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政係\08決算統計\28決算統計\91_財政状況資料集\20180323_平成28年度財政状況資料集(追加分)の作成及び提出について\05_ホームページ公表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C38" i="9"/>
  <c r="AM37" i="9"/>
  <c r="C37" i="9"/>
  <c r="CO34" i="9"/>
  <c r="CO35" i="9" s="1"/>
  <c r="CO36" i="9" s="1"/>
  <c r="CO37" i="9" s="1"/>
  <c r="CO38" i="9" s="1"/>
  <c r="CO39" i="9" s="1"/>
  <c r="BW34" i="9"/>
  <c r="BW35" i="9" s="1"/>
  <c r="BW36" i="9" s="1"/>
  <c r="BW37" i="9" s="1"/>
  <c r="BW38" i="9" s="1"/>
  <c r="C34" i="9"/>
  <c r="C35" i="9" s="1"/>
  <c r="U34" i="9" l="1"/>
  <c r="U35" i="9" s="1"/>
  <c r="U36" i="9" s="1"/>
  <c r="U37" i="9" s="1"/>
  <c r="U38"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l="1"/>
  <c r="BE35" i="9" s="1"/>
  <c r="BE36" i="9" s="1"/>
  <c r="BE37" i="9" s="1"/>
</calcChain>
</file>

<file path=xl/sharedStrings.xml><?xml version="1.0" encoding="utf-8"?>
<sst xmlns="http://schemas.openxmlformats.org/spreadsheetml/2006/main" count="1034" uniqueCount="576">
  <si>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</si>
  <si>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</si>
  <si>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</si>
  <si>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</si>
  <si>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</si>
  <si>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</si>
  <si>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</si>
  <si>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</si>
  <si>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</si>
  <si>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</si>
  <si>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</si>
  <si>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</si>
  <si>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</si>
  <si>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</si>
  <si>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</si>
  <si>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</si>
  <si>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</si>
  <si>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</si>
  <si>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</si>
  <si>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</si>
  <si>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</si>
  <si>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</si>
  <si>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</si>
  <si>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</si>
  <si>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</si>
  <si>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</si>
  <si>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</si>
  <si>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</si>
  <si>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</si>
  <si>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</si>
  <si>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</si>
  <si>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</si>
  <si>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</si>
  <si>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</si>
  <si>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</si>
  <si>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</si>
  <si>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</si>
  <si>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</si>
  <si>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</si>
  <si>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</si>
  <si>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</si>
  <si>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</si>
  <si>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</si>
  <si>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</si>
  <si>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</si>
  <si>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</si>
  <si>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</si>
  <si>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</si>
  <si>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</si>
  <si>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</si>
  <si>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</si>
  <si>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</si>
  <si>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</si>
  <si>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</si>
  <si>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</si>
  <si>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</si>
  <si>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</si>
  <si>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</si>
  <si>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</si>
  <si>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</si>
  <si>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</si>
  <si>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</si>
  <si>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</si>
  <si>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</si>
  <si>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</si>
  <si>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</si>
  <si>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</si>
  <si>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</si>
  <si>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</si>
  <si>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</si>
  <si>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</si>
  <si>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</si>
  <si>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</si>
  <si>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</si>
  <si>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</si>
  <si>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</si>
  <si>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</si>
  <si>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</si>
  <si>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</si>
  <si>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</si>
  <si>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</si>
  <si>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</si>
  <si>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</si>
  <si>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</si>
  <si>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</si>
  <si>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</si>
  <si>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</si>
  <si>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</si>
  <si>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</si>
  <si>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</si>
  <si>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</si>
  <si>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</si>
  <si>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</si>
  <si>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</si>
  <si>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</si>
  <si>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</si>
  <si>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</si>
  <si>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</si>
  <si>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</si>
  <si>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</si>
  <si>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</si>
  <si>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</si>
  <si>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</si>
  <si>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</si>
  <si>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</si>
  <si>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</si>
  <si>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</si>
  <si>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</si>
  <si>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</si>
  <si>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</si>
  <si>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</si>
  <si>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</si>
  <si>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</si>
  <si>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</si>
  <si>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</si>
  <si>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</si>
  <si>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</si>
  <si>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</si>
  <si>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</si>
  <si>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</si>
  <si>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</si>
  <si>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</si>
  <si>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</si>
  <si>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</si>
  <si>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</si>
  <si>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</si>
  <si>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</si>
  <si>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</si>
  <si>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</si>
  <si>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</si>
  <si>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</si>
  <si>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</si>
  <si>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</si>
  <si>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</si>
  <si>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</si>
  <si>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</si>
  <si>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</si>
  <si>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</si>
  <si>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</si>
  <si>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</si>
  <si>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</si>
  <si>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</si>
  <si>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</si>
  <si>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</si>
  <si>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</si>
  <si>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</si>
  <si>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</si>
  <si>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</si>
  <si>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</si>
  <si>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</si>
  <si>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</si>
  <si>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</si>
  <si>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</si>
  <si>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</si>
  <si>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</si>
  <si>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</si>
  <si>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</si>
  <si>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</si>
  <si>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</si>
  <si>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</si>
  <si>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</si>
  <si>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</si>
  <si>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</si>
  <si>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</si>
  <si>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</si>
  <si>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</si>
  <si>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</si>
  <si>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</si>
  <si>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</si>
  <si>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</si>
  <si>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</si>
  <si>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</si>
  <si>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</si>
  <si>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</si>
  <si>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</si>
  <si>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</si>
  <si>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</si>
  <si>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</si>
  <si>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</si>
  <si>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</si>
  <si>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</si>
  <si>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</si>
  <si>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</si>
  <si>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</si>
  <si>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</si>
  <si>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</si>
  <si>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</si>
  <si>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</si>
  <si>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</si>
  <si>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</si>
  <si>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</si>
  <si>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</si>
  <si>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</si>
  <si>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</si>
  <si>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</si>
  <si>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</si>
  <si>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</si>
  <si>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岩手県宮古市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</si>
  <si>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</si>
  <si>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</si>
  <si>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</si>
  <si>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</si>
  <si>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</si>
  <si>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</si>
  <si>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</si>
  <si>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</si>
  <si>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</si>
  <si>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</si>
  <si>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</si>
  <si>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</si>
  <si>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</si>
  <si>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</si>
  <si>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</si>
  <si>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</si>
  <si>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</si>
  <si>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</si>
  <si>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</si>
  <si>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</si>
  <si>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</si>
  <si>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</si>
  <si>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</si>
  <si>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</si>
  <si>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</si>
  <si>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</si>
  <si>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</si>
  <si>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</si>
  <si>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</si>
  <si>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</si>
  <si>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</si>
  <si>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</si>
  <si>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</si>
  <si>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</si>
  <si>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</si>
  <si>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</si>
  <si>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</si>
  <si>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</si>
  <si>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</si>
  <si>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</si>
  <si>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</si>
  <si>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</si>
  <si>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</si>
  <si>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</si>
  <si>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</si>
  <si>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</si>
  <si>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</si>
  <si>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</si>
  <si>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</si>
  <si>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</si>
  <si>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</si>
  <si>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</si>
  <si>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</si>
  <si>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</si>
  <si>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</si>
  <si>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</si>
  <si>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</si>
  <si>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</si>
  <si>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</si>
  <si>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</si>
  <si>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</si>
  <si>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</si>
  <si>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</si>
  <si>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</si>
  <si>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</si>
  <si>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</si>
  <si>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</si>
  <si>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</si>
  <si>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</si>
  <si>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</si>
  <si>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</si>
  <si>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</si>
  <si>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</si>
  <si>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</si>
  <si>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</si>
  <si>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</si>
  <si>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</si>
  <si>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</si>
  <si>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</si>
  <si>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</si>
  <si>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</si>
  <si>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</si>
  <si>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</si>
  <si>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</si>
  <si>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</si>
  <si>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</si>
  <si>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</si>
  <si>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</si>
  <si>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</si>
  <si>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</si>
  <si>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</si>
  <si>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</si>
  <si>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</si>
  <si>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</si>
  <si>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</si>
  <si>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</si>
  <si>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</si>
  <si>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</si>
  <si>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</si>
  <si>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</si>
  <si>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</si>
  <si>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</si>
  <si>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</si>
  <si>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</si>
  <si>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</si>
  <si>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</si>
  <si>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</si>
  <si>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</si>
  <si>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</si>
  <si>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</si>
  <si>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</si>
  <si>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</si>
  <si>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</si>
  <si>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</si>
  <si>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市場</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</si>
  <si>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</si>
  <si>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</si>
  <si>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</si>
  <si>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</si>
  <si>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</si>
  <si>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</si>
  <si>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</si>
  <si>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</si>
  <si>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</si>
  <si>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</si>
  <si>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</si>
  <si>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</si>
  <si>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</si>
  <si>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</si>
  <si>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</si>
  <si>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</si>
  <si>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</si>
  <si>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</si>
  <si>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</si>
  <si>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</si>
  <si>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</si>
  <si>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</si>
  <si>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</si>
  <si>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</si>
  <si>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</si>
  <si>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</si>
  <si>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</si>
  <si>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</si>
  <si>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</si>
  <si>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</si>
  <si>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</si>
  <si>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</si>
  <si>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</si>
  <si>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岩手県宮古市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</si>
  <si>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</si>
  <si>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</si>
  <si>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</si>
  <si>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</si>
  <si>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</si>
  <si>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</si>
  <si>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</si>
  <si>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</si>
  <si>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</si>
  <si>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</si>
  <si>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</si>
  <si>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</si>
  <si>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</si>
  <si>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</si>
  <si>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</si>
  <si>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</si>
  <si>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</si>
  <si>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</si>
  <si>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</si>
  <si>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</si>
  <si>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</si>
  <si>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川井地域バス事業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</si>
  <si>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</si>
  <si>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</si>
  <si>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</si>
  <si>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</si>
  <si>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</si>
  <si>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</si>
  <si>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</si>
  <si>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</si>
  <si>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</si>
  <si>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</si>
  <si>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</si>
  <si>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</si>
  <si>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</si>
  <si>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</si>
  <si>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国民健康保険診療施設事業</t>
    <phoneticPr fontId="5"/>
  </si>
  <si>
    <t>介護保険事業</t>
    <phoneticPr fontId="5"/>
  </si>
  <si>
    <t>介護保険サービス事業</t>
    <phoneticPr fontId="5"/>
  </si>
  <si>
    <t>後期高齢者医療事業</t>
    <phoneticPr fontId="5"/>
  </si>
  <si>
    <t>水道事業</t>
    <phoneticPr fontId="5"/>
  </si>
  <si>
    <t>法適用企業</t>
    <phoneticPr fontId="5"/>
  </si>
  <si>
    <t>公共下水道事業</t>
    <phoneticPr fontId="5"/>
  </si>
  <si>
    <t>特定環境保全公共下水道事業</t>
    <phoneticPr fontId="5"/>
  </si>
  <si>
    <t>市場事業</t>
    <phoneticPr fontId="5"/>
  </si>
  <si>
    <t>法非適用企業</t>
    <phoneticPr fontId="5"/>
  </si>
  <si>
    <t>農業集落排水事業</t>
    <phoneticPr fontId="5"/>
  </si>
  <si>
    <t>漁業集落排水事業</t>
    <phoneticPr fontId="5"/>
  </si>
  <si>
    <t>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</si>
  <si>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</si>
  <si>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</si>
  <si>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</si>
  <si>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</si>
  <si>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</si>
  <si>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</si>
  <si>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</si>
  <si>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</si>
  <si>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</si>
  <si>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</si>
  <si>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</si>
  <si>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</si>
  <si>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</si>
  <si>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</si>
  <si>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</si>
  <si>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</si>
  <si>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</si>
  <si>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</si>
  <si>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</si>
  <si>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</si>
  <si>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</si>
  <si>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</si>
  <si>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</si>
  <si>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</si>
  <si>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</si>
  <si>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</si>
  <si>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</si>
  <si>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</si>
  <si>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</si>
  <si>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</si>
  <si>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</si>
  <si>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</si>
  <si>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</si>
  <si>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</si>
  <si>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</si>
  <si>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</si>
  <si>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</si>
  <si>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</si>
  <si>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</si>
  <si>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</si>
  <si>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</si>
  <si>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</si>
  <si>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</si>
  <si>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</si>
  <si>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</si>
  <si>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</si>
  <si>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</si>
  <si>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</si>
  <si>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</si>
  <si>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</si>
  <si>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</si>
  <si>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</si>
  <si>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</si>
  <si>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</si>
  <si>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</si>
  <si>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</si>
  <si>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</si>
  <si>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</si>
  <si>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</si>
  <si>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</si>
  <si>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</si>
  <si>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</si>
  <si>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</si>
  <si>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</si>
  <si>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</si>
  <si>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</si>
  <si>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</si>
  <si>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</si>
  <si>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</si>
  <si>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</si>
  <si>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</si>
  <si>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</si>
  <si>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</si>
  <si>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</si>
  <si>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</si>
  <si>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</si>
  <si>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</si>
  <si>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</si>
  <si>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</si>
  <si>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</si>
  <si>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</si>
  <si>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</si>
  <si>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</si>
  <si>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</si>
  <si>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</si>
  <si>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</si>
  <si>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</si>
  <si>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</si>
  <si>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</si>
  <si>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</si>
  <si>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</si>
  <si>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</si>
  <si>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</si>
  <si>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</si>
  <si>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</si>
  <si>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</si>
  <si>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</si>
  <si>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</si>
  <si>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</si>
  <si>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</si>
  <si>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</si>
  <si>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</si>
  <si>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</si>
  <si>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</si>
  <si>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</si>
  <si>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</si>
  <si>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</si>
  <si>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</si>
  <si>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</si>
  <si>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</si>
  <si>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</si>
  <si>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</si>
  <si>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</si>
  <si>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</si>
  <si>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</si>
  <si>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</si>
  <si>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</si>
  <si>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</si>
  <si>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</si>
  <si>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</si>
  <si>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</si>
  <si>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</si>
  <si>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</si>
  <si>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</si>
  <si>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</si>
  <si>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</si>
  <si>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</si>
  <si>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</si>
  <si>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</si>
  <si>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</si>
  <si>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</si>
  <si>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</si>
  <si>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</si>
  <si>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</si>
  <si>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</si>
  <si>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</si>
  <si>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</si>
  <si>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</si>
  <si>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</si>
  <si>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</si>
  <si>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</si>
  <si>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</si>
  <si>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5.33</t>
  </si>
  <si>
    <t>▲ 6.73</t>
  </si>
  <si>
    <t>国民健康保険事業</t>
  </si>
  <si>
    <t>▲ 0.00</t>
  </si>
  <si>
    <t>一般会計</t>
  </si>
  <si>
    <t>水道事業</t>
  </si>
  <si>
    <t>公共下水道事業</t>
  </si>
  <si>
    <t>介護保険事業</t>
  </si>
  <si>
    <t>介護保険サービス事業</t>
  </si>
  <si>
    <t>後期高齢者医療事業</t>
  </si>
  <si>
    <t>墓地事業</t>
  </si>
  <si>
    <t>その他会計（赤字）</t>
  </si>
  <si>
    <t>その他会計（黒字）</t>
  </si>
  <si>
    <t>-</t>
    <phoneticPr fontId="2"/>
  </si>
  <si>
    <t>宮古地区広域行政組合</t>
    <rPh sb="0" eb="2">
      <t>ミヤコ</t>
    </rPh>
    <rPh sb="2" eb="4">
      <t>チク</t>
    </rPh>
    <rPh sb="4" eb="6">
      <t>コウイキ</t>
    </rPh>
    <rPh sb="6" eb="8">
      <t>ギョウセイ</t>
    </rPh>
    <rPh sb="8" eb="10">
      <t>クミアイ</t>
    </rPh>
    <phoneticPr fontId="30"/>
  </si>
  <si>
    <t>岩手県沿岸知的障害児施設組合</t>
    <rPh sb="0" eb="3">
      <t>イワテケン</t>
    </rPh>
    <rPh sb="3" eb="5">
      <t>エンガン</t>
    </rPh>
    <rPh sb="5" eb="7">
      <t>チテキ</t>
    </rPh>
    <rPh sb="7" eb="10">
      <t>ショウガイジ</t>
    </rPh>
    <rPh sb="10" eb="12">
      <t>シセツ</t>
    </rPh>
    <rPh sb="12" eb="14">
      <t>クミアイ</t>
    </rPh>
    <phoneticPr fontId="30"/>
  </si>
  <si>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30"/>
  </si>
  <si>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30"/>
  </si>
  <si>
    <t>岩手県後期高齢者医療広域連合</t>
    <rPh sb="0" eb="3">
      <t>イワテケン</t>
    </rPh>
    <rPh sb="3" eb="5">
      <t>コウキ</t>
    </rPh>
    <rPh sb="5" eb="8">
      <t>コウレイシャ</t>
    </rPh>
    <rPh sb="8" eb="10">
      <t>イリョウ</t>
    </rPh>
    <rPh sb="10" eb="12">
      <t>コウイキ</t>
    </rPh>
    <rPh sb="12" eb="14">
      <t>レンゴウ</t>
    </rPh>
    <phoneticPr fontId="30"/>
  </si>
  <si>
    <t>宮古地区産業振興公社</t>
    <rPh sb="0" eb="2">
      <t>ミヤコ</t>
    </rPh>
    <rPh sb="2" eb="4">
      <t>チク</t>
    </rPh>
    <rPh sb="4" eb="6">
      <t>サンギョウ</t>
    </rPh>
    <rPh sb="6" eb="8">
      <t>シンコウ</t>
    </rPh>
    <rPh sb="8" eb="10">
      <t>コウシャ</t>
    </rPh>
    <phoneticPr fontId="30"/>
  </si>
  <si>
    <t>新里産業開発公社</t>
    <rPh sb="0" eb="2">
      <t>ニイサト</t>
    </rPh>
    <rPh sb="2" eb="4">
      <t>サンギョウ</t>
    </rPh>
    <rPh sb="4" eb="6">
      <t>カイハツ</t>
    </rPh>
    <rPh sb="6" eb="8">
      <t>コウシャ</t>
    </rPh>
    <phoneticPr fontId="30"/>
  </si>
  <si>
    <t>川井産業振興公社</t>
    <rPh sb="0" eb="2">
      <t>カワイ</t>
    </rPh>
    <rPh sb="2" eb="4">
      <t>サンギョウ</t>
    </rPh>
    <rPh sb="4" eb="6">
      <t>シンコウ</t>
    </rPh>
    <rPh sb="6" eb="8">
      <t>コウシャ</t>
    </rPh>
    <phoneticPr fontId="30"/>
  </si>
  <si>
    <t>川井交通</t>
    <rPh sb="0" eb="2">
      <t>カワイ</t>
    </rPh>
    <rPh sb="2" eb="4">
      <t>コウツウ</t>
    </rPh>
    <phoneticPr fontId="30"/>
  </si>
  <si>
    <t>グリーンピア三陸みやこ</t>
    <rPh sb="6" eb="8">
      <t>サンリク</t>
    </rPh>
    <phoneticPr fontId="30"/>
  </si>
  <si>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</si>
  <si>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</si>
  <si>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</si>
  <si>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</si>
  <si>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</si>
  <si>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実質公債費比率は類似団体と比較して高いものの、将来負担比率は低くなっている。
将来負担比率は基金などの充当可能財源等が減少したため、前年度と比較して高くなっているものの、類似団体と比較すると低くなっている。今後も財政健全化に向けた取り組みを継続し、比率の抑制に努める。
実質公債費比率は近年横ばいとなっており、類似団体と比較すると高くなっている。地方債の繰上償還を実施する等、公債費の適正化に取り組んでいく必要がある。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39" eb="45">
      <t>ショウライフタンヒリツ</t>
    </rPh>
    <rPh sb="46" eb="48">
      <t>キキン</t>
    </rPh>
    <rPh sb="51" eb="53">
      <t>ジュウトウ</t>
    </rPh>
    <rPh sb="53" eb="55">
      <t>カノウ</t>
    </rPh>
    <rPh sb="55" eb="57">
      <t>ザイゲン</t>
    </rPh>
    <rPh sb="57" eb="58">
      <t>トウ</t>
    </rPh>
    <rPh sb="59" eb="61">
      <t>ゲンショウ</t>
    </rPh>
    <rPh sb="66" eb="69">
      <t>ゼンネンド</t>
    </rPh>
    <rPh sb="70" eb="72">
      <t>ヒカク</t>
    </rPh>
    <rPh sb="74" eb="75">
      <t>タカ</t>
    </rPh>
    <rPh sb="85" eb="87">
      <t>ルイジ</t>
    </rPh>
    <rPh sb="87" eb="89">
      <t>ダンタイ</t>
    </rPh>
    <rPh sb="90" eb="92">
      <t>ヒカク</t>
    </rPh>
    <rPh sb="95" eb="96">
      <t>ヒク</t>
    </rPh>
    <rPh sb="103" eb="105">
      <t>コンゴ</t>
    </rPh>
    <rPh sb="106" eb="108">
      <t>ザイセイ</t>
    </rPh>
    <rPh sb="108" eb="111">
      <t>ケンゼンカ</t>
    </rPh>
    <rPh sb="112" eb="113">
      <t>ム</t>
    </rPh>
    <rPh sb="115" eb="116">
      <t>ト</t>
    </rPh>
    <rPh sb="117" eb="118">
      <t>ク</t>
    </rPh>
    <rPh sb="120" eb="122">
      <t>ケイゾク</t>
    </rPh>
    <rPh sb="124" eb="126">
      <t>ヒリツ</t>
    </rPh>
    <rPh sb="127" eb="129">
      <t>ヨクセイ</t>
    </rPh>
    <rPh sb="130" eb="131">
      <t>ツト</t>
    </rPh>
    <rPh sb="135" eb="137">
      <t>ジッシツ</t>
    </rPh>
    <rPh sb="137" eb="140">
      <t>コウサイヒ</t>
    </rPh>
    <rPh sb="140" eb="142">
      <t>ヒリツ</t>
    </rPh>
    <rPh sb="143" eb="145">
      <t>キンネン</t>
    </rPh>
    <rPh sb="145" eb="146">
      <t>ヨコ</t>
    </rPh>
    <rPh sb="155" eb="157">
      <t>ルイジ</t>
    </rPh>
    <rPh sb="157" eb="159">
      <t>ダンタイ</t>
    </rPh>
    <rPh sb="160" eb="162">
      <t>ヒカク</t>
    </rPh>
    <rPh sb="165" eb="166">
      <t>タカ</t>
    </rPh>
    <rPh sb="173" eb="176">
      <t>チホウサイ</t>
    </rPh>
    <rPh sb="177" eb="179">
      <t>クリアゲ</t>
    </rPh>
    <rPh sb="179" eb="181">
      <t>ショウカン</t>
    </rPh>
    <rPh sb="182" eb="184">
      <t>ジッシ</t>
    </rPh>
    <rPh sb="186" eb="187">
      <t>トウ</t>
    </rPh>
    <rPh sb="188" eb="190">
      <t>コウサイ</t>
    </rPh>
    <rPh sb="190" eb="191">
      <t>ヒ</t>
    </rPh>
    <rPh sb="192" eb="195">
      <t>テキセイカ</t>
    </rPh>
    <rPh sb="196" eb="197">
      <t>ト</t>
    </rPh>
    <rPh sb="198" eb="199">
      <t>ク</t>
    </rPh>
    <rPh sb="203" eb="205">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</si>
  <si>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</si>
  <si>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</si>
  <si>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</si>
  <si>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</si>
  <si>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</si>
  <si>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 xml:space="preserve">将来負担比率は、基金などの充当可能財源等が多くあるため、類似団体平均を下回っており、健全な財政状況を保っている。
また、有形固定資産減価償却率は、類似団体平均を上回っているものの、県平均と比べると低い数値となっている。今後は、公共施設再配置計画、公共施設等総合管理計画に基づき、施設の維持管理を適切に進めていく。
</t>
    <rPh sb="0" eb="2">
      <t>ショウライ</t>
    </rPh>
    <rPh sb="2" eb="4">
      <t>フタン</t>
    </rPh>
    <rPh sb="4" eb="6">
      <t>ヒリツ</t>
    </rPh>
    <rPh sb="8" eb="10">
      <t>キキン</t>
    </rPh>
    <rPh sb="13" eb="15">
      <t>ジュウトウ</t>
    </rPh>
    <rPh sb="15" eb="17">
      <t>カノウ</t>
    </rPh>
    <rPh sb="17" eb="19">
      <t>ザイゲン</t>
    </rPh>
    <rPh sb="19" eb="20">
      <t>トウ</t>
    </rPh>
    <rPh sb="21" eb="22">
      <t>オオ</t>
    </rPh>
    <rPh sb="28" eb="34">
      <t>ルイジダンタイヘイキン</t>
    </rPh>
    <rPh sb="35" eb="37">
      <t>シタマワ</t>
    </rPh>
    <rPh sb="42" eb="44">
      <t>ケンゼン</t>
    </rPh>
    <rPh sb="45" eb="47">
      <t>ザイセイ</t>
    </rPh>
    <rPh sb="47" eb="49">
      <t>ジョウキョウ</t>
    </rPh>
    <rPh sb="50" eb="51">
      <t>タモ</t>
    </rPh>
    <rPh sb="60" eb="62">
      <t>ユウケイ</t>
    </rPh>
    <rPh sb="62" eb="64">
      <t>コテイ</t>
    </rPh>
    <rPh sb="64" eb="66">
      <t>シサン</t>
    </rPh>
    <rPh sb="66" eb="68">
      <t>ゲンカ</t>
    </rPh>
    <rPh sb="68" eb="70">
      <t>ショウキャク</t>
    </rPh>
    <rPh sb="70" eb="71">
      <t>リツ</t>
    </rPh>
    <rPh sb="73" eb="75">
      <t>ルイジ</t>
    </rPh>
    <rPh sb="75" eb="77">
      <t>ダンタイ</t>
    </rPh>
    <rPh sb="77" eb="79">
      <t>ヘイキン</t>
    </rPh>
    <rPh sb="80" eb="82">
      <t>ウワマワ</t>
    </rPh>
    <rPh sb="90" eb="91">
      <t>ケン</t>
    </rPh>
    <rPh sb="91" eb="93">
      <t>ヘイキン</t>
    </rPh>
    <rPh sb="94" eb="95">
      <t>クラ</t>
    </rPh>
    <rPh sb="98" eb="99">
      <t>ヒク</t>
    </rPh>
    <rPh sb="100" eb="102">
      <t>スウチ</t>
    </rPh>
    <rPh sb="109" eb="111">
      <t>コンゴ</t>
    </rPh>
    <rPh sb="135" eb="136">
      <t>モト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</si>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</sst>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61277</c:v>
                </c:pt>
                <c:pt idx="1">
                  <c:v>323147</c:v>
                </c:pt>
                <c:pt idx="2">
                  <c:v>318931</c:v>
                </c:pt>
                <c:pt idx="3">
                  <c:v>423169</c:v>
                </c:pt>
                <c:pt idx="4">
                  <c:v>296253</c:v>
                </c:pt>
              </c:numCache>
            </c:numRef>
          </c:val>
          <c:smooth val="0"/>
        </c:ser>
        <c:dLbls>
          <c:showLegendKey val="0"/>
          <c:showVal val="0"/>
          <c:showCatName val="0"/>
          <c:showSerName val="0"/>
          <c:showPercent val="0"/>
          <c:showBubbleSize val="0"/>
        </c:dLbls>
        <c:marker val="1"/>
        <c:smooth val="0"/>
        <c:axId val="213684160"/>
        <c:axId val="213684552"/>
      </c:lineChart>
      <c:catAx>
        <c:axId val="21368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684552"/>
        <c:crosses val="autoZero"/>
        <c:auto val="1"/>
        <c:lblAlgn val="ctr"/>
        <c:lblOffset val="100"/>
        <c:tickLblSkip val="1"/>
        <c:tickMarkSkip val="1"/>
        <c:noMultiLvlLbl val="0"/>
      </c:catAx>
      <c:valAx>
        <c:axId val="21368455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68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14.49</c:v>
                </c:pt>
                <c:pt idx="1">
                  <c:v>17.059999999999999</c:v>
                </c:pt>
                <c:pt idx="2">
                  <c:v>8.89</c:v>
                </c:pt>
                <c:pt idx="3">
                  <c:v>21.52</c:v>
                </c:pt>
                <c:pt idx="4">
                  <c:v>13.69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35.89</c:v>
                </c:pt>
                <c:pt idx="1">
                  <c:v>45.85</c:v>
                </c:pt>
                <c:pt idx="2">
                  <c:v>49.85</c:v>
                </c:pt>
                <c:pt idx="3">
                  <c:v>48.27</c:v>
                </c:pt>
                <c:pt idx="4">
                  <c:v>51.57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5369616"/>
        <c:axId val="215370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22.31</c:v>
                </c:pt>
                <c:pt idx="1">
                  <c:v>12.24</c:v>
                </c:pt>
                <c:pt idx="2">
                  <c:v>-5.33</c:v>
                </c:pt>
                <c:pt idx="3">
                  <c:v>11.69</c:v>
                </c:pt>
                <c:pt idx="4">
                  <c:v>-6.73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5369616"/>
        <c:axId val="215370008"/>
      </c:lineChart>
      <c:catAx>
        <c:axId val="21536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370008"/>
        <c:crosses val="autoZero"/>
        <c:auto val="1"/>
        <c:lblAlgn val="ctr"/>
        <c:lblOffset val="100"/>
        <c:tickLblSkip val="1"/>
        <c:tickMarkSkip val="1"/>
        <c:noMultiLvlLbl val="0"/>
      </c:catAx>
      <c:valAx>
        <c:axId val="215370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36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0.17</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墓地事業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0.78</c:v>
                </c:pt>
                <c:pt idx="4">
                  <c:v>#N/A</c:v>
                </c:pt>
                <c:pt idx="5">
                  <c:v>0.97</c:v>
                </c:pt>
                <c:pt idx="6">
                  <c:v>#N/A</c:v>
                </c:pt>
                <c:pt idx="7">
                  <c:v>0.81</c:v>
                </c:pt>
                <c:pt idx="8">
                  <c:v>#N/A</c:v>
                </c:pt>
                <c:pt idx="9">
                  <c:v>1.53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4.49</c:v>
                </c:pt>
                <c:pt idx="2">
                  <c:v>#N/A</c:v>
                </c:pt>
                <c:pt idx="3">
                  <c:v>3.85</c:v>
                </c:pt>
                <c:pt idx="4">
                  <c:v>#N/A</c:v>
                </c:pt>
                <c:pt idx="5">
                  <c:v>3.26</c:v>
                </c:pt>
                <c:pt idx="6">
                  <c:v>#N/A</c:v>
                </c:pt>
                <c:pt idx="7">
                  <c:v>3.82</c:v>
                </c:pt>
                <c:pt idx="8">
                  <c:v>#N/A</c:v>
                </c:pt>
                <c:pt idx="9">
                  <c:v>4.17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2.33</c:v>
                </c:pt>
                <c:pt idx="2">
                  <c:v>#N/A</c:v>
                </c:pt>
                <c:pt idx="3">
                  <c:v>3.71</c:v>
                </c:pt>
                <c:pt idx="4">
                  <c:v>#N/A</c:v>
                </c:pt>
                <c:pt idx="5">
                  <c:v>3.97</c:v>
                </c:pt>
                <c:pt idx="6">
                  <c:v>#N/A</c:v>
                </c:pt>
                <c:pt idx="7">
                  <c:v>5.16</c:v>
                </c:pt>
                <c:pt idx="8">
                  <c:v>#N/A</c:v>
                </c:pt>
                <c:pt idx="9">
                  <c:v>6.3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14.48</c:v>
                </c:pt>
                <c:pt idx="2">
                  <c:v>#N/A</c:v>
                </c:pt>
                <c:pt idx="3">
                  <c:v>17.05</c:v>
                </c:pt>
                <c:pt idx="4">
                  <c:v>#N/A</c:v>
                </c:pt>
                <c:pt idx="5">
                  <c:v>8.8699999999999992</c:v>
                </c:pt>
                <c:pt idx="6">
                  <c:v>#N/A</c:v>
                </c:pt>
                <c:pt idx="7">
                  <c:v>21.51</c:v>
                </c:pt>
                <c:pt idx="8">
                  <c:v>#N/A</c:v>
                </c:pt>
                <c:pt idx="9">
                  <c:v>13.67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0.08</c:v>
                </c:pt>
                <c:pt idx="2">
                  <c:v>#N/A</c:v>
                </c:pt>
                <c:pt idx="3">
                  <c:v>0.05</c:v>
                </c:pt>
                <c:pt idx="4">
                  <c:v>#N/A</c:v>
                </c:pt>
                <c:pt idx="5">
                  <c:v>0.11</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0307960"/>
        <c:axId val="310308352"/>
      </c:barChart>
      <c:catAx>
        <c:axId val="31030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308352"/>
        <c:crosses val="autoZero"/>
        <c:auto val="1"/>
        <c:lblAlgn val="ctr"/>
        <c:lblOffset val="100"/>
        <c:tickLblSkip val="1"/>
        <c:tickMarkSkip val="1"/>
        <c:noMultiLvlLbl val="0"/>
      </c:catAx>
      <c:valAx>
        <c:axId val="31030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307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3138</c:v>
                </c:pt>
                <c:pt idx="5">
                  <c:v>3127</c:v>
                </c:pt>
                <c:pt idx="8">
                  <c:v>3153</c:v>
                </c:pt>
                <c:pt idx="11">
                  <c:v>3035</c:v>
                </c:pt>
                <c:pt idx="14">
                  <c:v>2974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42</c:v>
                </c:pt>
                <c:pt idx="3">
                  <c:v>30</c:v>
                </c:pt>
                <c:pt idx="6">
                  <c:v>29</c:v>
                </c:pt>
                <c:pt idx="9">
                  <c:v>26</c:v>
                </c:pt>
                <c:pt idx="12">
                  <c:v>21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155</c:v>
                </c:pt>
                <c:pt idx="3">
                  <c:v>138</c:v>
                </c:pt>
                <c:pt idx="6">
                  <c:v>72</c:v>
                </c:pt>
                <c:pt idx="9">
                  <c:v>53</c:v>
                </c:pt>
                <c:pt idx="12">
                  <c:v>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728</c:v>
                </c:pt>
                <c:pt idx="3">
                  <c:v>842</c:v>
                </c:pt>
                <c:pt idx="6">
                  <c:v>880</c:v>
                </c:pt>
                <c:pt idx="9">
                  <c:v>904</c:v>
                </c:pt>
                <c:pt idx="12">
                  <c:v>820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4029</c:v>
                </c:pt>
                <c:pt idx="3">
                  <c:v>3983</c:v>
                </c:pt>
                <c:pt idx="6">
                  <c:v>4015</c:v>
                </c:pt>
                <c:pt idx="9">
                  <c:v>3894</c:v>
                </c:pt>
                <c:pt idx="12">
                  <c:v>3753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0309136"/>
        <c:axId val="310309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1816</c:v>
                </c:pt>
                <c:pt idx="2">
                  <c:v>#N/A</c:v>
                </c:pt>
                <c:pt idx="3">
                  <c:v>#N/A</c:v>
                </c:pt>
                <c:pt idx="4">
                  <c:v>1867</c:v>
                </c:pt>
                <c:pt idx="5">
                  <c:v>#N/A</c:v>
                </c:pt>
                <c:pt idx="6">
                  <c:v>#N/A</c:v>
                </c:pt>
                <c:pt idx="7">
                  <c:v>1843</c:v>
                </c:pt>
                <c:pt idx="8">
                  <c:v>#N/A</c:v>
                </c:pt>
                <c:pt idx="9">
                  <c:v>#N/A</c:v>
                </c:pt>
                <c:pt idx="10">
                  <c:v>1842</c:v>
                </c:pt>
                <c:pt idx="11">
                  <c:v>#N/A</c:v>
                </c:pt>
                <c:pt idx="12">
                  <c:v>#N/A</c:v>
                </c:pt>
                <c:pt idx="13">
                  <c:v>1649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0309136"/>
        <c:axId val="310309528"/>
      </c:lineChart>
      <c:catAx>
        <c:axId val="31030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309528"/>
        <c:crosses val="autoZero"/>
        <c:auto val="1"/>
        <c:lblAlgn val="ctr"/>
        <c:lblOffset val="100"/>
        <c:tickLblSkip val="1"/>
        <c:tickMarkSkip val="1"/>
        <c:noMultiLvlLbl val="0"/>
      </c:catAx>
      <c:valAx>
        <c:axId val="310309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30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32142</c:v>
                </c:pt>
                <c:pt idx="5">
                  <c:v>31311</c:v>
                </c:pt>
                <c:pt idx="8">
                  <c:v>30226</c:v>
                </c:pt>
                <c:pt idx="11">
                  <c:v>29628</c:v>
                </c:pt>
                <c:pt idx="14">
                  <c:v>30228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584</c:v>
                </c:pt>
                <c:pt idx="5">
                  <c:v>1064</c:v>
                </c:pt>
                <c:pt idx="8">
                  <c:v>1580</c:v>
                </c:pt>
                <c:pt idx="11">
                  <c:v>2187</c:v>
                </c:pt>
                <c:pt idx="14">
                  <c:v>2493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15507</c:v>
                </c:pt>
                <c:pt idx="5">
                  <c:v>15332</c:v>
                </c:pt>
                <c:pt idx="8">
                  <c:v>12645</c:v>
                </c:pt>
                <c:pt idx="11">
                  <c:v>12218</c:v>
                </c:pt>
                <c:pt idx="14">
                  <c:v>12853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6230</c:v>
                </c:pt>
                <c:pt idx="3">
                  <c:v>5796</c:v>
                </c:pt>
                <c:pt idx="6">
                  <c:v>5446</c:v>
                </c:pt>
                <c:pt idx="9">
                  <c:v>5137</c:v>
                </c:pt>
                <c:pt idx="12">
                  <c:v>4950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402</c:v>
                </c:pt>
                <c:pt idx="3">
                  <c:v>301</c:v>
                </c:pt>
                <c:pt idx="6">
                  <c:v>238</c:v>
                </c:pt>
                <c:pt idx="9">
                  <c:v>188</c:v>
                </c:pt>
                <c:pt idx="12">
                  <c:v>161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7720</c:v>
                </c:pt>
                <c:pt idx="3">
                  <c:v>7407</c:v>
                </c:pt>
                <c:pt idx="6">
                  <c:v>7309</c:v>
                </c:pt>
                <c:pt idx="9">
                  <c:v>7626</c:v>
                </c:pt>
                <c:pt idx="12">
                  <c:v>7670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168</c:v>
                </c:pt>
                <c:pt idx="3">
                  <c:v>143</c:v>
                </c:pt>
                <c:pt idx="6">
                  <c:v>117</c:v>
                </c:pt>
                <c:pt idx="9">
                  <c:v>93</c:v>
                </c:pt>
                <c:pt idx="12">
                  <c:v>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37069</c:v>
                </c:pt>
                <c:pt idx="3">
                  <c:v>35863</c:v>
                </c:pt>
                <c:pt idx="6">
                  <c:v>34184</c:v>
                </c:pt>
                <c:pt idx="9">
                  <c:v>34194</c:v>
                </c:pt>
                <c:pt idx="12">
                  <c:v>36025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1861744"/>
        <c:axId val="311862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3357</c:v>
                </c:pt>
                <c:pt idx="2">
                  <c:v>#N/A</c:v>
                </c:pt>
                <c:pt idx="3">
                  <c:v>#N/A</c:v>
                </c:pt>
                <c:pt idx="4">
                  <c:v>1803</c:v>
                </c:pt>
                <c:pt idx="5">
                  <c:v>#N/A</c:v>
                </c:pt>
                <c:pt idx="6">
                  <c:v>#N/A</c:v>
                </c:pt>
                <c:pt idx="7">
                  <c:v>2843</c:v>
                </c:pt>
                <c:pt idx="8">
                  <c:v>#N/A</c:v>
                </c:pt>
                <c:pt idx="9">
                  <c:v>#N/A</c:v>
                </c:pt>
                <c:pt idx="10">
                  <c:v>3205</c:v>
                </c:pt>
                <c:pt idx="11">
                  <c:v>#N/A</c:v>
                </c:pt>
                <c:pt idx="12">
                  <c:v>#N/A</c:v>
                </c:pt>
                <c:pt idx="13">
                  <c:v>3306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1861744"/>
        <c:axId val="311862136"/>
      </c:lineChart>
      <c:catAx>
        <c:axId val="31186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1862136"/>
        <c:crosses val="autoZero"/>
        <c:auto val="1"/>
        <c:lblAlgn val="ctr"/>
        <c:lblOffset val="100"/>
        <c:tickLblSkip val="1"/>
        <c:tickMarkSkip val="1"/>
        <c:noMultiLvlLbl val="0"/>
      </c:catAx>
      <c:valAx>
        <c:axId val="311862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86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{E5940AB0-CE5C-4AA4-B95A-9843F5413F0C}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{CDB76289-F7A9-48A3-AB6B-C3BE0CB7D678}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{6B981E69-30A8-4764-8482-9FBE13EFA345}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{04925B09-D94B-45EE-BD48-07CCEF96BBA9}</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{ECA9653D-792C-4277-9A6C-8728754A4374}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59.1</c:v>
                </c:pt>
                <c:pt idx="4">
                  <c:v>59.6</c:v>
                </c:pt>
              </c:numCache>
            </c:numRef>
          </c:xVal>
          <c:yVal>
            <c:numRef>
              <c:f>公会計指標分析・財政指標組合せ分析表!$K$51:$O$51</c:f>
              <c:numCache>
                <c:formatCode>#,##0.0;"▲ "#,##0.0</c:formatCode>
                <c:ptCount val="5"/>
                <c:pt idx="3">
                  <c:v>20.2</c:v>
                </c:pt>
                <c:pt idx="4">
                  <c:v>21.6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{96E17837-3704-4035-91D8-7F94E7E24C92}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{F715D16B-74B9-4A0D-B118-639FBE006596}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{4D30CBBC-6DAF-4FDD-8942-69A7A52F0859}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{06B7ECAE-ACF9-4440-BB17-F85B4988547D}</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{5233C0B0-3151-4214-84D8-CBB36887EC65}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pt idx="4">
                  <c:v>53.8</c:v>
                </c:pt>
              </c:numCache>
            </c:numRef>
          </c:xVal>
          <c:yVal>
            <c:numRef>
              <c:f>公会計指標分析・財政指標組合せ分析表!$K$55:$O$55</c:f>
              <c:numCache>
                <c:formatCode>#,##0.0;"▲ "#,##0.0</c:formatCode>
                <c:ptCount val="5"/>
                <c:pt idx="3">
                  <c:v>39</c:v>
                </c:pt>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28452608"/>
        <c:axId val="428453000"/>
      </c:scatterChart>
      <c:valAx>
        <c:axId val="428452608"/>
        <c:scaling>
          <c:orientation val="minMax"/>
          <c:max val="60.1"/>
          <c:min val="53.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453000"/>
        <c:crosses val="autoZero"/>
        <c:crossBetween val="midCat"/>
      </c:valAx>
      <c:valAx>
        <c:axId val="428453000"/>
        <c:scaling>
          <c:orientation val="minMax"/>
          <c:max val="4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452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{922A5501-2CC1-420A-AF5F-B2F7CF024960}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{A60C5AC7-BBE7-4E7F-A818-2C23C0F956C4}</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686669467274183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{14976D9E-E2CC-4C18-9936-8E6605A1E670}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54422985088560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{C862381D-EB05-4BED-8E17-04B3885EEF32}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{5F2ED7F5-0F70-4592-8524-1EF78B78566E}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11.6</c:v>
                </c:pt>
                <c:pt idx="2">
                  <c:v>11.6</c:v>
                </c:pt>
                <c:pt idx="3">
                  <c:v>11.7</c:v>
                </c:pt>
                <c:pt idx="4">
                  <c:v>11.4</c:v>
                </c:pt>
              </c:numCache>
            </c:numRef>
          </c:xVal>
          <c:yVal>
            <c:numRef>
              <c:f>公会計指標分析・財政指標組合せ分析表!$K$73:$O$73</c:f>
              <c:numCache>
                <c:formatCode>#,##0.0;"▲ "#,##0.0</c:formatCode>
                <c:ptCount val="5"/>
                <c:pt idx="0">
                  <c:v>21</c:v>
                </c:pt>
                <c:pt idx="1">
                  <c:v>11.3</c:v>
                </c:pt>
                <c:pt idx="2">
                  <c:v>18.3</c:v>
                </c:pt>
                <c:pt idx="3">
                  <c:v>20.2</c:v>
                </c:pt>
                <c:pt idx="4">
                  <c:v>21.6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{17FE62A3-8C0B-45B4-8B7A-244785D3E69C}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{488CD8E6-AFC9-4630-BB6E-C0C44C5220C3}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{B4B0D2E4-83DF-4DA4-BF17-BFE7091AC43E}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{731AA9FB-8179-4638-92AB-BA317A72DDE6}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{29E8E259-BA2E-4EFB-9793-B5B6FFE4155D}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7.5</c:v>
                </c:pt>
              </c:numCache>
            </c:numRef>
          </c:xVal>
          <c:yVal>
            <c:numRef>
              <c:f>公会計指標分析・財政指標組合せ分析表!$K$77:$O$77</c:f>
              <c:numCache>
                <c:formatCode>#,##0.0;"▲ "#,##0.0</c:formatCode>
                <c:ptCount val="5"/>
                <c:pt idx="0">
                  <c:v>58.2</c:v>
                </c:pt>
                <c:pt idx="1">
                  <c:v>50.3</c:v>
                </c:pt>
                <c:pt idx="2">
                  <c:v>45.9</c:v>
                </c:pt>
                <c:pt idx="3">
                  <c:v>39</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8855280"/>
        <c:axId val="428855672"/>
      </c:scatterChart>
      <c:valAx>
        <c:axId val="428855280"/>
        <c:scaling>
          <c:orientation val="minMax"/>
          <c:max val="12.299999999999999"/>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855672"/>
        <c:crosses val="autoZero"/>
        <c:crossBetween val="midCat"/>
      </c:valAx>
      <c:valAx>
        <c:axId val="428855672"/>
        <c:scaling>
          <c:orientation val="minMax"/>
          <c:max val="6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8855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元利償還金は対前年比１４１百万円の減、公営企業債の元利償還金に対する繰入金対前年比８４百万円の減となっており、実質公債費比率の分子は減少した。しかし、起債の借入の増加により、</a:t>
          </a:r>
          <a:r>
            <a:rPr kumimoji="1" lang="ja-JP" altLang="ja-JP" sz="1100" b="0" i="0" baseline="0">
              <a:solidFill>
                <a:schemeClr val="dk1"/>
              </a:solidFill>
              <a:effectLst/>
              <a:latin typeface="+mn-lt"/>
              <a:ea typeface="+mn-ea"/>
              <a:cs typeface="+mn-cs"/>
            </a:rPr>
            <a:t>元金償還も本格化することから、比率が上昇する可能性はあるが、合併特例事業債や過疎対策事業債など基準財政需要額へ算入される地方債を多く活用していることから、比率が急激に悪化することはないと思われる。</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今後も、効率的な償還に努めるとともに、地方債を財源とする大規模事業については、慎重に事業を選択し、適正な財政運営に努める。</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ここ数年、地方債の現在高が増え、将来負担比率の分子は増加している。</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地方債を財源とする大規模事業については、慎重に事業を選択し</a:t>
          </a:r>
          <a:r>
            <a:rPr lang="ja-JP" altLang="en-US" sz="1100" b="0" i="0" baseline="0">
              <a:solidFill>
                <a:schemeClr val="dk1"/>
              </a:solidFill>
              <a:effectLst/>
              <a:latin typeface="+mn-lt"/>
              <a:ea typeface="+mn-ea"/>
              <a:cs typeface="+mn-cs"/>
            </a:rPr>
            <a:t>、交付税措置のある地方債を有効活用することにより、将来負担比率の抑制に努めていく。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55,150
54,996
1,259.15
65,116,441
60,434,508
2,491,422
18,193,456
36,024,635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を上回っているものの、県平均と比べると低い数値となっている。当市は、公共施設再配置計画、公共施設等総合管理計画を策定しており、今後は、当該計画に基づき、施設の維持管理を適切に進め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70290</xdr:rowOff>
    </xdr:from>
    <xdr:ext cx="405111" cy="259045"/>
    <xdr:sp macro="" textlink="">
      <xdr:nvSpPr>
        <xdr:cNvPr id="69" name="有形固定資産減価償却率平均値テキスト"/>
        <xdr:cNvSpPr txBox="1"/>
      </xdr:nvSpPr>
      <xdr:spPr>
        <a:xfrm>
          <a:off x="4813300" y="504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91863</xdr:rowOff>
    </xdr:from>
    <xdr:to>
      <xdr:col>3</xdr:col>
      <xdr:colOff>1222375</xdr:colOff>
      <xdr:row>30</xdr:row>
      <xdr:rowOff>22013</xdr:rowOff>
    </xdr:to>
    <xdr:sp macro="" textlink="">
      <xdr:nvSpPr>
        <xdr:cNvPr id="70" name="フローチャート : 判断 69"/>
        <xdr:cNvSpPr/>
      </xdr:nvSpPr>
      <xdr:spPr>
        <a:xfrm>
          <a:off x="4711700" y="50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1" name="フローチャート : 判断 70"/>
        <xdr:cNvSpPr/>
      </xdr:nvSpPr>
      <xdr:spPr>
        <a:xfrm>
          <a:off x="4000500" y="50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54610</xdr:rowOff>
    </xdr:from>
    <xdr:to>
      <xdr:col>3</xdr:col>
      <xdr:colOff>1222375</xdr:colOff>
      <xdr:row>28</xdr:row>
      <xdr:rowOff>156210</xdr:rowOff>
    </xdr:to>
    <xdr:sp macro="" textlink="">
      <xdr:nvSpPr>
        <xdr:cNvPr id="77" name="円/楕円 76"/>
        <xdr:cNvSpPr/>
      </xdr:nvSpPr>
      <xdr:spPr>
        <a:xfrm>
          <a:off x="4711700" y="48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77487</xdr:rowOff>
    </xdr:from>
    <xdr:ext cx="405111" cy="259045"/>
    <xdr:sp macro="" textlink="">
      <xdr:nvSpPr>
        <xdr:cNvPr id="78" name="有形固定資産減価償却率該当値テキスト"/>
        <xdr:cNvSpPr txBox="1"/>
      </xdr:nvSpPr>
      <xdr:spPr>
        <a:xfrm>
          <a:off x="4813300" y="470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72602</xdr:rowOff>
    </xdr:from>
    <xdr:to>
      <xdr:col>3</xdr:col>
      <xdr:colOff>511175</xdr:colOff>
      <xdr:row>29</xdr:row>
      <xdr:rowOff>2752</xdr:rowOff>
    </xdr:to>
    <xdr:sp macro="" textlink="">
      <xdr:nvSpPr>
        <xdr:cNvPr id="79" name="円/楕円 78"/>
        <xdr:cNvSpPr/>
      </xdr:nvSpPr>
      <xdr:spPr>
        <a:xfrm>
          <a:off x="4000500" y="48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105410</xdr:rowOff>
    </xdr:from>
    <xdr:to>
      <xdr:col>3</xdr:col>
      <xdr:colOff>1171575</xdr:colOff>
      <xdr:row>28</xdr:row>
      <xdr:rowOff>123402</xdr:rowOff>
    </xdr:to>
    <xdr:cxnSp macro="">
      <xdr:nvCxnSpPr>
        <xdr:cNvPr id="80" name="直線コネクタ 79"/>
        <xdr:cNvCxnSpPr/>
      </xdr:nvCxnSpPr>
      <xdr:spPr>
        <a:xfrm flipV="1">
          <a:off x="4051300" y="4906010"/>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170197</xdr:rowOff>
    </xdr:from>
    <xdr:ext cx="405111" cy="259045"/>
    <xdr:sp macro="" textlink="">
      <xdr:nvSpPr>
        <xdr:cNvPr id="81" name="n_1aveValue有形固定資産減価償却率"/>
        <xdr:cNvSpPr txBox="1"/>
      </xdr:nvSpPr>
      <xdr:spPr>
        <a:xfrm>
          <a:off x="3836043" y="51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19279</xdr:rowOff>
    </xdr:from>
    <xdr:ext cx="405111" cy="259045"/>
    <xdr:sp macro="" textlink="">
      <xdr:nvSpPr>
        <xdr:cNvPr id="82" name="n_1mainValue有形固定資産減価償却率"/>
        <xdr:cNvSpPr txBox="1"/>
      </xdr:nvSpPr>
      <xdr:spPr>
        <a:xfrm>
          <a:off x="3836043" y="4648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85" name="正方形/長方形 84"/>
        <xdr:cNvSpPr/>
      </xdr:nvSpPr>
      <xdr:spPr>
        <a:xfrm>
          <a:off x="13860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[ 11.7</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6" name="正方形/長方形 85"/>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7" name="正方形/長方形 86"/>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8" name="正方形/長方形 87"/>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9" name="正方形/長方形 88"/>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0" name="正方形/長方形 89"/>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1" name="正方形/長方形 90"/>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2" name="正方形/長方形 91"/>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3" name="正方形/長方形 92"/>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4" name="正方形/長方形 93"/>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5" name="テキスト ボックス 94"/>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類似団体平均を下回っており、主な要因としては、財政調整基金や減債基金などの充当可能財源が類似団体平均よりも高いことが考えられる。今後も類似団体平均を上回らないよう取り組んでいく。</a:t>
          </a:r>
          <a:endParaRPr kumimoji="1" lang="en-US" altLang="ja-JP"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96" name="テキスト ボックス 95"/>
        <xdr:cNvSpPr txBox="1"/>
      </xdr:nvSpPr>
      <xdr:spPr>
        <a:xfrm>
          <a:off x="11264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7" name="直線コネクタ 96"/>
        <xdr:cNvCxnSpPr/>
      </xdr:nvCxnSpPr>
      <xdr:spPr>
        <a:xfrm>
          <a:off x="11303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98" name="直線コネクタ 97"/>
        <xdr:cNvCxnSpPr/>
      </xdr:nvCxnSpPr>
      <xdr:spPr>
        <a:xfrm>
          <a:off x="11303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99" name="テキスト ボックス 98"/>
        <xdr:cNvSpPr txBox="1"/>
      </xdr:nvSpPr>
      <xdr:spPr>
        <a:xfrm>
          <a:off x="10931403" y="587731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100" name="直線コネクタ 99"/>
        <xdr:cNvCxnSpPr/>
      </xdr:nvCxnSpPr>
      <xdr:spPr>
        <a:xfrm>
          <a:off x="11303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32</xdr:row>
      <xdr:rowOff>31082</xdr:rowOff>
    </xdr:from>
    <xdr:ext cx="359393" cy="225703"/>
    <xdr:sp macro="" textlink="">
      <xdr:nvSpPr>
        <xdr:cNvPr id="101" name="テキスト ボックス 100"/>
        <xdr:cNvSpPr txBox="1"/>
      </xdr:nvSpPr>
      <xdr:spPr>
        <a:xfrm>
          <a:off x="10880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2" name="直線コネクタ 101"/>
        <xdr:cNvCxnSpPr/>
      </xdr:nvCxnSpPr>
      <xdr:spPr>
        <a:xfrm>
          <a:off x="11303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3" name="テキスト ボックス 102"/>
        <xdr:cNvSpPr txBox="1"/>
      </xdr:nvSpPr>
      <xdr:spPr>
        <a:xfrm>
          <a:off x="10880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4" name="直線コネクタ 103"/>
        <xdr:cNvCxnSpPr/>
      </xdr:nvCxnSpPr>
      <xdr:spPr>
        <a:xfrm>
          <a:off x="11303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5" name="テキスト ボックス 104"/>
        <xdr:cNvSpPr txBox="1"/>
      </xdr:nvSpPr>
      <xdr:spPr>
        <a:xfrm>
          <a:off x="10880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6" name="直線コネクタ 105"/>
        <xdr:cNvCxnSpPr/>
      </xdr:nvCxnSpPr>
      <xdr:spPr>
        <a:xfrm>
          <a:off x="11303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7" name="テキスト ボックス 106"/>
        <xdr:cNvSpPr txBox="1"/>
      </xdr:nvSpPr>
      <xdr:spPr>
        <a:xfrm>
          <a:off x="10880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8" name="直線コネクタ 107"/>
        <xdr:cNvCxnSpPr/>
      </xdr:nvCxnSpPr>
      <xdr:spPr>
        <a:xfrm>
          <a:off x="11303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9" name="テキスト ボックス 108"/>
        <xdr:cNvSpPr txBox="1"/>
      </xdr:nvSpPr>
      <xdr:spPr>
        <a:xfrm>
          <a:off x="10880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0" name="債務償還可能年数グラフ枠"/>
        <xdr:cNvSpPr/>
      </xdr:nvSpPr>
      <xdr:spPr>
        <a:xfrm>
          <a:off x="11303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27</xdr:row>
      <xdr:rowOff>3387</xdr:rowOff>
    </xdr:from>
    <xdr:to>
      <xdr:col>10</xdr:col>
      <xdr:colOff>1183639</xdr:colOff>
      <xdr:row>34</xdr:row>
      <xdr:rowOff>51858</xdr:rowOff>
    </xdr:to>
    <xdr:cxnSp macro="">
      <xdr:nvCxnSpPr>
        <xdr:cNvPr id="111" name="直線コネクタ 110"/>
        <xdr:cNvCxnSpPr/>
      </xdr:nvCxnSpPr>
      <xdr:spPr>
        <a:xfrm flipV="1">
          <a:off x="14793595" y="4632537"/>
          <a:ext cx="1269" cy="124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34</xdr:row>
      <xdr:rowOff>55685</xdr:rowOff>
    </xdr:from>
    <xdr:ext cx="340478" cy="259045"/>
    <xdr:sp macro="" textlink="">
      <xdr:nvSpPr>
        <xdr:cNvPr id="112" name="債務償還可能年数最小値テキスト"/>
        <xdr:cNvSpPr txBox="1"/>
      </xdr:nvSpPr>
      <xdr:spPr>
        <a:xfrm>
          <a:off x="14846300" y="5884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10</xdr:col>
      <xdr:colOff>1095375</xdr:colOff>
      <xdr:row>34</xdr:row>
      <xdr:rowOff>51858</xdr:rowOff>
    </xdr:from>
    <xdr:to>
      <xdr:col>10</xdr:col>
      <xdr:colOff>1273175</xdr:colOff>
      <xdr:row>34</xdr:row>
      <xdr:rowOff>51858</xdr:rowOff>
    </xdr:to>
    <xdr:cxnSp macro="">
      <xdr:nvCxnSpPr>
        <xdr:cNvPr id="113" name="直線コネクタ 112"/>
        <xdr:cNvCxnSpPr/>
      </xdr:nvCxnSpPr>
      <xdr:spPr>
        <a:xfrm>
          <a:off x="14706600" y="5881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121514</xdr:rowOff>
    </xdr:from>
    <xdr:ext cx="405111" cy="259045"/>
    <xdr:sp macro="" textlink="">
      <xdr:nvSpPr>
        <xdr:cNvPr id="114" name="債務償還可能年数最大値テキスト"/>
        <xdr:cNvSpPr txBox="1"/>
      </xdr:nvSpPr>
      <xdr:spPr>
        <a:xfrm>
          <a:off x="1484630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10</xdr:col>
      <xdr:colOff>1095375</xdr:colOff>
      <xdr:row>27</xdr:row>
      <xdr:rowOff>3387</xdr:rowOff>
    </xdr:from>
    <xdr:to>
      <xdr:col>10</xdr:col>
      <xdr:colOff>1273175</xdr:colOff>
      <xdr:row>27</xdr:row>
      <xdr:rowOff>3387</xdr:rowOff>
    </xdr:to>
    <xdr:cxnSp macro="">
      <xdr:nvCxnSpPr>
        <xdr:cNvPr id="115" name="直線コネクタ 114"/>
        <xdr:cNvCxnSpPr/>
      </xdr:nvCxnSpPr>
      <xdr:spPr>
        <a:xfrm>
          <a:off x="14706600" y="463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30</xdr:row>
      <xdr:rowOff>171255</xdr:rowOff>
    </xdr:from>
    <xdr:ext cx="405111" cy="259045"/>
    <xdr:sp macro="" textlink="">
      <xdr:nvSpPr>
        <xdr:cNvPr id="116" name="債務償還可能年数平均値テキスト"/>
        <xdr:cNvSpPr txBox="1"/>
      </xdr:nvSpPr>
      <xdr:spPr>
        <a:xfrm>
          <a:off x="14846300" y="5314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148378</xdr:rowOff>
    </xdr:from>
    <xdr:to>
      <xdr:col>10</xdr:col>
      <xdr:colOff>1235075</xdr:colOff>
      <xdr:row>32</xdr:row>
      <xdr:rowOff>78528</xdr:rowOff>
    </xdr:to>
    <xdr:sp macro="" textlink="">
      <xdr:nvSpPr>
        <xdr:cNvPr id="117" name="フローチャート : 判断 116"/>
        <xdr:cNvSpPr/>
      </xdr:nvSpPr>
      <xdr:spPr>
        <a:xfrm>
          <a:off x="14744700" y="546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32</xdr:row>
      <xdr:rowOff>70485</xdr:rowOff>
    </xdr:from>
    <xdr:to>
      <xdr:col>10</xdr:col>
      <xdr:colOff>523875</xdr:colOff>
      <xdr:row>33</xdr:row>
      <xdr:rowOff>635</xdr:rowOff>
    </xdr:to>
    <xdr:sp macro="" textlink="">
      <xdr:nvSpPr>
        <xdr:cNvPr id="118" name="フローチャート : 判断 117"/>
        <xdr:cNvSpPr/>
      </xdr:nvSpPr>
      <xdr:spPr>
        <a:xfrm>
          <a:off x="14033500" y="55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9" name="テキスト ボックス 118"/>
        <xdr:cNvSpPr txBox="1"/>
      </xdr:nvSpPr>
      <xdr:spPr>
        <a:xfrm>
          <a:off x="14617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0" name="テキスト ボックス 119"/>
        <xdr:cNvSpPr txBox="1"/>
      </xdr:nvSpPr>
      <xdr:spPr>
        <a:xfrm>
          <a:off x="13906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1" name="テキスト ボックス 120"/>
        <xdr:cNvSpPr txBox="1"/>
      </xdr:nvSpPr>
      <xdr:spPr>
        <a:xfrm>
          <a:off x="13144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2" name="テキスト ボックス 121"/>
        <xdr:cNvSpPr txBox="1"/>
      </xdr:nvSpPr>
      <xdr:spPr>
        <a:xfrm>
          <a:off x="12382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3" name="テキスト ボックス 122"/>
        <xdr:cNvSpPr txBox="1"/>
      </xdr:nvSpPr>
      <xdr:spPr>
        <a:xfrm>
          <a:off x="11620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1133475</xdr:colOff>
      <xdr:row>32</xdr:row>
      <xdr:rowOff>12912</xdr:rowOff>
    </xdr:from>
    <xdr:to>
      <xdr:col>10</xdr:col>
      <xdr:colOff>1235075</xdr:colOff>
      <xdr:row>32</xdr:row>
      <xdr:rowOff>114512</xdr:rowOff>
    </xdr:to>
    <xdr:sp macro="" textlink="">
      <xdr:nvSpPr>
        <xdr:cNvPr id="124" name="円/楕円 123"/>
        <xdr:cNvSpPr/>
      </xdr:nvSpPr>
      <xdr:spPr>
        <a:xfrm>
          <a:off x="14744700" y="54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31</xdr:row>
      <xdr:rowOff>162789</xdr:rowOff>
    </xdr:from>
    <xdr:ext cx="405111" cy="259045"/>
    <xdr:sp macro="" textlink="">
      <xdr:nvSpPr>
        <xdr:cNvPr id="125" name="債務償還可能年数該当値テキスト"/>
        <xdr:cNvSpPr txBox="1"/>
      </xdr:nvSpPr>
      <xdr:spPr>
        <a:xfrm>
          <a:off x="14846300" y="547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oneCellAnchor>
    <xdr:from>
      <xdr:col>10</xdr:col>
      <xdr:colOff>257818</xdr:colOff>
      <xdr:row>31</xdr:row>
      <xdr:rowOff>17162</xdr:rowOff>
    </xdr:from>
    <xdr:ext cx="405111" cy="259045"/>
    <xdr:sp macro="" textlink="">
      <xdr:nvSpPr>
        <xdr:cNvPr id="126" name="n_1aveValue債務償還可能年数"/>
        <xdr:cNvSpPr txBox="1"/>
      </xdr:nvSpPr>
      <xdr:spPr>
        <a:xfrm>
          <a:off x="13869043" y="533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7" name="正方形/長方形 126"/>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8" name="正方形/長方形 127"/>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29" name="テキスト ボックス 128"/>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0" name="テキスト ボックス 129"/>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1" name="テキスト ボックス 130"/>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2" name="テキスト ボックス 131"/>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55,150
54,996
1,259.15
65,116,441
60,434,508
2,491,422
18,193,456
36,024,635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42545</xdr:rowOff>
    </xdr:from>
    <xdr:to>
      <xdr:col>5</xdr:col>
      <xdr:colOff>409575</xdr:colOff>
      <xdr:row>38</xdr:row>
      <xdr:rowOff>144145</xdr:rowOff>
    </xdr:to>
    <xdr:sp macro="" textlink="">
      <xdr:nvSpPr>
        <xdr:cNvPr id="64" name="フローチャート : 判断 63"/>
        <xdr:cNvSpPr/>
      </xdr:nvSpPr>
      <xdr:spPr>
        <a:xfrm>
          <a:off x="3746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31115</xdr:rowOff>
    </xdr:from>
    <xdr:to>
      <xdr:col>6</xdr:col>
      <xdr:colOff>561975</xdr:colOff>
      <xdr:row>37</xdr:row>
      <xdr:rowOff>132715</xdr:rowOff>
    </xdr:to>
    <xdr:sp macro="" textlink="">
      <xdr:nvSpPr>
        <xdr:cNvPr id="70" name="円/楕円 69"/>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53992</xdr:rowOff>
    </xdr:from>
    <xdr:ext cx="405111" cy="259045"/>
    <xdr:sp macro="" textlink="">
      <xdr:nvSpPr>
        <xdr:cNvPr id="71" name="【道路】&#10;有形固定資産減価償却率該当値テキスト"/>
        <xdr:cNvSpPr txBox="1"/>
      </xdr:nvSpPr>
      <xdr:spPr>
        <a:xfrm>
          <a:off x="47244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59690</xdr:rowOff>
    </xdr:from>
    <xdr:to>
      <xdr:col>5</xdr:col>
      <xdr:colOff>409575</xdr:colOff>
      <xdr:row>37</xdr:row>
      <xdr:rowOff>161290</xdr:rowOff>
    </xdr:to>
    <xdr:sp macro="" textlink="">
      <xdr:nvSpPr>
        <xdr:cNvPr id="72" name="円/楕円 71"/>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81915</xdr:rowOff>
    </xdr:from>
    <xdr:to>
      <xdr:col>6</xdr:col>
      <xdr:colOff>511175</xdr:colOff>
      <xdr:row>37</xdr:row>
      <xdr:rowOff>110490</xdr:rowOff>
    </xdr:to>
    <xdr:cxnSp macro="">
      <xdr:nvCxnSpPr>
        <xdr:cNvPr id="73" name="直線コネクタ 72"/>
        <xdr:cNvCxnSpPr/>
      </xdr:nvCxnSpPr>
      <xdr:spPr>
        <a:xfrm flipV="1">
          <a:off x="3797300" y="64255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135272</xdr:rowOff>
    </xdr:from>
    <xdr:ext cx="405111" cy="259045"/>
    <xdr:sp macro="" textlink="">
      <xdr:nvSpPr>
        <xdr:cNvPr id="74" name="n_1aveValue【道路】&#10;有形固定資産減価償却率"/>
        <xdr:cNvSpPr txBox="1"/>
      </xdr:nvSpPr>
      <xdr:spPr>
        <a:xfrm>
          <a:off x="3582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6367</xdr:rowOff>
    </xdr:from>
    <xdr:ext cx="405111" cy="259045"/>
    <xdr:sp macro="" textlink="">
      <xdr:nvSpPr>
        <xdr:cNvPr id="75" name="n_1mainValue【道路】&#10;有形固定資産減価償却率"/>
        <xdr:cNvSpPr txBox="1"/>
      </xdr:nvSpPr>
      <xdr:spPr>
        <a:xfrm>
          <a:off x="3582043"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25.538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4"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26009</xdr:rowOff>
    </xdr:from>
    <xdr:to>
      <xdr:col>14</xdr:col>
      <xdr:colOff>79375</xdr:colOff>
      <xdr:row>38</xdr:row>
      <xdr:rowOff>127609</xdr:rowOff>
    </xdr:to>
    <xdr:sp macro="" textlink="">
      <xdr:nvSpPr>
        <xdr:cNvPr id="106" name="フローチャート : 判断 105"/>
        <xdr:cNvSpPr/>
      </xdr:nvSpPr>
      <xdr:spPr>
        <a:xfrm>
          <a:off x="9588500" y="654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3645</xdr:rowOff>
    </xdr:from>
    <xdr:to>
      <xdr:col>15</xdr:col>
      <xdr:colOff>231775</xdr:colOff>
      <xdr:row>37</xdr:row>
      <xdr:rowOff>105245</xdr:rowOff>
    </xdr:to>
    <xdr:sp macro="" textlink="">
      <xdr:nvSpPr>
        <xdr:cNvPr id="112" name="円/楕円 111"/>
        <xdr:cNvSpPr/>
      </xdr:nvSpPr>
      <xdr:spPr>
        <a:xfrm>
          <a:off x="10426700" y="63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26522</xdr:rowOff>
    </xdr:from>
    <xdr:ext cx="534377" cy="259045"/>
    <xdr:sp macro="" textlink="">
      <xdr:nvSpPr>
        <xdr:cNvPr id="113" name="【道路】&#10;一人当たり延長該当値テキスト"/>
        <xdr:cNvSpPr txBox="1"/>
      </xdr:nvSpPr>
      <xdr:spPr>
        <a:xfrm>
          <a:off x="10566400" y="619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16904</xdr:rowOff>
    </xdr:from>
    <xdr:to>
      <xdr:col>14</xdr:col>
      <xdr:colOff>79375</xdr:colOff>
      <xdr:row>37</xdr:row>
      <xdr:rowOff>118504</xdr:rowOff>
    </xdr:to>
    <xdr:sp macro="" textlink="">
      <xdr:nvSpPr>
        <xdr:cNvPr id="114" name="円/楕円 113"/>
        <xdr:cNvSpPr/>
      </xdr:nvSpPr>
      <xdr:spPr>
        <a:xfrm>
          <a:off x="9588500" y="63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54445</xdr:rowOff>
    </xdr:from>
    <xdr:to>
      <xdr:col>15</xdr:col>
      <xdr:colOff>180975</xdr:colOff>
      <xdr:row>37</xdr:row>
      <xdr:rowOff>67704</xdr:rowOff>
    </xdr:to>
    <xdr:cxnSp macro="">
      <xdr:nvCxnSpPr>
        <xdr:cNvPr id="115" name="直線コネクタ 114"/>
        <xdr:cNvCxnSpPr/>
      </xdr:nvCxnSpPr>
      <xdr:spPr>
        <a:xfrm flipV="1">
          <a:off x="9639300" y="6398095"/>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118736</xdr:rowOff>
    </xdr:from>
    <xdr:ext cx="534377" cy="259045"/>
    <xdr:sp macro="" textlink="">
      <xdr:nvSpPr>
        <xdr:cNvPr id="116" name="n_1aveValue【道路】&#10;一人当たり延長"/>
        <xdr:cNvSpPr txBox="1"/>
      </xdr:nvSpPr>
      <xdr:spPr>
        <a:xfrm>
          <a:off x="9359410" y="66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16.984</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135031</xdr:rowOff>
    </xdr:from>
    <xdr:ext cx="534377" cy="259045"/>
    <xdr:sp macro="" textlink="">
      <xdr:nvSpPr>
        <xdr:cNvPr id="117" name="n_1mainValue【道路】&#10;一人当たり延長"/>
        <xdr:cNvSpPr txBox="1"/>
      </xdr:nvSpPr>
      <xdr:spPr>
        <a:xfrm>
          <a:off x="9359410" y="61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168275</xdr:rowOff>
    </xdr:from>
    <xdr:to>
      <xdr:col>5</xdr:col>
      <xdr:colOff>409575</xdr:colOff>
      <xdr:row>60</xdr:row>
      <xdr:rowOff>98425</xdr:rowOff>
    </xdr:to>
    <xdr:sp macro="" textlink="">
      <xdr:nvSpPr>
        <xdr:cNvPr id="149" name="フローチャート : 判断 148"/>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93980</xdr:rowOff>
    </xdr:from>
    <xdr:to>
      <xdr:col>6</xdr:col>
      <xdr:colOff>561975</xdr:colOff>
      <xdr:row>60</xdr:row>
      <xdr:rowOff>24130</xdr:rowOff>
    </xdr:to>
    <xdr:sp macro="" textlink="">
      <xdr:nvSpPr>
        <xdr:cNvPr id="155" name="円/楕円 154"/>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116857</xdr:rowOff>
    </xdr:from>
    <xdr:ext cx="405111" cy="259045"/>
    <xdr:sp macro="" textlink="">
      <xdr:nvSpPr>
        <xdr:cNvPr id="156" name="【橋りょう・トンネル】&#10;有形固定資産減価償却率該当値テキスト"/>
        <xdr:cNvSpPr txBox="1"/>
      </xdr:nvSpPr>
      <xdr:spPr>
        <a:xfrm>
          <a:off x="47244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122555</xdr:rowOff>
    </xdr:from>
    <xdr:to>
      <xdr:col>5</xdr:col>
      <xdr:colOff>409575</xdr:colOff>
      <xdr:row>60</xdr:row>
      <xdr:rowOff>52705</xdr:rowOff>
    </xdr:to>
    <xdr:sp macro="" textlink="">
      <xdr:nvSpPr>
        <xdr:cNvPr id="157" name="円/楕円 156"/>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144780</xdr:rowOff>
    </xdr:from>
    <xdr:to>
      <xdr:col>6</xdr:col>
      <xdr:colOff>511175</xdr:colOff>
      <xdr:row>60</xdr:row>
      <xdr:rowOff>1905</xdr:rowOff>
    </xdr:to>
    <xdr:cxnSp macro="">
      <xdr:nvCxnSpPr>
        <xdr:cNvPr id="158" name="直線コネクタ 157"/>
        <xdr:cNvCxnSpPr/>
      </xdr:nvCxnSpPr>
      <xdr:spPr>
        <a:xfrm flipV="1">
          <a:off x="3797300" y="102603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89552</xdr:rowOff>
    </xdr:from>
    <xdr:ext cx="405111" cy="259045"/>
    <xdr:sp macro="" textlink="">
      <xdr:nvSpPr>
        <xdr:cNvPr id="159" name="n_1aveValue【橋りょう・トンネル】&#10;有形固定資産減価償却率"/>
        <xdr:cNvSpPr txBox="1"/>
      </xdr:nvSpPr>
      <xdr:spPr>
        <a:xfrm>
          <a:off x="3582043"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69232</xdr:rowOff>
    </xdr:from>
    <xdr:ext cx="405111" cy="259045"/>
    <xdr:sp macro="" textlink="">
      <xdr:nvSpPr>
        <xdr:cNvPr id="160" name="n_1mainValue【橋りょう・トンネル】&#10;有形固定資産減価償却率"/>
        <xdr:cNvSpPr txBox="1"/>
      </xdr:nvSpPr>
      <xdr:spPr>
        <a:xfrm>
          <a:off x="3582043"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487,763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87"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117170</xdr:rowOff>
    </xdr:from>
    <xdr:to>
      <xdr:col>14</xdr:col>
      <xdr:colOff>79375</xdr:colOff>
      <xdr:row>60</xdr:row>
      <xdr:rowOff>47320</xdr:rowOff>
    </xdr:to>
    <xdr:sp macro="" textlink="">
      <xdr:nvSpPr>
        <xdr:cNvPr id="189" name="フローチャート : 判断 188"/>
        <xdr:cNvSpPr/>
      </xdr:nvSpPr>
      <xdr:spPr>
        <a:xfrm>
          <a:off x="9588500" y="102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69779</xdr:rowOff>
    </xdr:from>
    <xdr:to>
      <xdr:col>15</xdr:col>
      <xdr:colOff>231775</xdr:colOff>
      <xdr:row>57</xdr:row>
      <xdr:rowOff>171379</xdr:rowOff>
    </xdr:to>
    <xdr:sp macro="" textlink="">
      <xdr:nvSpPr>
        <xdr:cNvPr id="195" name="円/楕円 194"/>
        <xdr:cNvSpPr/>
      </xdr:nvSpPr>
      <xdr:spPr>
        <a:xfrm>
          <a:off x="10426700" y="98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92656</xdr:rowOff>
    </xdr:from>
    <xdr:ext cx="599010" cy="259045"/>
    <xdr:sp macro="" textlink="">
      <xdr:nvSpPr>
        <xdr:cNvPr id="196" name="【橋りょう・トンネル】&#10;一人当たり有形固定資産（償却資産）額該当値テキスト"/>
        <xdr:cNvSpPr txBox="1"/>
      </xdr:nvSpPr>
      <xdr:spPr>
        <a:xfrm>
          <a:off x="10566400" y="969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472,253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88322</xdr:rowOff>
    </xdr:from>
    <xdr:to>
      <xdr:col>14</xdr:col>
      <xdr:colOff>79375</xdr:colOff>
      <xdr:row>58</xdr:row>
      <xdr:rowOff>18472</xdr:rowOff>
    </xdr:to>
    <xdr:sp macro="" textlink="">
      <xdr:nvSpPr>
        <xdr:cNvPr id="197" name="円/楕円 196"/>
        <xdr:cNvSpPr/>
      </xdr:nvSpPr>
      <xdr:spPr>
        <a:xfrm>
          <a:off x="9588500" y="98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120579</xdr:rowOff>
    </xdr:from>
    <xdr:to>
      <xdr:col>15</xdr:col>
      <xdr:colOff>180975</xdr:colOff>
      <xdr:row>57</xdr:row>
      <xdr:rowOff>139122</xdr:rowOff>
    </xdr:to>
    <xdr:cxnSp macro="">
      <xdr:nvCxnSpPr>
        <xdr:cNvPr id="198" name="直線コネクタ 197"/>
        <xdr:cNvCxnSpPr/>
      </xdr:nvCxnSpPr>
      <xdr:spPr>
        <a:xfrm flipV="1">
          <a:off x="9639300" y="9893229"/>
          <a:ext cx="8382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38447</xdr:rowOff>
    </xdr:from>
    <xdr:ext cx="599010" cy="259045"/>
    <xdr:sp macro="" textlink="">
      <xdr:nvSpPr>
        <xdr:cNvPr id="199" name="n_1aveValue【橋りょう・トンネル】&#10;一人当たり有形固定資産（償却資産）額"/>
        <xdr:cNvSpPr txBox="1"/>
      </xdr:nvSpPr>
      <xdr:spPr>
        <a:xfrm>
          <a:off x="9327094" y="1032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301,522</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34999</xdr:rowOff>
    </xdr:from>
    <xdr:ext cx="599010" cy="259045"/>
    <xdr:sp macro="" textlink="">
      <xdr:nvSpPr>
        <xdr:cNvPr id="200" name="n_1mainValue【橋りょう・トンネル】&#10;一人当たり有形固定資産（償却資産）額"/>
        <xdr:cNvSpPr txBox="1"/>
      </xdr:nvSpPr>
      <xdr:spPr>
        <a:xfrm>
          <a:off x="9327094" y="963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2539</xdr:rowOff>
    </xdr:from>
    <xdr:to>
      <xdr:col>5</xdr:col>
      <xdr:colOff>409575</xdr:colOff>
      <xdr:row>79</xdr:row>
      <xdr:rowOff>104139</xdr:rowOff>
    </xdr:to>
    <xdr:sp macro="" textlink="">
      <xdr:nvSpPr>
        <xdr:cNvPr id="231" name="フローチャート : 判断 230"/>
        <xdr:cNvSpPr/>
      </xdr:nvSpPr>
      <xdr:spPr>
        <a:xfrm>
          <a:off x="3746500" y="1354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84455</xdr:rowOff>
    </xdr:from>
    <xdr:to>
      <xdr:col>6</xdr:col>
      <xdr:colOff>561975</xdr:colOff>
      <xdr:row>80</xdr:row>
      <xdr:rowOff>14605</xdr:rowOff>
    </xdr:to>
    <xdr:sp macro="" textlink="">
      <xdr:nvSpPr>
        <xdr:cNvPr id="237" name="円/楕円 236"/>
        <xdr:cNvSpPr/>
      </xdr:nvSpPr>
      <xdr:spPr>
        <a:xfrm>
          <a:off x="45847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107332</xdr:rowOff>
    </xdr:from>
    <xdr:ext cx="405111" cy="259045"/>
    <xdr:sp macro="" textlink="">
      <xdr:nvSpPr>
        <xdr:cNvPr id="238" name="【公営住宅】&#10;有形固定資産減価償却率該当値テキスト"/>
        <xdr:cNvSpPr txBox="1"/>
      </xdr:nvSpPr>
      <xdr:spPr>
        <a:xfrm>
          <a:off x="4724400"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6350</xdr:rowOff>
    </xdr:from>
    <xdr:to>
      <xdr:col>5</xdr:col>
      <xdr:colOff>409575</xdr:colOff>
      <xdr:row>79</xdr:row>
      <xdr:rowOff>107950</xdr:rowOff>
    </xdr:to>
    <xdr:sp macro="" textlink="">
      <xdr:nvSpPr>
        <xdr:cNvPr id="239" name="円/楕円 238"/>
        <xdr:cNvSpPr/>
      </xdr:nvSpPr>
      <xdr:spPr>
        <a:xfrm>
          <a:off x="3746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57150</xdr:rowOff>
    </xdr:from>
    <xdr:to>
      <xdr:col>6</xdr:col>
      <xdr:colOff>511175</xdr:colOff>
      <xdr:row>79</xdr:row>
      <xdr:rowOff>135255</xdr:rowOff>
    </xdr:to>
    <xdr:cxnSp macro="">
      <xdr:nvCxnSpPr>
        <xdr:cNvPr id="240" name="直線コネクタ 239"/>
        <xdr:cNvCxnSpPr/>
      </xdr:nvCxnSpPr>
      <xdr:spPr>
        <a:xfrm>
          <a:off x="3797300" y="1360170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77</xdr:row>
      <xdr:rowOff>120666</xdr:rowOff>
    </xdr:from>
    <xdr:ext cx="405111" cy="259045"/>
    <xdr:sp macro="" textlink="">
      <xdr:nvSpPr>
        <xdr:cNvPr id="241" name="n_1aveValue【公営住宅】&#10;有形固定資産減価償却率"/>
        <xdr:cNvSpPr txBox="1"/>
      </xdr:nvSpPr>
      <xdr:spPr>
        <a:xfrm>
          <a:off x="3582043"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99077</xdr:rowOff>
    </xdr:from>
    <xdr:ext cx="405111" cy="259045"/>
    <xdr:sp macro="" textlink="">
      <xdr:nvSpPr>
        <xdr:cNvPr id="242" name="n_1mainValue【公営住宅】&#10;有形固定資産減価償却率"/>
        <xdr:cNvSpPr txBox="1"/>
      </xdr:nvSpPr>
      <xdr:spPr>
        <a:xfrm>
          <a:off x="3582043"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69"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56795</xdr:rowOff>
    </xdr:from>
    <xdr:to>
      <xdr:col>14</xdr:col>
      <xdr:colOff>79375</xdr:colOff>
      <xdr:row>82</xdr:row>
      <xdr:rowOff>158395</xdr:rowOff>
    </xdr:to>
    <xdr:sp macro="" textlink="">
      <xdr:nvSpPr>
        <xdr:cNvPr id="271" name="フローチャート : 判断 270"/>
        <xdr:cNvSpPr/>
      </xdr:nvSpPr>
      <xdr:spPr>
        <a:xfrm>
          <a:off x="9588500" y="141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76454</xdr:rowOff>
    </xdr:from>
    <xdr:to>
      <xdr:col>15</xdr:col>
      <xdr:colOff>231775</xdr:colOff>
      <xdr:row>78</xdr:row>
      <xdr:rowOff>6604</xdr:rowOff>
    </xdr:to>
    <xdr:sp macro="" textlink="">
      <xdr:nvSpPr>
        <xdr:cNvPr id="277" name="円/楕円 276"/>
        <xdr:cNvSpPr/>
      </xdr:nvSpPr>
      <xdr:spPr>
        <a:xfrm>
          <a:off x="10426700" y="132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29481</xdr:rowOff>
    </xdr:from>
    <xdr:ext cx="469744" cy="259045"/>
    <xdr:sp macro="" textlink="">
      <xdr:nvSpPr>
        <xdr:cNvPr id="278" name="【公営住宅】&#10;一人当たり面積該当値テキスト"/>
        <xdr:cNvSpPr txBox="1"/>
      </xdr:nvSpPr>
      <xdr:spPr>
        <a:xfrm>
          <a:off x="10566400" y="1323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86055</xdr:rowOff>
    </xdr:from>
    <xdr:to>
      <xdr:col>14</xdr:col>
      <xdr:colOff>79375</xdr:colOff>
      <xdr:row>79</xdr:row>
      <xdr:rowOff>16205</xdr:rowOff>
    </xdr:to>
    <xdr:sp macro="" textlink="">
      <xdr:nvSpPr>
        <xdr:cNvPr id="279" name="円/楕円 278"/>
        <xdr:cNvSpPr/>
      </xdr:nvSpPr>
      <xdr:spPr>
        <a:xfrm>
          <a:off x="9588500" y="134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127254</xdr:rowOff>
    </xdr:from>
    <xdr:to>
      <xdr:col>15</xdr:col>
      <xdr:colOff>180975</xdr:colOff>
      <xdr:row>78</xdr:row>
      <xdr:rowOff>136855</xdr:rowOff>
    </xdr:to>
    <xdr:cxnSp macro="">
      <xdr:nvCxnSpPr>
        <xdr:cNvPr id="280" name="直線コネクタ 279"/>
        <xdr:cNvCxnSpPr/>
      </xdr:nvCxnSpPr>
      <xdr:spPr>
        <a:xfrm flipV="1">
          <a:off x="9639300" y="13328904"/>
          <a:ext cx="8382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149522</xdr:rowOff>
    </xdr:from>
    <xdr:ext cx="469744" cy="259045"/>
    <xdr:sp macro="" textlink="">
      <xdr:nvSpPr>
        <xdr:cNvPr id="281" name="n_1aveValue【公営住宅】&#10;一人当たり面積"/>
        <xdr:cNvSpPr txBox="1"/>
      </xdr:nvSpPr>
      <xdr:spPr>
        <a:xfrm>
          <a:off x="9391727" y="142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0.674</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32732</xdr:rowOff>
    </xdr:from>
    <xdr:ext cx="469744" cy="259045"/>
    <xdr:sp macro="" textlink="">
      <xdr:nvSpPr>
        <xdr:cNvPr id="282" name="n_1mainValue【公営住宅】&#10;一人当たり面積"/>
        <xdr:cNvSpPr txBox="1"/>
      </xdr:nvSpPr>
      <xdr:spPr>
        <a:xfrm>
          <a:off x="9391727" y="1323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4" name="直線コネクタ 2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5" name="テキスト ボックス 29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6" name="直線コネクタ 2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7" name="テキスト ボックス 2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8" name="直線コネクタ 2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9" name="テキスト ボックス 2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0" name="直線コネクタ 2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1" name="テキスト ボックス 3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2" name="直線コネクタ 3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3" name="テキスト ボックス 3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4" name="直線コネクタ 3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5" name="テキスト ボックス 30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107</xdr:row>
      <xdr:rowOff>90895</xdr:rowOff>
    </xdr:to>
    <xdr:cxnSp macro="">
      <xdr:nvCxnSpPr>
        <xdr:cNvPr id="309" name="直線コネクタ 308"/>
        <xdr:cNvCxnSpPr/>
      </xdr:nvCxnSpPr>
      <xdr:spPr>
        <a:xfrm flipV="1">
          <a:off x="4634865" y="1699260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94722</xdr:rowOff>
    </xdr:from>
    <xdr:ext cx="405111" cy="259045"/>
    <xdr:sp macro="" textlink="">
      <xdr:nvSpPr>
        <xdr:cNvPr id="310" name="【港湾・漁港】&#10;有形固定資産減価償却率最小値テキスト"/>
        <xdr:cNvSpPr txBox="1"/>
      </xdr:nvSpPr>
      <xdr:spPr>
        <a:xfrm>
          <a:off x="4724400" y="1843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107</xdr:row>
      <xdr:rowOff>90895</xdr:rowOff>
    </xdr:from>
    <xdr:to>
      <xdr:col>6</xdr:col>
      <xdr:colOff>600075</xdr:colOff>
      <xdr:row>107</xdr:row>
      <xdr:rowOff>90895</xdr:rowOff>
    </xdr:to>
    <xdr:cxnSp macro="">
      <xdr:nvCxnSpPr>
        <xdr:cNvPr id="311" name="直線コネクタ 310"/>
        <xdr:cNvCxnSpPr/>
      </xdr:nvCxnSpPr>
      <xdr:spPr>
        <a:xfrm>
          <a:off x="4546600" y="18436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12" name="【港湾・漁港】&#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13" name="直線コネクタ 312"/>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53176</xdr:rowOff>
    </xdr:from>
    <xdr:ext cx="405111" cy="259045"/>
    <xdr:sp macro="" textlink="">
      <xdr:nvSpPr>
        <xdr:cNvPr id="314" name="【港湾・漁港】&#10;有形固定資産減価償却率平均値テキスト"/>
        <xdr:cNvSpPr txBox="1"/>
      </xdr:nvSpPr>
      <xdr:spPr>
        <a:xfrm>
          <a:off x="4724400" y="17541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30299</xdr:rowOff>
    </xdr:from>
    <xdr:to>
      <xdr:col>6</xdr:col>
      <xdr:colOff>561975</xdr:colOff>
      <xdr:row>103</xdr:row>
      <xdr:rowOff>131899</xdr:rowOff>
    </xdr:to>
    <xdr:sp macro="" textlink="">
      <xdr:nvSpPr>
        <xdr:cNvPr id="315" name="フローチャート : 判断 314"/>
        <xdr:cNvSpPr/>
      </xdr:nvSpPr>
      <xdr:spPr>
        <a:xfrm>
          <a:off x="45847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71120</xdr:rowOff>
    </xdr:from>
    <xdr:to>
      <xdr:col>5</xdr:col>
      <xdr:colOff>409575</xdr:colOff>
      <xdr:row>103</xdr:row>
      <xdr:rowOff>1270</xdr:rowOff>
    </xdr:to>
    <xdr:sp macro="" textlink="">
      <xdr:nvSpPr>
        <xdr:cNvPr id="316" name="フローチャート : 判断 315"/>
        <xdr:cNvSpPr/>
      </xdr:nvSpPr>
      <xdr:spPr>
        <a:xfrm>
          <a:off x="3746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40095</xdr:rowOff>
    </xdr:from>
    <xdr:to>
      <xdr:col>6</xdr:col>
      <xdr:colOff>561975</xdr:colOff>
      <xdr:row>107</xdr:row>
      <xdr:rowOff>141695</xdr:rowOff>
    </xdr:to>
    <xdr:sp macro="" textlink="">
      <xdr:nvSpPr>
        <xdr:cNvPr id="322" name="円/楕円 321"/>
        <xdr:cNvSpPr/>
      </xdr:nvSpPr>
      <xdr:spPr>
        <a:xfrm>
          <a:off x="4584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126472</xdr:rowOff>
    </xdr:from>
    <xdr:ext cx="405111" cy="259045"/>
    <xdr:sp macro="" textlink="">
      <xdr:nvSpPr>
        <xdr:cNvPr id="323" name="【港湾・漁港】&#10;有形固定資産減価償却率該当値テキスト"/>
        <xdr:cNvSpPr txBox="1"/>
      </xdr:nvSpPr>
      <xdr:spPr>
        <a:xfrm>
          <a:off x="4724400" y="1830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115207</xdr:rowOff>
    </xdr:from>
    <xdr:to>
      <xdr:col>5</xdr:col>
      <xdr:colOff>409575</xdr:colOff>
      <xdr:row>108</xdr:row>
      <xdr:rowOff>45357</xdr:rowOff>
    </xdr:to>
    <xdr:sp macro="" textlink="">
      <xdr:nvSpPr>
        <xdr:cNvPr id="324" name="円/楕円 323"/>
        <xdr:cNvSpPr/>
      </xdr:nvSpPr>
      <xdr:spPr>
        <a:xfrm>
          <a:off x="3746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90895</xdr:rowOff>
    </xdr:from>
    <xdr:to>
      <xdr:col>6</xdr:col>
      <xdr:colOff>511175</xdr:colOff>
      <xdr:row>107</xdr:row>
      <xdr:rowOff>166007</xdr:rowOff>
    </xdr:to>
    <xdr:cxnSp macro="">
      <xdr:nvCxnSpPr>
        <xdr:cNvPr id="325" name="直線コネクタ 324"/>
        <xdr:cNvCxnSpPr/>
      </xdr:nvCxnSpPr>
      <xdr:spPr>
        <a:xfrm flipV="1">
          <a:off x="3797300" y="18436045"/>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17797</xdr:rowOff>
    </xdr:from>
    <xdr:ext cx="405111" cy="259045"/>
    <xdr:sp macro="" textlink="">
      <xdr:nvSpPr>
        <xdr:cNvPr id="326" name="n_1aveValue【港湾・漁港】&#10;有形固定資産減価償却率"/>
        <xdr:cNvSpPr txBox="1"/>
      </xdr:nvSpPr>
      <xdr:spPr>
        <a:xfrm>
          <a:off x="3582043"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36484</xdr:rowOff>
    </xdr:from>
    <xdr:ext cx="405111" cy="259045"/>
    <xdr:sp macro="" textlink="">
      <xdr:nvSpPr>
        <xdr:cNvPr id="327" name="n_1mainValue【港湾・漁港】&#10;有形固定資産減価償却率"/>
        <xdr:cNvSpPr txBox="1"/>
      </xdr:nvSpPr>
      <xdr:spPr>
        <a:xfrm>
          <a:off x="3582043"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38" name="直線コネクタ 33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39" name="テキスト ボックス 33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0" name="直線コネクタ 33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41" name="テキスト ボックス 34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2" name="直線コネクタ 34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43" name="テキスト ボックス 34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4" name="直線コネクタ 34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45" name="テキスト ボックス 34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7" name="テキスト ボックス 34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49" name="直線コネクタ 348"/>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50" name="【港湾・漁港】&#10;一人当たり有形固定資産（償却資産）額最小値テキスト"/>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51" name="直線コネクタ 350"/>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52" name="【港湾・漁港】&#10;一人当たり有形固定資産（償却資産）額最大値テキスト"/>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53" name="直線コネクタ 352"/>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90767</xdr:rowOff>
    </xdr:from>
    <xdr:ext cx="534377" cy="259045"/>
    <xdr:sp macro="" textlink="">
      <xdr:nvSpPr>
        <xdr:cNvPr id="354" name="【港湾・漁港】&#10;一人当たり有形固定資産（償却資産）額平均値テキスト"/>
        <xdr:cNvSpPr txBox="1"/>
      </xdr:nvSpPr>
      <xdr:spPr>
        <a:xfrm>
          <a:off x="10566400" y="1809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55" name="フローチャート : 判断 354"/>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59133</xdr:rowOff>
    </xdr:from>
    <xdr:to>
      <xdr:col>14</xdr:col>
      <xdr:colOff>79375</xdr:colOff>
      <xdr:row>103</xdr:row>
      <xdr:rowOff>160733</xdr:rowOff>
    </xdr:to>
    <xdr:sp macro="" textlink="">
      <xdr:nvSpPr>
        <xdr:cNvPr id="356" name="フローチャート : 判断 355"/>
        <xdr:cNvSpPr/>
      </xdr:nvSpPr>
      <xdr:spPr>
        <a:xfrm>
          <a:off x="9588500" y="177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62361</xdr:rowOff>
    </xdr:from>
    <xdr:to>
      <xdr:col>15</xdr:col>
      <xdr:colOff>231775</xdr:colOff>
      <xdr:row>101</xdr:row>
      <xdr:rowOff>163961</xdr:rowOff>
    </xdr:to>
    <xdr:sp macro="" textlink="">
      <xdr:nvSpPr>
        <xdr:cNvPr id="362" name="円/楕円 361"/>
        <xdr:cNvSpPr/>
      </xdr:nvSpPr>
      <xdr:spPr>
        <a:xfrm>
          <a:off x="10426700" y="173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15388</xdr:rowOff>
    </xdr:from>
    <xdr:ext cx="599010" cy="259045"/>
    <xdr:sp macro="" textlink="">
      <xdr:nvSpPr>
        <xdr:cNvPr id="363" name="【港湾・漁港】&#10;一人当たり有形固定資産（償却資産）額該当値テキスト"/>
        <xdr:cNvSpPr txBox="1"/>
      </xdr:nvSpPr>
      <xdr:spPr>
        <a:xfrm>
          <a:off x="10566400" y="1733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254,416</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80652</xdr:rowOff>
    </xdr:from>
    <xdr:to>
      <xdr:col>14</xdr:col>
      <xdr:colOff>79375</xdr:colOff>
      <xdr:row>102</xdr:row>
      <xdr:rowOff>10802</xdr:rowOff>
    </xdr:to>
    <xdr:sp macro="" textlink="">
      <xdr:nvSpPr>
        <xdr:cNvPr id="364" name="円/楕円 363"/>
        <xdr:cNvSpPr/>
      </xdr:nvSpPr>
      <xdr:spPr>
        <a:xfrm>
          <a:off x="9588500" y="173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113161</xdr:rowOff>
    </xdr:from>
    <xdr:to>
      <xdr:col>15</xdr:col>
      <xdr:colOff>180975</xdr:colOff>
      <xdr:row>101</xdr:row>
      <xdr:rowOff>131452</xdr:rowOff>
    </xdr:to>
    <xdr:cxnSp macro="">
      <xdr:nvCxnSpPr>
        <xdr:cNvPr id="365" name="直線コネクタ 364"/>
        <xdr:cNvCxnSpPr/>
      </xdr:nvCxnSpPr>
      <xdr:spPr>
        <a:xfrm flipV="1">
          <a:off x="9639300" y="17429611"/>
          <a:ext cx="838200" cy="1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103</xdr:row>
      <xdr:rowOff>151860</xdr:rowOff>
    </xdr:from>
    <xdr:ext cx="599010" cy="259045"/>
    <xdr:sp macro="" textlink="">
      <xdr:nvSpPr>
        <xdr:cNvPr id="366" name="n_1aveValue【港湾・漁港】&#10;一人当たり有形固定資産（償却資産）額"/>
        <xdr:cNvSpPr txBox="1"/>
      </xdr:nvSpPr>
      <xdr:spPr>
        <a:xfrm>
          <a:off x="9327094" y="1781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402169</xdr:colOff>
      <xdr:row>100</xdr:row>
      <xdr:rowOff>27329</xdr:rowOff>
    </xdr:from>
    <xdr:ext cx="599010" cy="259045"/>
    <xdr:sp macro="" textlink="">
      <xdr:nvSpPr>
        <xdr:cNvPr id="367" name="n_1mainValue【港湾・漁港】&#10;一人当たり有形固定資産（償却資産）額"/>
        <xdr:cNvSpPr txBox="1"/>
      </xdr:nvSpPr>
      <xdr:spPr>
        <a:xfrm>
          <a:off x="9327094" y="1717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8" name="テキスト ボックス 37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9" name="直線コネクタ 37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0" name="テキスト ボックス 37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1" name="直線コネクタ 38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2" name="テキスト ボックス 38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3" name="直線コネクタ 38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4" name="テキスト ボックス 38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5" name="直線コネクタ 38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6" name="テキスト ボックス 38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90" name="直線コネクタ 389"/>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91"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92" name="直線コネクタ 391"/>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93"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94" name="直線コネクタ 393"/>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119143</xdr:rowOff>
    </xdr:from>
    <xdr:ext cx="405111" cy="259045"/>
    <xdr:sp macro="" textlink="">
      <xdr:nvSpPr>
        <xdr:cNvPr id="395" name="【認定こども園・幼稚園・保育所】&#10;有形固定資産減価償却率平均値テキスト"/>
        <xdr:cNvSpPr txBox="1"/>
      </xdr:nvSpPr>
      <xdr:spPr>
        <a:xfrm>
          <a:off x="16408400" y="611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96" name="フローチャート : 判断 395"/>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89408</xdr:rowOff>
    </xdr:from>
    <xdr:to>
      <xdr:col>22</xdr:col>
      <xdr:colOff>415925</xdr:colOff>
      <xdr:row>37</xdr:row>
      <xdr:rowOff>19558</xdr:rowOff>
    </xdr:to>
    <xdr:sp macro="" textlink="">
      <xdr:nvSpPr>
        <xdr:cNvPr id="397" name="フローチャート : 判断 396"/>
        <xdr:cNvSpPr/>
      </xdr:nvSpPr>
      <xdr:spPr>
        <a:xfrm>
          <a:off x="15430500" y="626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151130</xdr:rowOff>
    </xdr:from>
    <xdr:to>
      <xdr:col>23</xdr:col>
      <xdr:colOff>568325</xdr:colOff>
      <xdr:row>39</xdr:row>
      <xdr:rowOff>81280</xdr:rowOff>
    </xdr:to>
    <xdr:sp macro="" textlink="">
      <xdr:nvSpPr>
        <xdr:cNvPr id="403" name="円/楕円 402"/>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129557</xdr:rowOff>
    </xdr:from>
    <xdr:ext cx="405111" cy="259045"/>
    <xdr:sp macro="" textlink="">
      <xdr:nvSpPr>
        <xdr:cNvPr id="404" name="【認定こども園・幼稚園・保育所】&#10;有形固定資産減価償却率該当値テキスト"/>
        <xdr:cNvSpPr txBox="1"/>
      </xdr:nvSpPr>
      <xdr:spPr>
        <a:xfrm>
          <a:off x="164084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52832</xdr:rowOff>
    </xdr:from>
    <xdr:to>
      <xdr:col>22</xdr:col>
      <xdr:colOff>415925</xdr:colOff>
      <xdr:row>39</xdr:row>
      <xdr:rowOff>154432</xdr:rowOff>
    </xdr:to>
    <xdr:sp macro="" textlink="">
      <xdr:nvSpPr>
        <xdr:cNvPr id="405" name="円/楕円 404"/>
        <xdr:cNvSpPr/>
      </xdr:nvSpPr>
      <xdr:spPr>
        <a:xfrm>
          <a:off x="15430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30480</xdr:rowOff>
    </xdr:from>
    <xdr:to>
      <xdr:col>23</xdr:col>
      <xdr:colOff>517525</xdr:colOff>
      <xdr:row>39</xdr:row>
      <xdr:rowOff>103632</xdr:rowOff>
    </xdr:to>
    <xdr:cxnSp macro="">
      <xdr:nvCxnSpPr>
        <xdr:cNvPr id="406" name="直線コネクタ 405"/>
        <xdr:cNvCxnSpPr/>
      </xdr:nvCxnSpPr>
      <xdr:spPr>
        <a:xfrm flipV="1">
          <a:off x="15481300" y="671703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36085</xdr:rowOff>
    </xdr:from>
    <xdr:ext cx="405111" cy="259045"/>
    <xdr:sp macro="" textlink="">
      <xdr:nvSpPr>
        <xdr:cNvPr id="407" name="n_1aveValue【認定こども園・幼稚園・保育所】&#10;有形固定資産減価償却率"/>
        <xdr:cNvSpPr txBox="1"/>
      </xdr:nvSpPr>
      <xdr:spPr>
        <a:xfrm>
          <a:off x="15266043"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145559</xdr:rowOff>
    </xdr:from>
    <xdr:ext cx="405111" cy="259045"/>
    <xdr:sp macro="" textlink="">
      <xdr:nvSpPr>
        <xdr:cNvPr id="408" name="n_1mainValue【認定こども園・幼稚園・保育所】&#10;有形固定資産減価償却率"/>
        <xdr:cNvSpPr txBox="1"/>
      </xdr:nvSpPr>
      <xdr:spPr>
        <a:xfrm>
          <a:off x="15266043"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9" name="直線コネクタ 4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0" name="テキスト ボックス 41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1" name="直線コネクタ 4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2" name="テキスト ボックス 42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3" name="直線コネクタ 4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24" name="テキスト ボックス 42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5" name="直線コネクタ 4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26" name="テキスト ボックス 42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7" name="直線コネクタ 4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28" name="テキスト ボックス 42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32" name="直線コネクタ 43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3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34" name="直線コネクタ 43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3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36" name="直線コネクタ 43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437" name="【認定こども園・幼稚園・保育所】&#10;一人当たり面積平均値テキスト"/>
        <xdr:cNvSpPr txBox="1"/>
      </xdr:nvSpPr>
      <xdr:spPr>
        <a:xfrm>
          <a:off x="222504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38" name="フローチャート : 判断 43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10160</xdr:rowOff>
    </xdr:from>
    <xdr:to>
      <xdr:col>31</xdr:col>
      <xdr:colOff>85725</xdr:colOff>
      <xdr:row>39</xdr:row>
      <xdr:rowOff>111760</xdr:rowOff>
    </xdr:to>
    <xdr:sp macro="" textlink="">
      <xdr:nvSpPr>
        <xdr:cNvPr id="439" name="フローチャート : 判断 438"/>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105410</xdr:rowOff>
    </xdr:from>
    <xdr:to>
      <xdr:col>32</xdr:col>
      <xdr:colOff>238125</xdr:colOff>
      <xdr:row>40</xdr:row>
      <xdr:rowOff>35560</xdr:rowOff>
    </xdr:to>
    <xdr:sp macro="" textlink="">
      <xdr:nvSpPr>
        <xdr:cNvPr id="445" name="円/楕円 444"/>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83837</xdr:rowOff>
    </xdr:from>
    <xdr:ext cx="469744" cy="259045"/>
    <xdr:sp macro="" textlink="">
      <xdr:nvSpPr>
        <xdr:cNvPr id="446" name="【認定こども園・幼稚園・保育所】&#10;一人当たり面積該当値テキスト"/>
        <xdr:cNvSpPr txBox="1"/>
      </xdr:nvSpPr>
      <xdr:spPr>
        <a:xfrm>
          <a:off x="222504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109220</xdr:rowOff>
    </xdr:from>
    <xdr:to>
      <xdr:col>31</xdr:col>
      <xdr:colOff>85725</xdr:colOff>
      <xdr:row>40</xdr:row>
      <xdr:rowOff>39370</xdr:rowOff>
    </xdr:to>
    <xdr:sp macro="" textlink="">
      <xdr:nvSpPr>
        <xdr:cNvPr id="447" name="円/楕円 446"/>
        <xdr:cNvSpPr/>
      </xdr:nvSpPr>
      <xdr:spPr>
        <a:xfrm>
          <a:off x="2127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156210</xdr:rowOff>
    </xdr:from>
    <xdr:to>
      <xdr:col>32</xdr:col>
      <xdr:colOff>187325</xdr:colOff>
      <xdr:row>39</xdr:row>
      <xdr:rowOff>160020</xdr:rowOff>
    </xdr:to>
    <xdr:cxnSp macro="">
      <xdr:nvCxnSpPr>
        <xdr:cNvPr id="448" name="直線コネクタ 447"/>
        <xdr:cNvCxnSpPr/>
      </xdr:nvCxnSpPr>
      <xdr:spPr>
        <a:xfrm flipV="1">
          <a:off x="21323300" y="684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128287</xdr:rowOff>
    </xdr:from>
    <xdr:ext cx="469744" cy="259045"/>
    <xdr:sp macro="" textlink="">
      <xdr:nvSpPr>
        <xdr:cNvPr id="449"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30497</xdr:rowOff>
    </xdr:from>
    <xdr:ext cx="469744" cy="259045"/>
    <xdr:sp macro="" textlink="">
      <xdr:nvSpPr>
        <xdr:cNvPr id="450" name="n_1mainValue【認定こども園・幼稚園・保育所】&#10;一人当たり面積"/>
        <xdr:cNvSpPr txBox="1"/>
      </xdr:nvSpPr>
      <xdr:spPr>
        <a:xfrm>
          <a:off x="210757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1" name="テキスト ボックス 4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3" name="テキスト ボックス 4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1" name="テキスト ボックス 4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3" name="テキスト ボックス 4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75" name="直線コネクタ 474"/>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76"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77" name="直線コネクタ 476"/>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78"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79" name="直線コネクタ 478"/>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80"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81" name="フローチャート : 判断 480"/>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48260</xdr:rowOff>
    </xdr:from>
    <xdr:to>
      <xdr:col>22</xdr:col>
      <xdr:colOff>415925</xdr:colOff>
      <xdr:row>60</xdr:row>
      <xdr:rowOff>149860</xdr:rowOff>
    </xdr:to>
    <xdr:sp macro="" textlink="">
      <xdr:nvSpPr>
        <xdr:cNvPr id="482" name="フローチャート : 判断 481"/>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116840</xdr:rowOff>
    </xdr:from>
    <xdr:to>
      <xdr:col>23</xdr:col>
      <xdr:colOff>568325</xdr:colOff>
      <xdr:row>59</xdr:row>
      <xdr:rowOff>46990</xdr:rowOff>
    </xdr:to>
    <xdr:sp macro="" textlink="">
      <xdr:nvSpPr>
        <xdr:cNvPr id="488" name="円/楕円 487"/>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139717</xdr:rowOff>
    </xdr:from>
    <xdr:ext cx="405111" cy="259045"/>
    <xdr:sp macro="" textlink="">
      <xdr:nvSpPr>
        <xdr:cNvPr id="489" name="【学校施設】&#10;有形固定資産減価償却率該当値テキスト"/>
        <xdr:cNvSpPr txBox="1"/>
      </xdr:nvSpPr>
      <xdr:spPr>
        <a:xfrm>
          <a:off x="164084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135890</xdr:rowOff>
    </xdr:from>
    <xdr:to>
      <xdr:col>22</xdr:col>
      <xdr:colOff>415925</xdr:colOff>
      <xdr:row>59</xdr:row>
      <xdr:rowOff>66040</xdr:rowOff>
    </xdr:to>
    <xdr:sp macro="" textlink="">
      <xdr:nvSpPr>
        <xdr:cNvPr id="490" name="円/楕円 489"/>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167640</xdr:rowOff>
    </xdr:from>
    <xdr:to>
      <xdr:col>23</xdr:col>
      <xdr:colOff>517525</xdr:colOff>
      <xdr:row>59</xdr:row>
      <xdr:rowOff>15240</xdr:rowOff>
    </xdr:to>
    <xdr:cxnSp macro="">
      <xdr:nvCxnSpPr>
        <xdr:cNvPr id="491" name="直線コネクタ 490"/>
        <xdr:cNvCxnSpPr/>
      </xdr:nvCxnSpPr>
      <xdr:spPr>
        <a:xfrm flipV="1">
          <a:off x="15481300" y="101117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140987</xdr:rowOff>
    </xdr:from>
    <xdr:ext cx="405111" cy="259045"/>
    <xdr:sp macro="" textlink="">
      <xdr:nvSpPr>
        <xdr:cNvPr id="492" name="n_1aveValue【学校施設】&#10;有形固定資産減価償却率"/>
        <xdr:cNvSpPr txBox="1"/>
      </xdr:nvSpPr>
      <xdr:spPr>
        <a:xfrm>
          <a:off x="15266043"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82567</xdr:rowOff>
    </xdr:from>
    <xdr:ext cx="405111" cy="259045"/>
    <xdr:sp macro="" textlink="">
      <xdr:nvSpPr>
        <xdr:cNvPr id="493" name="n_1mainValue【学校施設】&#10;有形固定資産減価償却率"/>
        <xdr:cNvSpPr txBox="1"/>
      </xdr:nvSpPr>
      <xdr:spPr>
        <a:xfrm>
          <a:off x="15266043"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45263</xdr:rowOff>
    </xdr:from>
    <xdr:to>
      <xdr:col>32</xdr:col>
      <xdr:colOff>186689</xdr:colOff>
      <xdr:row>62</xdr:row>
      <xdr:rowOff>64922</xdr:rowOff>
    </xdr:to>
    <xdr:cxnSp macro="">
      <xdr:nvCxnSpPr>
        <xdr:cNvPr id="515" name="直線コネクタ 514"/>
        <xdr:cNvCxnSpPr/>
      </xdr:nvCxnSpPr>
      <xdr:spPr>
        <a:xfrm flipV="1">
          <a:off x="22160864" y="9817913"/>
          <a:ext cx="0" cy="8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68749</xdr:rowOff>
    </xdr:from>
    <xdr:ext cx="469744" cy="259045"/>
    <xdr:sp macro="" textlink="">
      <xdr:nvSpPr>
        <xdr:cNvPr id="516" name="【学校施設】&#10;一人当たり面積最小値テキスト"/>
        <xdr:cNvSpPr txBox="1"/>
      </xdr:nvSpPr>
      <xdr:spPr>
        <a:xfrm>
          <a:off x="22250400" y="1069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62</xdr:row>
      <xdr:rowOff>64922</xdr:rowOff>
    </xdr:from>
    <xdr:to>
      <xdr:col>32</xdr:col>
      <xdr:colOff>276225</xdr:colOff>
      <xdr:row>62</xdr:row>
      <xdr:rowOff>64922</xdr:rowOff>
    </xdr:to>
    <xdr:cxnSp macro="">
      <xdr:nvCxnSpPr>
        <xdr:cNvPr id="517" name="直線コネクタ 516"/>
        <xdr:cNvCxnSpPr/>
      </xdr:nvCxnSpPr>
      <xdr:spPr>
        <a:xfrm>
          <a:off x="22072600" y="1069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163390</xdr:rowOff>
    </xdr:from>
    <xdr:ext cx="469744" cy="259045"/>
    <xdr:sp macro="" textlink="">
      <xdr:nvSpPr>
        <xdr:cNvPr id="518" name="【学校施設】&#10;一人当たり面積最大値テキスト"/>
        <xdr:cNvSpPr txBox="1"/>
      </xdr:nvSpPr>
      <xdr:spPr>
        <a:xfrm>
          <a:off x="22250400" y="95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57</xdr:row>
      <xdr:rowOff>45263</xdr:rowOff>
    </xdr:from>
    <xdr:to>
      <xdr:col>32</xdr:col>
      <xdr:colOff>276225</xdr:colOff>
      <xdr:row>57</xdr:row>
      <xdr:rowOff>45263</xdr:rowOff>
    </xdr:to>
    <xdr:cxnSp macro="">
      <xdr:nvCxnSpPr>
        <xdr:cNvPr id="519" name="直線コネクタ 518"/>
        <xdr:cNvCxnSpPr/>
      </xdr:nvCxnSpPr>
      <xdr:spPr>
        <a:xfrm>
          <a:off x="22072600" y="981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79874</xdr:rowOff>
    </xdr:from>
    <xdr:ext cx="469744" cy="259045"/>
    <xdr:sp macro="" textlink="">
      <xdr:nvSpPr>
        <xdr:cNvPr id="520" name="【学校施設】&#10;一人当たり面積平均値テキスト"/>
        <xdr:cNvSpPr txBox="1"/>
      </xdr:nvSpPr>
      <xdr:spPr>
        <a:xfrm>
          <a:off x="22250400" y="10195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101447</xdr:rowOff>
    </xdr:from>
    <xdr:to>
      <xdr:col>32</xdr:col>
      <xdr:colOff>238125</xdr:colOff>
      <xdr:row>60</xdr:row>
      <xdr:rowOff>31597</xdr:rowOff>
    </xdr:to>
    <xdr:sp macro="" textlink="">
      <xdr:nvSpPr>
        <xdr:cNvPr id="521" name="フローチャート : 判断 520"/>
        <xdr:cNvSpPr/>
      </xdr:nvSpPr>
      <xdr:spPr>
        <a:xfrm>
          <a:off x="22110700" y="1021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17323</xdr:rowOff>
    </xdr:from>
    <xdr:to>
      <xdr:col>31</xdr:col>
      <xdr:colOff>85725</xdr:colOff>
      <xdr:row>59</xdr:row>
      <xdr:rowOff>118923</xdr:rowOff>
    </xdr:to>
    <xdr:sp macro="" textlink="">
      <xdr:nvSpPr>
        <xdr:cNvPr id="522" name="フローチャート : 判断 521"/>
        <xdr:cNvSpPr/>
      </xdr:nvSpPr>
      <xdr:spPr>
        <a:xfrm>
          <a:off x="21272500" y="1013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63500</xdr:rowOff>
    </xdr:from>
    <xdr:to>
      <xdr:col>32</xdr:col>
      <xdr:colOff>238125</xdr:colOff>
      <xdr:row>57</xdr:row>
      <xdr:rowOff>165100</xdr:rowOff>
    </xdr:to>
    <xdr:sp macro="" textlink="">
      <xdr:nvSpPr>
        <xdr:cNvPr id="528" name="円/楕円 527"/>
        <xdr:cNvSpPr/>
      </xdr:nvSpPr>
      <xdr:spPr>
        <a:xfrm>
          <a:off x="22110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149877</xdr:rowOff>
    </xdr:from>
    <xdr:ext cx="469744" cy="259045"/>
    <xdr:sp macro="" textlink="">
      <xdr:nvSpPr>
        <xdr:cNvPr id="529" name="【学校施設】&#10;一人当たり面積該当値テキスト"/>
        <xdr:cNvSpPr txBox="1"/>
      </xdr:nvSpPr>
      <xdr:spPr>
        <a:xfrm>
          <a:off x="22250400"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113792</xdr:rowOff>
    </xdr:from>
    <xdr:to>
      <xdr:col>31</xdr:col>
      <xdr:colOff>85725</xdr:colOff>
      <xdr:row>57</xdr:row>
      <xdr:rowOff>43942</xdr:rowOff>
    </xdr:to>
    <xdr:sp macro="" textlink="">
      <xdr:nvSpPr>
        <xdr:cNvPr id="530" name="円/楕円 529"/>
        <xdr:cNvSpPr/>
      </xdr:nvSpPr>
      <xdr:spPr>
        <a:xfrm>
          <a:off x="21272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164592</xdr:rowOff>
    </xdr:from>
    <xdr:to>
      <xdr:col>32</xdr:col>
      <xdr:colOff>187325</xdr:colOff>
      <xdr:row>57</xdr:row>
      <xdr:rowOff>114300</xdr:rowOff>
    </xdr:to>
    <xdr:cxnSp macro="">
      <xdr:nvCxnSpPr>
        <xdr:cNvPr id="531" name="直線コネクタ 530"/>
        <xdr:cNvCxnSpPr/>
      </xdr:nvCxnSpPr>
      <xdr:spPr>
        <a:xfrm>
          <a:off x="21323300" y="9765792"/>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110050</xdr:rowOff>
    </xdr:from>
    <xdr:ext cx="469744" cy="259045"/>
    <xdr:sp macro="" textlink="">
      <xdr:nvSpPr>
        <xdr:cNvPr id="532" name="n_1aveValue【学校施設】&#10;一人当たり面積"/>
        <xdr:cNvSpPr txBox="1"/>
      </xdr:nvSpPr>
      <xdr:spPr>
        <a:xfrm>
          <a:off x="21075727" y="1022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60469</xdr:rowOff>
    </xdr:from>
    <xdr:ext cx="469744" cy="259045"/>
    <xdr:sp macro="" textlink="">
      <xdr:nvSpPr>
        <xdr:cNvPr id="533" name="n_1mainValue【学校施設】&#10;一人当たり面積"/>
        <xdr:cNvSpPr txBox="1"/>
      </xdr:nvSpPr>
      <xdr:spPr>
        <a:xfrm>
          <a:off x="210757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4" name="テキスト ボックス 5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5" name="直線コネクタ 5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6" name="テキスト ボックス 5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7" name="直線コネクタ 5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8" name="テキスト ボックス 5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9" name="直線コネクタ 5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0" name="テキスト ボックス 5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1" name="直線コネクタ 5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2" name="テキスト ボックス 5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3" name="直線コネクタ 5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54" name="テキスト ボックス 5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558" name="直線コネクタ 557"/>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559"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560" name="直線コネクタ 559"/>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6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62" name="直線コネクタ 5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563"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564" name="フローチャート : 判断 563"/>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141605</xdr:rowOff>
    </xdr:from>
    <xdr:to>
      <xdr:col>22</xdr:col>
      <xdr:colOff>415925</xdr:colOff>
      <xdr:row>82</xdr:row>
      <xdr:rowOff>71755</xdr:rowOff>
    </xdr:to>
    <xdr:sp macro="" textlink="">
      <xdr:nvSpPr>
        <xdr:cNvPr id="565" name="フローチャート : 判断 564"/>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8255</xdr:rowOff>
    </xdr:from>
    <xdr:to>
      <xdr:col>23</xdr:col>
      <xdr:colOff>568325</xdr:colOff>
      <xdr:row>81</xdr:row>
      <xdr:rowOff>109855</xdr:rowOff>
    </xdr:to>
    <xdr:sp macro="" textlink="">
      <xdr:nvSpPr>
        <xdr:cNvPr id="571" name="円/楕円 570"/>
        <xdr:cNvSpPr/>
      </xdr:nvSpPr>
      <xdr:spPr>
        <a:xfrm>
          <a:off x="16268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31132</xdr:rowOff>
    </xdr:from>
    <xdr:ext cx="405111" cy="259045"/>
    <xdr:sp macro="" textlink="">
      <xdr:nvSpPr>
        <xdr:cNvPr id="572" name="【児童館】&#10;有形固定資産減価償却率該当値テキスト"/>
        <xdr:cNvSpPr txBox="1"/>
      </xdr:nvSpPr>
      <xdr:spPr>
        <a:xfrm>
          <a:off x="16408400"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57786</xdr:rowOff>
    </xdr:from>
    <xdr:to>
      <xdr:col>22</xdr:col>
      <xdr:colOff>415925</xdr:colOff>
      <xdr:row>81</xdr:row>
      <xdr:rowOff>159386</xdr:rowOff>
    </xdr:to>
    <xdr:sp macro="" textlink="">
      <xdr:nvSpPr>
        <xdr:cNvPr id="573" name="円/楕円 572"/>
        <xdr:cNvSpPr/>
      </xdr:nvSpPr>
      <xdr:spPr>
        <a:xfrm>
          <a:off x="15430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59055</xdr:rowOff>
    </xdr:from>
    <xdr:to>
      <xdr:col>23</xdr:col>
      <xdr:colOff>517525</xdr:colOff>
      <xdr:row>81</xdr:row>
      <xdr:rowOff>108586</xdr:rowOff>
    </xdr:to>
    <xdr:cxnSp macro="">
      <xdr:nvCxnSpPr>
        <xdr:cNvPr id="574" name="直線コネクタ 573"/>
        <xdr:cNvCxnSpPr/>
      </xdr:nvCxnSpPr>
      <xdr:spPr>
        <a:xfrm flipV="1">
          <a:off x="15481300" y="139465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62882</xdr:rowOff>
    </xdr:from>
    <xdr:ext cx="405111" cy="259045"/>
    <xdr:sp macro="" textlink="">
      <xdr:nvSpPr>
        <xdr:cNvPr id="575" name="n_1aveValue【児童館】&#10;有形固定資産減価償却率"/>
        <xdr:cNvSpPr txBox="1"/>
      </xdr:nvSpPr>
      <xdr:spPr>
        <a:xfrm>
          <a:off x="15266043"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4463</xdr:rowOff>
    </xdr:from>
    <xdr:ext cx="405111" cy="259045"/>
    <xdr:sp macro="" textlink="">
      <xdr:nvSpPr>
        <xdr:cNvPr id="576" name="n_1mainValue【児童館】&#10;有形固定資産減価償却率"/>
        <xdr:cNvSpPr txBox="1"/>
      </xdr:nvSpPr>
      <xdr:spPr>
        <a:xfrm>
          <a:off x="15266043"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7" name="直線コネクタ 5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8" name="テキスト ボックス 5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89" name="直線コネクタ 5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0" name="テキスト ボックス 5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1" name="直線コネクタ 5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2" name="テキスト ボックス 5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3" name="直線コネクタ 5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4" name="テキスト ボックス 5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98" name="直線コネクタ 597"/>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99"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600" name="直線コネクタ 599"/>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601"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602" name="直線コネクタ 601"/>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603"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604" name="フローチャート : 判断 60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605" name="フローチャート : 判断 604"/>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611" name="円/楕円 610"/>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148607</xdr:rowOff>
    </xdr:from>
    <xdr:ext cx="469744" cy="259045"/>
    <xdr:sp macro="" textlink="">
      <xdr:nvSpPr>
        <xdr:cNvPr id="612" name="【児童館】&#10;一人当たり面積該当値テキスト"/>
        <xdr:cNvSpPr txBox="1"/>
      </xdr:nvSpPr>
      <xdr:spPr>
        <a:xfrm>
          <a:off x="222504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170180</xdr:rowOff>
    </xdr:from>
    <xdr:to>
      <xdr:col>31</xdr:col>
      <xdr:colOff>85725</xdr:colOff>
      <xdr:row>83</xdr:row>
      <xdr:rowOff>100330</xdr:rowOff>
    </xdr:to>
    <xdr:sp macro="" textlink="">
      <xdr:nvSpPr>
        <xdr:cNvPr id="613" name="円/楕円 612"/>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49530</xdr:rowOff>
    </xdr:from>
    <xdr:to>
      <xdr:col>32</xdr:col>
      <xdr:colOff>187325</xdr:colOff>
      <xdr:row>83</xdr:row>
      <xdr:rowOff>49530</xdr:rowOff>
    </xdr:to>
    <xdr:cxnSp macro="">
      <xdr:nvCxnSpPr>
        <xdr:cNvPr id="614" name="直線コネクタ 613"/>
        <xdr:cNvCxnSpPr/>
      </xdr:nvCxnSpPr>
      <xdr:spPr>
        <a:xfrm>
          <a:off x="21323300" y="1427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71138</xdr:rowOff>
    </xdr:from>
    <xdr:ext cx="469744" cy="259045"/>
    <xdr:sp macro="" textlink="">
      <xdr:nvSpPr>
        <xdr:cNvPr id="615"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91457</xdr:rowOff>
    </xdr:from>
    <xdr:ext cx="469744" cy="259045"/>
    <xdr:sp macro="" textlink="">
      <xdr:nvSpPr>
        <xdr:cNvPr id="616" name="n_1main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27" name="テキスト ボックス 6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29" name="テキスト ボックス 6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37" name="テキスト ボックス 6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641" name="直線コネクタ 640"/>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642"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43" name="直線コネクタ 642"/>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644"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45" name="直線コネクタ 644"/>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124477</xdr:rowOff>
    </xdr:from>
    <xdr:ext cx="405111" cy="259045"/>
    <xdr:sp macro="" textlink="">
      <xdr:nvSpPr>
        <xdr:cNvPr id="646" name="【公民館】&#10;有形固定資産減価償却率平均値テキスト"/>
        <xdr:cNvSpPr txBox="1"/>
      </xdr:nvSpPr>
      <xdr:spPr>
        <a:xfrm>
          <a:off x="16408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47" name="フローチャート : 判断 646"/>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36830</xdr:rowOff>
    </xdr:from>
    <xdr:to>
      <xdr:col>22</xdr:col>
      <xdr:colOff>415925</xdr:colOff>
      <xdr:row>104</xdr:row>
      <xdr:rowOff>138430</xdr:rowOff>
    </xdr:to>
    <xdr:sp macro="" textlink="">
      <xdr:nvSpPr>
        <xdr:cNvPr id="648" name="フローチャート : 判断 647"/>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116839</xdr:rowOff>
    </xdr:from>
    <xdr:to>
      <xdr:col>23</xdr:col>
      <xdr:colOff>568325</xdr:colOff>
      <xdr:row>105</xdr:row>
      <xdr:rowOff>46989</xdr:rowOff>
    </xdr:to>
    <xdr:sp macro="" textlink="">
      <xdr:nvSpPr>
        <xdr:cNvPr id="654" name="円/楕円 653"/>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95266</xdr:rowOff>
    </xdr:from>
    <xdr:ext cx="405111" cy="259045"/>
    <xdr:sp macro="" textlink="">
      <xdr:nvSpPr>
        <xdr:cNvPr id="655" name="【公民館】&#10;有形固定資産減価償却率該当値テキスト"/>
        <xdr:cNvSpPr txBox="1"/>
      </xdr:nvSpPr>
      <xdr:spPr>
        <a:xfrm>
          <a:off x="164084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95886</xdr:rowOff>
    </xdr:from>
    <xdr:to>
      <xdr:col>22</xdr:col>
      <xdr:colOff>415925</xdr:colOff>
      <xdr:row>104</xdr:row>
      <xdr:rowOff>26036</xdr:rowOff>
    </xdr:to>
    <xdr:sp macro="" textlink="">
      <xdr:nvSpPr>
        <xdr:cNvPr id="656" name="円/楕円 655"/>
        <xdr:cNvSpPr/>
      </xdr:nvSpPr>
      <xdr:spPr>
        <a:xfrm>
          <a:off x="15430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146686</xdr:rowOff>
    </xdr:from>
    <xdr:to>
      <xdr:col>23</xdr:col>
      <xdr:colOff>517525</xdr:colOff>
      <xdr:row>104</xdr:row>
      <xdr:rowOff>167639</xdr:rowOff>
    </xdr:to>
    <xdr:cxnSp macro="">
      <xdr:nvCxnSpPr>
        <xdr:cNvPr id="657" name="直線コネクタ 656"/>
        <xdr:cNvCxnSpPr/>
      </xdr:nvCxnSpPr>
      <xdr:spPr>
        <a:xfrm>
          <a:off x="15481300" y="17806036"/>
          <a:ext cx="838200" cy="19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129557</xdr:rowOff>
    </xdr:from>
    <xdr:ext cx="405111" cy="259045"/>
    <xdr:sp macro="" textlink="">
      <xdr:nvSpPr>
        <xdr:cNvPr id="658" name="n_1aveValue【公民館】&#10;有形固定資産減価償却率"/>
        <xdr:cNvSpPr txBox="1"/>
      </xdr:nvSpPr>
      <xdr:spPr>
        <a:xfrm>
          <a:off x="15266043"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42563</xdr:rowOff>
    </xdr:from>
    <xdr:ext cx="405111" cy="259045"/>
    <xdr:sp macro="" textlink="">
      <xdr:nvSpPr>
        <xdr:cNvPr id="659" name="n_1mainValue【公民館】&#10;有形固定資産減価償却率"/>
        <xdr:cNvSpPr txBox="1"/>
      </xdr:nvSpPr>
      <xdr:spPr>
        <a:xfrm>
          <a:off x="15266043"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83" name="直線コネクタ 682"/>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84"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85" name="直線コネクタ 684"/>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86"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87" name="直線コネクタ 686"/>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88"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89" name="フローチャート : 判断 688"/>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132080</xdr:rowOff>
    </xdr:from>
    <xdr:to>
      <xdr:col>31</xdr:col>
      <xdr:colOff>85725</xdr:colOff>
      <xdr:row>106</xdr:row>
      <xdr:rowOff>62230</xdr:rowOff>
    </xdr:to>
    <xdr:sp macro="" textlink="">
      <xdr:nvSpPr>
        <xdr:cNvPr id="690" name="フローチャート : 判断 68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78739</xdr:rowOff>
    </xdr:from>
    <xdr:to>
      <xdr:col>32</xdr:col>
      <xdr:colOff>238125</xdr:colOff>
      <xdr:row>105</xdr:row>
      <xdr:rowOff>8889</xdr:rowOff>
    </xdr:to>
    <xdr:sp macro="" textlink="">
      <xdr:nvSpPr>
        <xdr:cNvPr id="696" name="円/楕円 695"/>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101616</xdr:rowOff>
    </xdr:from>
    <xdr:ext cx="469744" cy="259045"/>
    <xdr:sp macro="" textlink="">
      <xdr:nvSpPr>
        <xdr:cNvPr id="697" name="【公民館】&#10;一人当たり面積該当値テキスト"/>
        <xdr:cNvSpPr txBox="1"/>
      </xdr:nvSpPr>
      <xdr:spPr>
        <a:xfrm>
          <a:off x="222504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162561</xdr:rowOff>
    </xdr:from>
    <xdr:to>
      <xdr:col>31</xdr:col>
      <xdr:colOff>85725</xdr:colOff>
      <xdr:row>105</xdr:row>
      <xdr:rowOff>92711</xdr:rowOff>
    </xdr:to>
    <xdr:sp macro="" textlink="">
      <xdr:nvSpPr>
        <xdr:cNvPr id="698" name="円/楕円 697"/>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129539</xdr:rowOff>
    </xdr:from>
    <xdr:to>
      <xdr:col>32</xdr:col>
      <xdr:colOff>187325</xdr:colOff>
      <xdr:row>105</xdr:row>
      <xdr:rowOff>41911</xdr:rowOff>
    </xdr:to>
    <xdr:cxnSp macro="">
      <xdr:nvCxnSpPr>
        <xdr:cNvPr id="699" name="直線コネクタ 698"/>
        <xdr:cNvCxnSpPr/>
      </xdr:nvCxnSpPr>
      <xdr:spPr>
        <a:xfrm flipV="1">
          <a:off x="21323300" y="179603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53357</xdr:rowOff>
    </xdr:from>
    <xdr:ext cx="469744" cy="259045"/>
    <xdr:sp macro="" textlink="">
      <xdr:nvSpPr>
        <xdr:cNvPr id="700"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109238</xdr:rowOff>
    </xdr:from>
    <xdr:ext cx="469744" cy="259045"/>
    <xdr:sp macro="" textlink="">
      <xdr:nvSpPr>
        <xdr:cNvPr id="701" name="n_1mainValue【公民館】&#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率が高くなっている施設は、道路、橋りょう・トンネル、学校施設、公営住宅、児童館である。これらは過去に建設された施設の老朽化が進んでいることが要因であり、今後は、公共施設再配置計画、公共施設等総合管理計画に基づき、施設の維持管理を適切に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55,150
54,996
1,259.15
65,116,441
60,434,508
2,491,422
18,193,456
36,024,635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25400</xdr:rowOff>
    </xdr:from>
    <xdr:to>
      <xdr:col>5</xdr:col>
      <xdr:colOff>409575</xdr:colOff>
      <xdr:row>38</xdr:row>
      <xdr:rowOff>127000</xdr:rowOff>
    </xdr:to>
    <xdr:sp macro="" textlink="">
      <xdr:nvSpPr>
        <xdr:cNvPr id="65" name="フローチャート : 判断 64"/>
        <xdr:cNvSpPr/>
      </xdr:nvSpPr>
      <xdr:spPr>
        <a:xfrm>
          <a:off x="3746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118127</xdr:rowOff>
    </xdr:from>
    <xdr:ext cx="405111" cy="259045"/>
    <xdr:sp macro="" textlink="">
      <xdr:nvSpPr>
        <xdr:cNvPr id="66" name="n_1aveValue【図書館】&#10;有形固定資産減価償却率"/>
        <xdr:cNvSpPr txBox="1"/>
      </xdr:nvSpPr>
      <xdr:spPr>
        <a:xfrm>
          <a:off x="3582043"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105410</xdr:rowOff>
    </xdr:from>
    <xdr:to>
      <xdr:col>6</xdr:col>
      <xdr:colOff>561975</xdr:colOff>
      <xdr:row>34</xdr:row>
      <xdr:rowOff>35560</xdr:rowOff>
    </xdr:to>
    <xdr:sp macro="" textlink="">
      <xdr:nvSpPr>
        <xdr:cNvPr id="72" name="円/楕円 71"/>
        <xdr:cNvSpPr/>
      </xdr:nvSpPr>
      <xdr:spPr>
        <a:xfrm>
          <a:off x="4584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58437</xdr:rowOff>
    </xdr:from>
    <xdr:ext cx="405111" cy="259045"/>
    <xdr:sp macro="" textlink="">
      <xdr:nvSpPr>
        <xdr:cNvPr id="73" name="【図書館】&#10;有形固定資産減価償却率該当値テキスト"/>
        <xdr:cNvSpPr txBox="1"/>
      </xdr:nvSpPr>
      <xdr:spPr>
        <a:xfrm>
          <a:off x="4724400"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152763</xdr:rowOff>
    </xdr:from>
    <xdr:to>
      <xdr:col>5</xdr:col>
      <xdr:colOff>409575</xdr:colOff>
      <xdr:row>34</xdr:row>
      <xdr:rowOff>82913</xdr:rowOff>
    </xdr:to>
    <xdr:sp macro="" textlink="">
      <xdr:nvSpPr>
        <xdr:cNvPr id="74" name="円/楕円 73"/>
        <xdr:cNvSpPr/>
      </xdr:nvSpPr>
      <xdr:spPr>
        <a:xfrm>
          <a:off x="3746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156210</xdr:rowOff>
    </xdr:from>
    <xdr:to>
      <xdr:col>6</xdr:col>
      <xdr:colOff>511175</xdr:colOff>
      <xdr:row>34</xdr:row>
      <xdr:rowOff>32113</xdr:rowOff>
    </xdr:to>
    <xdr:cxnSp macro="">
      <xdr:nvCxnSpPr>
        <xdr:cNvPr id="75" name="直線コネクタ 74"/>
        <xdr:cNvCxnSpPr/>
      </xdr:nvCxnSpPr>
      <xdr:spPr>
        <a:xfrm flipV="1">
          <a:off x="3797300" y="581406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99440</xdr:rowOff>
    </xdr:from>
    <xdr:ext cx="405111" cy="259045"/>
    <xdr:sp macro="" textlink="">
      <xdr:nvSpPr>
        <xdr:cNvPr id="76" name="n_1mainValue【図書館】&#10;有形固定資産減価償却率"/>
        <xdr:cNvSpPr txBox="1"/>
      </xdr:nvSpPr>
      <xdr:spPr>
        <a:xfrm>
          <a:off x="3582043"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152400</xdr:rowOff>
    </xdr:from>
    <xdr:to>
      <xdr:col>14</xdr:col>
      <xdr:colOff>79375</xdr:colOff>
      <xdr:row>39</xdr:row>
      <xdr:rowOff>82550</xdr:rowOff>
    </xdr:to>
    <xdr:sp macro="" textlink="">
      <xdr:nvSpPr>
        <xdr:cNvPr id="107" name="フローチャート : 判断 106"/>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73677</xdr:rowOff>
    </xdr:from>
    <xdr:ext cx="469744" cy="259045"/>
    <xdr:sp macro="" textlink="">
      <xdr:nvSpPr>
        <xdr:cNvPr id="108"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114300</xdr:rowOff>
    </xdr:from>
    <xdr:to>
      <xdr:col>15</xdr:col>
      <xdr:colOff>231775</xdr:colOff>
      <xdr:row>39</xdr:row>
      <xdr:rowOff>44450</xdr:rowOff>
    </xdr:to>
    <xdr:sp macro="" textlink="">
      <xdr:nvSpPr>
        <xdr:cNvPr id="114" name="円/楕円 113"/>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92727</xdr:rowOff>
    </xdr:from>
    <xdr:ext cx="469744" cy="259045"/>
    <xdr:sp macro="" textlink="">
      <xdr:nvSpPr>
        <xdr:cNvPr id="115" name="【図書館】&#10;一人当たり面積該当値テキスト"/>
        <xdr:cNvSpPr txBox="1"/>
      </xdr:nvSpPr>
      <xdr:spPr>
        <a:xfrm>
          <a:off x="105664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127000</xdr:rowOff>
    </xdr:from>
    <xdr:to>
      <xdr:col>14</xdr:col>
      <xdr:colOff>79375</xdr:colOff>
      <xdr:row>39</xdr:row>
      <xdr:rowOff>57150</xdr:rowOff>
    </xdr:to>
    <xdr:sp macro="" textlink="">
      <xdr:nvSpPr>
        <xdr:cNvPr id="116" name="円/楕円 115"/>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165100</xdr:rowOff>
    </xdr:from>
    <xdr:to>
      <xdr:col>15</xdr:col>
      <xdr:colOff>180975</xdr:colOff>
      <xdr:row>39</xdr:row>
      <xdr:rowOff>6350</xdr:rowOff>
    </xdr:to>
    <xdr:cxnSp macro="">
      <xdr:nvCxnSpPr>
        <xdr:cNvPr id="117" name="直線コネクタ 116"/>
        <xdr:cNvCxnSpPr/>
      </xdr:nvCxnSpPr>
      <xdr:spPr>
        <a:xfrm flipV="1">
          <a:off x="9639300" y="668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73677</xdr:rowOff>
    </xdr:from>
    <xdr:ext cx="469744" cy="259045"/>
    <xdr:sp macro="" textlink="">
      <xdr:nvSpPr>
        <xdr:cNvPr id="118" name="n_1mainValue【図書館】&#10;一人当たり面積"/>
        <xdr:cNvSpPr txBox="1"/>
      </xdr:nvSpPr>
      <xdr:spPr>
        <a:xfrm>
          <a:off x="93917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161815</xdr:rowOff>
    </xdr:from>
    <xdr:ext cx="405111" cy="259045"/>
    <xdr:sp macro="" textlink="">
      <xdr:nvSpPr>
        <xdr:cNvPr id="146" name="【体育館・プール】&#10;有形固定資産減価償却率平均値テキスト"/>
        <xdr:cNvSpPr txBox="1"/>
      </xdr:nvSpPr>
      <xdr:spPr>
        <a:xfrm>
          <a:off x="4724400" y="10277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138938</xdr:rowOff>
    </xdr:from>
    <xdr:to>
      <xdr:col>6</xdr:col>
      <xdr:colOff>561975</xdr:colOff>
      <xdr:row>61</xdr:row>
      <xdr:rowOff>69088</xdr:rowOff>
    </xdr:to>
    <xdr:sp macro="" textlink="">
      <xdr:nvSpPr>
        <xdr:cNvPr id="147" name="フローチャート : 判断 146"/>
        <xdr:cNvSpPr/>
      </xdr:nvSpPr>
      <xdr:spPr>
        <a:xfrm>
          <a:off x="45847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86360</xdr:rowOff>
    </xdr:from>
    <xdr:to>
      <xdr:col>5</xdr:col>
      <xdr:colOff>409575</xdr:colOff>
      <xdr:row>62</xdr:row>
      <xdr:rowOff>16510</xdr:rowOff>
    </xdr:to>
    <xdr:sp macro="" textlink="">
      <xdr:nvSpPr>
        <xdr:cNvPr id="148" name="フローチャート : 判断 147"/>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33037</xdr:rowOff>
    </xdr:from>
    <xdr:ext cx="405111" cy="259045"/>
    <xdr:sp macro="" textlink="">
      <xdr:nvSpPr>
        <xdr:cNvPr id="149" name="n_1aveValue【体育館・プール】&#10;有形固定資産減価償却率"/>
        <xdr:cNvSpPr txBox="1"/>
      </xdr:nvSpPr>
      <xdr:spPr>
        <a:xfrm>
          <a:off x="3582043"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97790</xdr:rowOff>
    </xdr:from>
    <xdr:to>
      <xdr:col>6</xdr:col>
      <xdr:colOff>561975</xdr:colOff>
      <xdr:row>62</xdr:row>
      <xdr:rowOff>27940</xdr:rowOff>
    </xdr:to>
    <xdr:sp macro="" textlink="">
      <xdr:nvSpPr>
        <xdr:cNvPr id="155" name="円/楕円 154"/>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76217</xdr:rowOff>
    </xdr:from>
    <xdr:ext cx="405111" cy="259045"/>
    <xdr:sp macro="" textlink="">
      <xdr:nvSpPr>
        <xdr:cNvPr id="156" name="【体育館・プール】&#10;有形固定資産減価償却率該当値テキスト"/>
        <xdr:cNvSpPr txBox="1"/>
      </xdr:nvSpPr>
      <xdr:spPr>
        <a:xfrm>
          <a:off x="47244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159512</xdr:rowOff>
    </xdr:from>
    <xdr:to>
      <xdr:col>5</xdr:col>
      <xdr:colOff>409575</xdr:colOff>
      <xdr:row>62</xdr:row>
      <xdr:rowOff>89662</xdr:rowOff>
    </xdr:to>
    <xdr:sp macro="" textlink="">
      <xdr:nvSpPr>
        <xdr:cNvPr id="157" name="円/楕円 156"/>
        <xdr:cNvSpPr/>
      </xdr:nvSpPr>
      <xdr:spPr>
        <a:xfrm>
          <a:off x="3746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148590</xdr:rowOff>
    </xdr:from>
    <xdr:to>
      <xdr:col>6</xdr:col>
      <xdr:colOff>511175</xdr:colOff>
      <xdr:row>62</xdr:row>
      <xdr:rowOff>38862</xdr:rowOff>
    </xdr:to>
    <xdr:cxnSp macro="">
      <xdr:nvCxnSpPr>
        <xdr:cNvPr id="158" name="直線コネクタ 157"/>
        <xdr:cNvCxnSpPr/>
      </xdr:nvCxnSpPr>
      <xdr:spPr>
        <a:xfrm flipV="1">
          <a:off x="3797300" y="1060704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80789</xdr:rowOff>
    </xdr:from>
    <xdr:ext cx="405111" cy="259045"/>
    <xdr:sp macro="" textlink="">
      <xdr:nvSpPr>
        <xdr:cNvPr id="159" name="n_1mainValue【体育館・プール】&#10;有形固定資産減価償却率"/>
        <xdr:cNvSpPr txBox="1"/>
      </xdr:nvSpPr>
      <xdr:spPr>
        <a:xfrm>
          <a:off x="3582043" y="1071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88"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132080</xdr:rowOff>
    </xdr:from>
    <xdr:to>
      <xdr:col>14</xdr:col>
      <xdr:colOff>79375</xdr:colOff>
      <xdr:row>62</xdr:row>
      <xdr:rowOff>62230</xdr:rowOff>
    </xdr:to>
    <xdr:sp macro="" textlink="">
      <xdr:nvSpPr>
        <xdr:cNvPr id="190" name="フローチャート : 判断 189"/>
        <xdr:cNvSpPr/>
      </xdr:nvSpPr>
      <xdr:spPr>
        <a:xfrm>
          <a:off x="9588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53357</xdr:rowOff>
    </xdr:from>
    <xdr:ext cx="469744" cy="259045"/>
    <xdr:sp macro="" textlink="">
      <xdr:nvSpPr>
        <xdr:cNvPr id="191" name="n_1aveValue【体育館・プール】&#10;一人当たり面積"/>
        <xdr:cNvSpPr txBox="1"/>
      </xdr:nvSpPr>
      <xdr:spPr>
        <a:xfrm>
          <a:off x="9391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29210</xdr:rowOff>
    </xdr:from>
    <xdr:to>
      <xdr:col>15</xdr:col>
      <xdr:colOff>231775</xdr:colOff>
      <xdr:row>61</xdr:row>
      <xdr:rowOff>130810</xdr:rowOff>
    </xdr:to>
    <xdr:sp macro="" textlink="">
      <xdr:nvSpPr>
        <xdr:cNvPr id="197" name="円/楕円 196"/>
        <xdr:cNvSpPr/>
      </xdr:nvSpPr>
      <xdr:spPr>
        <a:xfrm>
          <a:off x="10426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52087</xdr:rowOff>
    </xdr:from>
    <xdr:ext cx="469744" cy="259045"/>
    <xdr:sp macro="" textlink="">
      <xdr:nvSpPr>
        <xdr:cNvPr id="198" name="【体育館・プール】&#10;一人当たり面積該当値テキスト"/>
        <xdr:cNvSpPr txBox="1"/>
      </xdr:nvSpPr>
      <xdr:spPr>
        <a:xfrm>
          <a:off x="105664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36830</xdr:rowOff>
    </xdr:from>
    <xdr:to>
      <xdr:col>14</xdr:col>
      <xdr:colOff>79375</xdr:colOff>
      <xdr:row>61</xdr:row>
      <xdr:rowOff>138430</xdr:rowOff>
    </xdr:to>
    <xdr:sp macro="" textlink="">
      <xdr:nvSpPr>
        <xdr:cNvPr id="199" name="円/楕円 198"/>
        <xdr:cNvSpPr/>
      </xdr:nvSpPr>
      <xdr:spPr>
        <a:xfrm>
          <a:off x="958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80010</xdr:rowOff>
    </xdr:from>
    <xdr:to>
      <xdr:col>15</xdr:col>
      <xdr:colOff>180975</xdr:colOff>
      <xdr:row>61</xdr:row>
      <xdr:rowOff>87630</xdr:rowOff>
    </xdr:to>
    <xdr:cxnSp macro="">
      <xdr:nvCxnSpPr>
        <xdr:cNvPr id="200" name="直線コネクタ 199"/>
        <xdr:cNvCxnSpPr/>
      </xdr:nvCxnSpPr>
      <xdr:spPr>
        <a:xfrm flipV="1">
          <a:off x="9639300" y="10538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154957</xdr:rowOff>
    </xdr:from>
    <xdr:ext cx="469744" cy="259045"/>
    <xdr:sp macro="" textlink="">
      <xdr:nvSpPr>
        <xdr:cNvPr id="201" name="n_1main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2557</xdr:rowOff>
    </xdr:from>
    <xdr:ext cx="405111" cy="259045"/>
    <xdr:sp macro="" textlink="">
      <xdr:nvSpPr>
        <xdr:cNvPr id="231" name="【福祉施設】&#10;有形固定資産減価償却率平均値テキスト"/>
        <xdr:cNvSpPr txBox="1"/>
      </xdr:nvSpPr>
      <xdr:spPr>
        <a:xfrm>
          <a:off x="47244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109220</xdr:rowOff>
    </xdr:from>
    <xdr:to>
      <xdr:col>5</xdr:col>
      <xdr:colOff>409575</xdr:colOff>
      <xdr:row>84</xdr:row>
      <xdr:rowOff>39370</xdr:rowOff>
    </xdr:to>
    <xdr:sp macro="" textlink="">
      <xdr:nvSpPr>
        <xdr:cNvPr id="233" name="フローチャート : 判断 232"/>
        <xdr:cNvSpPr/>
      </xdr:nvSpPr>
      <xdr:spPr>
        <a:xfrm>
          <a:off x="37465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30497</xdr:rowOff>
    </xdr:from>
    <xdr:ext cx="405111" cy="259045"/>
    <xdr:sp macro="" textlink="">
      <xdr:nvSpPr>
        <xdr:cNvPr id="234" name="n_1aveValue【福祉施設】&#10;有形固定資産減価償却率"/>
        <xdr:cNvSpPr txBox="1"/>
      </xdr:nvSpPr>
      <xdr:spPr>
        <a:xfrm>
          <a:off x="3582043"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27305</xdr:rowOff>
    </xdr:from>
    <xdr:to>
      <xdr:col>6</xdr:col>
      <xdr:colOff>561975</xdr:colOff>
      <xdr:row>83</xdr:row>
      <xdr:rowOff>128905</xdr:rowOff>
    </xdr:to>
    <xdr:sp macro="" textlink="">
      <xdr:nvSpPr>
        <xdr:cNvPr id="240" name="円/楕円 239"/>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5732</xdr:rowOff>
    </xdr:from>
    <xdr:ext cx="405111" cy="259045"/>
    <xdr:sp macro="" textlink="">
      <xdr:nvSpPr>
        <xdr:cNvPr id="241" name="【福祉施設】&#10;有形固定資産減価償却率該当値テキスト"/>
        <xdr:cNvSpPr txBox="1"/>
      </xdr:nvSpPr>
      <xdr:spPr>
        <a:xfrm>
          <a:off x="47244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73025</xdr:rowOff>
    </xdr:from>
    <xdr:to>
      <xdr:col>5</xdr:col>
      <xdr:colOff>409575</xdr:colOff>
      <xdr:row>84</xdr:row>
      <xdr:rowOff>3175</xdr:rowOff>
    </xdr:to>
    <xdr:sp macro="" textlink="">
      <xdr:nvSpPr>
        <xdr:cNvPr id="242" name="円/楕円 241"/>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78105</xdr:rowOff>
    </xdr:from>
    <xdr:to>
      <xdr:col>6</xdr:col>
      <xdr:colOff>511175</xdr:colOff>
      <xdr:row>83</xdr:row>
      <xdr:rowOff>123825</xdr:rowOff>
    </xdr:to>
    <xdr:cxnSp macro="">
      <xdr:nvCxnSpPr>
        <xdr:cNvPr id="243" name="直線コネクタ 242"/>
        <xdr:cNvCxnSpPr/>
      </xdr:nvCxnSpPr>
      <xdr:spPr>
        <a:xfrm flipV="1">
          <a:off x="3797300" y="143084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19702</xdr:rowOff>
    </xdr:from>
    <xdr:ext cx="405111" cy="259045"/>
    <xdr:sp macro="" textlink="">
      <xdr:nvSpPr>
        <xdr:cNvPr id="244" name="n_1mainValue【福祉施設】&#10;有形固定資産減価償却率"/>
        <xdr:cNvSpPr txBox="1"/>
      </xdr:nvSpPr>
      <xdr:spPr>
        <a:xfrm>
          <a:off x="3582043" y="1407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75"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144055</xdr:rowOff>
    </xdr:from>
    <xdr:to>
      <xdr:col>14</xdr:col>
      <xdr:colOff>79375</xdr:colOff>
      <xdr:row>85</xdr:row>
      <xdr:rowOff>74205</xdr:rowOff>
    </xdr:to>
    <xdr:sp macro="" textlink="">
      <xdr:nvSpPr>
        <xdr:cNvPr id="277" name="フローチャート : 判断 276"/>
        <xdr:cNvSpPr/>
      </xdr:nvSpPr>
      <xdr:spPr>
        <a:xfrm>
          <a:off x="95885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65332</xdr:rowOff>
    </xdr:from>
    <xdr:ext cx="469744" cy="259045"/>
    <xdr:sp macro="" textlink="">
      <xdr:nvSpPr>
        <xdr:cNvPr id="278" name="n_1aveValue【福祉施設】&#10;一人当たり面積"/>
        <xdr:cNvSpPr txBox="1"/>
      </xdr:nvSpPr>
      <xdr:spPr>
        <a:xfrm>
          <a:off x="9391727"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119562</xdr:rowOff>
    </xdr:from>
    <xdr:to>
      <xdr:col>15</xdr:col>
      <xdr:colOff>231775</xdr:colOff>
      <xdr:row>84</xdr:row>
      <xdr:rowOff>49712</xdr:rowOff>
    </xdr:to>
    <xdr:sp macro="" textlink="">
      <xdr:nvSpPr>
        <xdr:cNvPr id="284" name="円/楕円 283"/>
        <xdr:cNvSpPr/>
      </xdr:nvSpPr>
      <xdr:spPr>
        <a:xfrm>
          <a:off x="10426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142439</xdr:rowOff>
    </xdr:from>
    <xdr:ext cx="469744" cy="259045"/>
    <xdr:sp macro="" textlink="">
      <xdr:nvSpPr>
        <xdr:cNvPr id="285" name="【福祉施設】&#10;一人当たり面積該当値テキスト"/>
        <xdr:cNvSpPr txBox="1"/>
      </xdr:nvSpPr>
      <xdr:spPr>
        <a:xfrm>
          <a:off x="10566400" y="1420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126093</xdr:rowOff>
    </xdr:from>
    <xdr:to>
      <xdr:col>14</xdr:col>
      <xdr:colOff>79375</xdr:colOff>
      <xdr:row>84</xdr:row>
      <xdr:rowOff>56243</xdr:rowOff>
    </xdr:to>
    <xdr:sp macro="" textlink="">
      <xdr:nvSpPr>
        <xdr:cNvPr id="286" name="円/楕円 285"/>
        <xdr:cNvSpPr/>
      </xdr:nvSpPr>
      <xdr:spPr>
        <a:xfrm>
          <a:off x="9588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170362</xdr:rowOff>
    </xdr:from>
    <xdr:to>
      <xdr:col>15</xdr:col>
      <xdr:colOff>180975</xdr:colOff>
      <xdr:row>84</xdr:row>
      <xdr:rowOff>5443</xdr:rowOff>
    </xdr:to>
    <xdr:cxnSp macro="">
      <xdr:nvCxnSpPr>
        <xdr:cNvPr id="287" name="直線コネクタ 286"/>
        <xdr:cNvCxnSpPr/>
      </xdr:nvCxnSpPr>
      <xdr:spPr>
        <a:xfrm flipV="1">
          <a:off x="9639300" y="144007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72770</xdr:rowOff>
    </xdr:from>
    <xdr:ext cx="469744" cy="259045"/>
    <xdr:sp macro="" textlink="">
      <xdr:nvSpPr>
        <xdr:cNvPr id="288" name="n_1mainValue【福祉施設】&#10;一人当たり面積"/>
        <xdr:cNvSpPr txBox="1"/>
      </xdr:nvSpPr>
      <xdr:spPr>
        <a:xfrm>
          <a:off x="9391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154939</xdr:rowOff>
    </xdr:from>
    <xdr:to>
      <xdr:col>5</xdr:col>
      <xdr:colOff>409575</xdr:colOff>
      <xdr:row>105</xdr:row>
      <xdr:rowOff>85089</xdr:rowOff>
    </xdr:to>
    <xdr:sp macro="" textlink="">
      <xdr:nvSpPr>
        <xdr:cNvPr id="320" name="フローチャート : 判断 319"/>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76216</xdr:rowOff>
    </xdr:from>
    <xdr:ext cx="405111" cy="259045"/>
    <xdr:sp macro="" textlink="">
      <xdr:nvSpPr>
        <xdr:cNvPr id="321" name="n_1aveValue【市民会館】&#10;有形固定資産減価償却率"/>
        <xdr:cNvSpPr txBox="1"/>
      </xdr:nvSpPr>
      <xdr:spPr>
        <a:xfrm>
          <a:off x="3582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25400</xdr:rowOff>
    </xdr:from>
    <xdr:to>
      <xdr:col>6</xdr:col>
      <xdr:colOff>561975</xdr:colOff>
      <xdr:row>102</xdr:row>
      <xdr:rowOff>127000</xdr:rowOff>
    </xdr:to>
    <xdr:sp macro="" textlink="">
      <xdr:nvSpPr>
        <xdr:cNvPr id="327" name="円/楕円 326"/>
        <xdr:cNvSpPr/>
      </xdr:nvSpPr>
      <xdr:spPr>
        <a:xfrm>
          <a:off x="4584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48277</xdr:rowOff>
    </xdr:from>
    <xdr:ext cx="405111" cy="259045"/>
    <xdr:sp macro="" textlink="">
      <xdr:nvSpPr>
        <xdr:cNvPr id="328" name="【市民会館】&#10;有形固定資産減価償却率該当値テキスト"/>
        <xdr:cNvSpPr txBox="1"/>
      </xdr:nvSpPr>
      <xdr:spPr>
        <a:xfrm>
          <a:off x="47244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84455</xdr:rowOff>
    </xdr:from>
    <xdr:to>
      <xdr:col>5</xdr:col>
      <xdr:colOff>409575</xdr:colOff>
      <xdr:row>103</xdr:row>
      <xdr:rowOff>14605</xdr:rowOff>
    </xdr:to>
    <xdr:sp macro="" textlink="">
      <xdr:nvSpPr>
        <xdr:cNvPr id="329" name="円/楕円 328"/>
        <xdr:cNvSpPr/>
      </xdr:nvSpPr>
      <xdr:spPr>
        <a:xfrm>
          <a:off x="3746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76200</xdr:rowOff>
    </xdr:from>
    <xdr:to>
      <xdr:col>6</xdr:col>
      <xdr:colOff>511175</xdr:colOff>
      <xdr:row>102</xdr:row>
      <xdr:rowOff>135255</xdr:rowOff>
    </xdr:to>
    <xdr:cxnSp macro="">
      <xdr:nvCxnSpPr>
        <xdr:cNvPr id="330" name="直線コネクタ 329"/>
        <xdr:cNvCxnSpPr/>
      </xdr:nvCxnSpPr>
      <xdr:spPr>
        <a:xfrm flipV="1">
          <a:off x="3797300" y="175641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31132</xdr:rowOff>
    </xdr:from>
    <xdr:ext cx="405111" cy="259045"/>
    <xdr:sp macro="" textlink="">
      <xdr:nvSpPr>
        <xdr:cNvPr id="331" name="n_1mainValue【市民会館】&#10;有形固定資産減価償却率"/>
        <xdr:cNvSpPr txBox="1"/>
      </xdr:nvSpPr>
      <xdr:spPr>
        <a:xfrm>
          <a:off x="3582043"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42" name="直線コネクタ 3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43" name="テキスト ボックス 34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4" name="直線コネクタ 3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45" name="テキスト ボックス 34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6" name="直線コネクタ 3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47" name="テキスト ボックス 34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8" name="直線コネクタ 3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49" name="テキスト ボックス 34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50" name="直線コネクタ 3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51" name="テキスト ボックス 35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52" name="直線コネクタ 3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53" name="テキスト ボックス 35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95794</xdr:rowOff>
    </xdr:from>
    <xdr:to>
      <xdr:col>15</xdr:col>
      <xdr:colOff>180340</xdr:colOff>
      <xdr:row>108</xdr:row>
      <xdr:rowOff>157843</xdr:rowOff>
    </xdr:to>
    <xdr:cxnSp macro="">
      <xdr:nvCxnSpPr>
        <xdr:cNvPr id="357" name="直線コネクタ 356"/>
        <xdr:cNvCxnSpPr/>
      </xdr:nvCxnSpPr>
      <xdr:spPr>
        <a:xfrm flipV="1">
          <a:off x="10476865" y="17069344"/>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161670</xdr:rowOff>
    </xdr:from>
    <xdr:ext cx="469744" cy="259045"/>
    <xdr:sp macro="" textlink="">
      <xdr:nvSpPr>
        <xdr:cNvPr id="358" name="【市民会館】&#10;一人当たり面積最小値テキスト"/>
        <xdr:cNvSpPr txBox="1"/>
      </xdr:nvSpPr>
      <xdr:spPr>
        <a:xfrm>
          <a:off x="10566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108</xdr:row>
      <xdr:rowOff>157843</xdr:rowOff>
    </xdr:from>
    <xdr:to>
      <xdr:col>15</xdr:col>
      <xdr:colOff>269875</xdr:colOff>
      <xdr:row>108</xdr:row>
      <xdr:rowOff>157843</xdr:rowOff>
    </xdr:to>
    <xdr:cxnSp macro="">
      <xdr:nvCxnSpPr>
        <xdr:cNvPr id="359" name="直線コネクタ 358"/>
        <xdr:cNvCxnSpPr/>
      </xdr:nvCxnSpPr>
      <xdr:spPr>
        <a:xfrm>
          <a:off x="10388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42471</xdr:rowOff>
    </xdr:from>
    <xdr:ext cx="469744" cy="259045"/>
    <xdr:sp macro="" textlink="">
      <xdr:nvSpPr>
        <xdr:cNvPr id="360" name="【市民会館】&#10;一人当たり面積最大値テキスト"/>
        <xdr:cNvSpPr txBox="1"/>
      </xdr:nvSpPr>
      <xdr:spPr>
        <a:xfrm>
          <a:off x="10566400" y="1684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15</xdr:col>
      <xdr:colOff>92075</xdr:colOff>
      <xdr:row>99</xdr:row>
      <xdr:rowOff>95794</xdr:rowOff>
    </xdr:from>
    <xdr:to>
      <xdr:col>15</xdr:col>
      <xdr:colOff>269875</xdr:colOff>
      <xdr:row>99</xdr:row>
      <xdr:rowOff>95794</xdr:rowOff>
    </xdr:to>
    <xdr:cxnSp macro="">
      <xdr:nvCxnSpPr>
        <xdr:cNvPr id="361" name="直線コネクタ 360"/>
        <xdr:cNvCxnSpPr/>
      </xdr:nvCxnSpPr>
      <xdr:spPr>
        <a:xfrm>
          <a:off x="10388600" y="1706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77669</xdr:rowOff>
    </xdr:from>
    <xdr:ext cx="469744" cy="259045"/>
    <xdr:sp macro="" textlink="">
      <xdr:nvSpPr>
        <xdr:cNvPr id="362" name="【市民会館】&#10;一人当たり面積平均値テキスト"/>
        <xdr:cNvSpPr txBox="1"/>
      </xdr:nvSpPr>
      <xdr:spPr>
        <a:xfrm>
          <a:off x="10566400" y="18251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54792</xdr:rowOff>
    </xdr:from>
    <xdr:to>
      <xdr:col>15</xdr:col>
      <xdr:colOff>231775</xdr:colOff>
      <xdr:row>107</xdr:row>
      <xdr:rowOff>156392</xdr:rowOff>
    </xdr:to>
    <xdr:sp macro="" textlink="">
      <xdr:nvSpPr>
        <xdr:cNvPr id="363" name="フローチャート : 判断 362"/>
        <xdr:cNvSpPr/>
      </xdr:nvSpPr>
      <xdr:spPr>
        <a:xfrm>
          <a:off x="10426700" y="1839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147864</xdr:rowOff>
    </xdr:from>
    <xdr:to>
      <xdr:col>14</xdr:col>
      <xdr:colOff>79375</xdr:colOff>
      <xdr:row>108</xdr:row>
      <xdr:rowOff>78014</xdr:rowOff>
    </xdr:to>
    <xdr:sp macro="" textlink="">
      <xdr:nvSpPr>
        <xdr:cNvPr id="364" name="フローチャート : 判断 363"/>
        <xdr:cNvSpPr/>
      </xdr:nvSpPr>
      <xdr:spPr>
        <a:xfrm>
          <a:off x="9588500" y="1849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94541</xdr:rowOff>
    </xdr:from>
    <xdr:ext cx="469744" cy="259045"/>
    <xdr:sp macro="" textlink="">
      <xdr:nvSpPr>
        <xdr:cNvPr id="365" name="n_1aveValue【市民会館】&#10;一人当たり面積"/>
        <xdr:cNvSpPr txBox="1"/>
      </xdr:nvSpPr>
      <xdr:spPr>
        <a:xfrm>
          <a:off x="9391727" y="182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169092</xdr:rowOff>
    </xdr:from>
    <xdr:to>
      <xdr:col>15</xdr:col>
      <xdr:colOff>231775</xdr:colOff>
      <xdr:row>108</xdr:row>
      <xdr:rowOff>99242</xdr:rowOff>
    </xdr:to>
    <xdr:sp macro="" textlink="">
      <xdr:nvSpPr>
        <xdr:cNvPr id="371" name="円/楕円 370"/>
        <xdr:cNvSpPr/>
      </xdr:nvSpPr>
      <xdr:spPr>
        <a:xfrm>
          <a:off x="10426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84019</xdr:rowOff>
    </xdr:from>
    <xdr:ext cx="469744" cy="259045"/>
    <xdr:sp macro="" textlink="">
      <xdr:nvSpPr>
        <xdr:cNvPr id="372" name="【市民会館】&#10;一人当たり面積該当値テキスト"/>
        <xdr:cNvSpPr txBox="1"/>
      </xdr:nvSpPr>
      <xdr:spPr>
        <a:xfrm>
          <a:off x="10566400" y="1842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907</xdr:rowOff>
    </xdr:from>
    <xdr:to>
      <xdr:col>14</xdr:col>
      <xdr:colOff>79375</xdr:colOff>
      <xdr:row>108</xdr:row>
      <xdr:rowOff>102507</xdr:rowOff>
    </xdr:to>
    <xdr:sp macro="" textlink="">
      <xdr:nvSpPr>
        <xdr:cNvPr id="373" name="円/楕円 372"/>
        <xdr:cNvSpPr/>
      </xdr:nvSpPr>
      <xdr:spPr>
        <a:xfrm>
          <a:off x="9588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48442</xdr:rowOff>
    </xdr:from>
    <xdr:to>
      <xdr:col>15</xdr:col>
      <xdr:colOff>180975</xdr:colOff>
      <xdr:row>108</xdr:row>
      <xdr:rowOff>51707</xdr:rowOff>
    </xdr:to>
    <xdr:cxnSp macro="">
      <xdr:nvCxnSpPr>
        <xdr:cNvPr id="374" name="直線コネクタ 373"/>
        <xdr:cNvCxnSpPr/>
      </xdr:nvCxnSpPr>
      <xdr:spPr>
        <a:xfrm flipV="1">
          <a:off x="9639300" y="1856504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93634</xdr:rowOff>
    </xdr:from>
    <xdr:ext cx="469744" cy="259045"/>
    <xdr:sp macro="" textlink="">
      <xdr:nvSpPr>
        <xdr:cNvPr id="375" name="n_1mainValue【市民会館】&#10;一人当たり面積"/>
        <xdr:cNvSpPr txBox="1"/>
      </xdr:nvSpPr>
      <xdr:spPr>
        <a:xfrm>
          <a:off x="93917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02" name="直線コネクタ 4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03" name="テキスト ボックス 40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4" name="直線コネクタ 4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5" name="テキスト ボックス 4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6" name="直線コネクタ 4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7" name="テキスト ボックス 4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8" name="直線コネクタ 4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9" name="テキスト ボックス 4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0" name="直線コネクタ 4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1" name="テキスト ボックス 4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2" name="直線コネクタ 4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13" name="テキスト ボックス 41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5" name="テキスト ボックス 4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17" name="直線コネクタ 416"/>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18"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19" name="直線コネクタ 418"/>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20"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21" name="直線コネクタ 420"/>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136996</xdr:rowOff>
    </xdr:from>
    <xdr:ext cx="405111" cy="259045"/>
    <xdr:sp macro="" textlink="">
      <xdr:nvSpPr>
        <xdr:cNvPr id="422" name="【保健センター・保健所】&#10;有形固定資産減価償却率平均値テキスト"/>
        <xdr:cNvSpPr txBox="1"/>
      </xdr:nvSpPr>
      <xdr:spPr>
        <a:xfrm>
          <a:off x="164084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23" name="フローチャート : 判断 42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73297</xdr:rowOff>
    </xdr:from>
    <xdr:to>
      <xdr:col>22</xdr:col>
      <xdr:colOff>415925</xdr:colOff>
      <xdr:row>61</xdr:row>
      <xdr:rowOff>3447</xdr:rowOff>
    </xdr:to>
    <xdr:sp macro="" textlink="">
      <xdr:nvSpPr>
        <xdr:cNvPr id="424" name="フローチャート : 判断 423"/>
        <xdr:cNvSpPr/>
      </xdr:nvSpPr>
      <xdr:spPr>
        <a:xfrm>
          <a:off x="15430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166024</xdr:rowOff>
    </xdr:from>
    <xdr:ext cx="405111" cy="259045"/>
    <xdr:sp macro="" textlink="">
      <xdr:nvSpPr>
        <xdr:cNvPr id="425" name="n_1aveValue【保健センター・保健所】&#10;有形固定資産減価償却率"/>
        <xdr:cNvSpPr txBox="1"/>
      </xdr:nvSpPr>
      <xdr:spPr>
        <a:xfrm>
          <a:off x="15266043"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140244</xdr:rowOff>
    </xdr:from>
    <xdr:to>
      <xdr:col>23</xdr:col>
      <xdr:colOff>568325</xdr:colOff>
      <xdr:row>60</xdr:row>
      <xdr:rowOff>70394</xdr:rowOff>
    </xdr:to>
    <xdr:sp macro="" textlink="">
      <xdr:nvSpPr>
        <xdr:cNvPr id="431" name="円/楕円 430"/>
        <xdr:cNvSpPr/>
      </xdr:nvSpPr>
      <xdr:spPr>
        <a:xfrm>
          <a:off x="16268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118671</xdr:rowOff>
    </xdr:from>
    <xdr:ext cx="405111" cy="259045"/>
    <xdr:sp macro="" textlink="">
      <xdr:nvSpPr>
        <xdr:cNvPr id="432" name="【保健センター・保健所】&#10;有形固定資産減価償却率該当値テキスト"/>
        <xdr:cNvSpPr txBox="1"/>
      </xdr:nvSpPr>
      <xdr:spPr>
        <a:xfrm>
          <a:off x="16408400"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6350</xdr:rowOff>
    </xdr:from>
    <xdr:to>
      <xdr:col>22</xdr:col>
      <xdr:colOff>415925</xdr:colOff>
      <xdr:row>60</xdr:row>
      <xdr:rowOff>107950</xdr:rowOff>
    </xdr:to>
    <xdr:sp macro="" textlink="">
      <xdr:nvSpPr>
        <xdr:cNvPr id="433" name="円/楕円 432"/>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19594</xdr:rowOff>
    </xdr:from>
    <xdr:to>
      <xdr:col>23</xdr:col>
      <xdr:colOff>517525</xdr:colOff>
      <xdr:row>60</xdr:row>
      <xdr:rowOff>57150</xdr:rowOff>
    </xdr:to>
    <xdr:cxnSp macro="">
      <xdr:nvCxnSpPr>
        <xdr:cNvPr id="434" name="直線コネクタ 433"/>
        <xdr:cNvCxnSpPr/>
      </xdr:nvCxnSpPr>
      <xdr:spPr>
        <a:xfrm flipV="1">
          <a:off x="15481300" y="103065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124477</xdr:rowOff>
    </xdr:from>
    <xdr:ext cx="405111" cy="259045"/>
    <xdr:sp macro="" textlink="">
      <xdr:nvSpPr>
        <xdr:cNvPr id="435" name="n_1mainValue【保健センター・保健所】&#10;有形固定資産減価償却率"/>
        <xdr:cNvSpPr txBox="1"/>
      </xdr:nvSpPr>
      <xdr:spPr>
        <a:xfrm>
          <a:off x="15266043"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3" name="正方形/長方形 4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4" name="テキスト ボックス 4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5" name="直線コネクタ 4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59" name="直線コネクタ 458"/>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60"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61" name="直線コネクタ 460"/>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62"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63" name="直線コネクタ 462"/>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464"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65" name="フローチャート : 判断 464"/>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69850</xdr:rowOff>
    </xdr:from>
    <xdr:to>
      <xdr:col>31</xdr:col>
      <xdr:colOff>85725</xdr:colOff>
      <xdr:row>60</xdr:row>
      <xdr:rowOff>0</xdr:rowOff>
    </xdr:to>
    <xdr:sp macro="" textlink="">
      <xdr:nvSpPr>
        <xdr:cNvPr id="466" name="フローチャート : 判断 465"/>
        <xdr:cNvSpPr/>
      </xdr:nvSpPr>
      <xdr:spPr>
        <a:xfrm>
          <a:off x="212725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16527</xdr:rowOff>
    </xdr:from>
    <xdr:ext cx="469744" cy="259045"/>
    <xdr:sp macro="" textlink="">
      <xdr:nvSpPr>
        <xdr:cNvPr id="467" name="n_1aveValue【保健センター・保健所】&#10;一人当たり面積"/>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73" name="円/楕円 472"/>
        <xdr:cNvSpPr/>
      </xdr:nvSpPr>
      <xdr:spPr>
        <a:xfrm>
          <a:off x="22110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48277</xdr:rowOff>
    </xdr:from>
    <xdr:ext cx="469744" cy="259045"/>
    <xdr:sp macro="" textlink="">
      <xdr:nvSpPr>
        <xdr:cNvPr id="474" name="【保健センター・保健所】&#10;一人当たり面積該当値テキスト"/>
        <xdr:cNvSpPr txBox="1"/>
      </xdr:nvSpPr>
      <xdr:spPr>
        <a:xfrm>
          <a:off x="222504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82550</xdr:rowOff>
    </xdr:from>
    <xdr:to>
      <xdr:col>31</xdr:col>
      <xdr:colOff>85725</xdr:colOff>
      <xdr:row>62</xdr:row>
      <xdr:rowOff>12700</xdr:rowOff>
    </xdr:to>
    <xdr:sp macro="" textlink="">
      <xdr:nvSpPr>
        <xdr:cNvPr id="475" name="円/楕円 474"/>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120650</xdr:rowOff>
    </xdr:from>
    <xdr:to>
      <xdr:col>32</xdr:col>
      <xdr:colOff>187325</xdr:colOff>
      <xdr:row>61</xdr:row>
      <xdr:rowOff>133350</xdr:rowOff>
    </xdr:to>
    <xdr:cxnSp macro="">
      <xdr:nvCxnSpPr>
        <xdr:cNvPr id="476" name="直線コネクタ 475"/>
        <xdr:cNvCxnSpPr/>
      </xdr:nvCxnSpPr>
      <xdr:spPr>
        <a:xfrm flipV="1">
          <a:off x="21323300" y="1057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3827</xdr:rowOff>
    </xdr:from>
    <xdr:ext cx="469744" cy="259045"/>
    <xdr:sp macro="" textlink="">
      <xdr:nvSpPr>
        <xdr:cNvPr id="477" name="n_1main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4" name="テキスト ボックス 5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5" name="直線コネクタ 5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6" name="テキスト ボックス 5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7" name="直線コネクタ 5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8" name="テキスト ボックス 5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9" name="直線コネクタ 5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0" name="テキスト ボックス 5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1" name="直線コネクタ 5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2" name="テキスト ボックス 5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3" name="直線コネクタ 5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4" name="テキスト ボックス 5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5" name="直線コネクタ 5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6" name="テキスト ボックス 5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18" name="直線コネクタ 51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1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20" name="直線コネクタ 51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2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22" name="直線コネクタ 52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23"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24" name="フローチャート : 判断 52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19686</xdr:rowOff>
    </xdr:from>
    <xdr:to>
      <xdr:col>22</xdr:col>
      <xdr:colOff>415925</xdr:colOff>
      <xdr:row>105</xdr:row>
      <xdr:rowOff>121286</xdr:rowOff>
    </xdr:to>
    <xdr:sp macro="" textlink="">
      <xdr:nvSpPr>
        <xdr:cNvPr id="525" name="フローチャート : 判断 524"/>
        <xdr:cNvSpPr/>
      </xdr:nvSpPr>
      <xdr:spPr>
        <a:xfrm>
          <a:off x="1543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112413</xdr:rowOff>
    </xdr:from>
    <xdr:ext cx="405111" cy="259045"/>
    <xdr:sp macro="" textlink="">
      <xdr:nvSpPr>
        <xdr:cNvPr id="526" name="n_1aveValue【庁舎】&#10;有形固定資産減価償却率"/>
        <xdr:cNvSpPr txBox="1"/>
      </xdr:nvSpPr>
      <xdr:spPr>
        <a:xfrm>
          <a:off x="15266043"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12064</xdr:rowOff>
    </xdr:from>
    <xdr:to>
      <xdr:col>23</xdr:col>
      <xdr:colOff>568325</xdr:colOff>
      <xdr:row>102</xdr:row>
      <xdr:rowOff>113664</xdr:rowOff>
    </xdr:to>
    <xdr:sp macro="" textlink="">
      <xdr:nvSpPr>
        <xdr:cNvPr id="532" name="円/楕円 531"/>
        <xdr:cNvSpPr/>
      </xdr:nvSpPr>
      <xdr:spPr>
        <a:xfrm>
          <a:off x="162687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34941</xdr:rowOff>
    </xdr:from>
    <xdr:ext cx="405111" cy="259045"/>
    <xdr:sp macro="" textlink="">
      <xdr:nvSpPr>
        <xdr:cNvPr id="533" name="【庁舎】&#10;有形固定資産減価償却率該当値テキスト"/>
        <xdr:cNvSpPr txBox="1"/>
      </xdr:nvSpPr>
      <xdr:spPr>
        <a:xfrm>
          <a:off x="16408400"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6350</xdr:rowOff>
    </xdr:from>
    <xdr:to>
      <xdr:col>22</xdr:col>
      <xdr:colOff>415925</xdr:colOff>
      <xdr:row>102</xdr:row>
      <xdr:rowOff>107950</xdr:rowOff>
    </xdr:to>
    <xdr:sp macro="" textlink="">
      <xdr:nvSpPr>
        <xdr:cNvPr id="534" name="円/楕円 533"/>
        <xdr:cNvSpPr/>
      </xdr:nvSpPr>
      <xdr:spPr>
        <a:xfrm>
          <a:off x="15430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57150</xdr:rowOff>
    </xdr:from>
    <xdr:to>
      <xdr:col>23</xdr:col>
      <xdr:colOff>517525</xdr:colOff>
      <xdr:row>102</xdr:row>
      <xdr:rowOff>62864</xdr:rowOff>
    </xdr:to>
    <xdr:cxnSp macro="">
      <xdr:nvCxnSpPr>
        <xdr:cNvPr id="535" name="直線コネクタ 534"/>
        <xdr:cNvCxnSpPr/>
      </xdr:nvCxnSpPr>
      <xdr:spPr>
        <a:xfrm>
          <a:off x="15481300" y="175450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124477</xdr:rowOff>
    </xdr:from>
    <xdr:ext cx="405111" cy="259045"/>
    <xdr:sp macro="" textlink="">
      <xdr:nvSpPr>
        <xdr:cNvPr id="536" name="n_1mainValue【庁舎】&#10;有形固定資産減価償却率"/>
        <xdr:cNvSpPr txBox="1"/>
      </xdr:nvSpPr>
      <xdr:spPr>
        <a:xfrm>
          <a:off x="15266043"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7" name="正方形/長方形 5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4" name="正方形/長方形 5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5" name="テキスト ボックス 5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6" name="直線コネクタ 5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7" name="テキスト ボックス 5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48" name="直線コネクタ 5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9" name="テキスト ボックス 5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0" name="直線コネクタ 5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1" name="テキスト ボックス 5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2" name="直線コネクタ 5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3" name="テキスト ボックス 5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4" name="直線コネクタ 5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5" name="テキスト ボックス 5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6" name="直線コネクタ 5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7" name="テキスト ボックス 5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8" name="直線コネクタ 5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9" name="テキスト ボックス 5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0" name="直線コネクタ 5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1" name="テキスト ボックス 5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63" name="直線コネクタ 56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6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65" name="直線コネクタ 56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6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67" name="直線コネクタ 56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68"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69" name="フローチャート : 判断 56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64588</xdr:rowOff>
    </xdr:from>
    <xdr:to>
      <xdr:col>31</xdr:col>
      <xdr:colOff>85725</xdr:colOff>
      <xdr:row>106</xdr:row>
      <xdr:rowOff>166188</xdr:rowOff>
    </xdr:to>
    <xdr:sp macro="" textlink="">
      <xdr:nvSpPr>
        <xdr:cNvPr id="570" name="フローチャート : 判断 569"/>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157315</xdr:rowOff>
    </xdr:from>
    <xdr:ext cx="469744" cy="259045"/>
    <xdr:sp macro="" textlink="">
      <xdr:nvSpPr>
        <xdr:cNvPr id="571" name="n_1aveValue【庁舎】&#10;一人当たり面積"/>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92348</xdr:rowOff>
    </xdr:from>
    <xdr:to>
      <xdr:col>32</xdr:col>
      <xdr:colOff>238125</xdr:colOff>
      <xdr:row>106</xdr:row>
      <xdr:rowOff>22498</xdr:rowOff>
    </xdr:to>
    <xdr:sp macro="" textlink="">
      <xdr:nvSpPr>
        <xdr:cNvPr id="577" name="円/楕円 576"/>
        <xdr:cNvSpPr/>
      </xdr:nvSpPr>
      <xdr:spPr>
        <a:xfrm>
          <a:off x="22110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115225</xdr:rowOff>
    </xdr:from>
    <xdr:ext cx="469744" cy="259045"/>
    <xdr:sp macro="" textlink="">
      <xdr:nvSpPr>
        <xdr:cNvPr id="578" name="【庁舎】&#10;一人当たり面積該当値テキスト"/>
        <xdr:cNvSpPr txBox="1"/>
      </xdr:nvSpPr>
      <xdr:spPr>
        <a:xfrm>
          <a:off x="22250400" y="1794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115207</xdr:rowOff>
    </xdr:from>
    <xdr:to>
      <xdr:col>31</xdr:col>
      <xdr:colOff>85725</xdr:colOff>
      <xdr:row>106</xdr:row>
      <xdr:rowOff>45357</xdr:rowOff>
    </xdr:to>
    <xdr:sp macro="" textlink="">
      <xdr:nvSpPr>
        <xdr:cNvPr id="579" name="円/楕円 578"/>
        <xdr:cNvSpPr/>
      </xdr:nvSpPr>
      <xdr:spPr>
        <a:xfrm>
          <a:off x="2127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143148</xdr:rowOff>
    </xdr:from>
    <xdr:to>
      <xdr:col>32</xdr:col>
      <xdr:colOff>187325</xdr:colOff>
      <xdr:row>105</xdr:row>
      <xdr:rowOff>166007</xdr:rowOff>
    </xdr:to>
    <xdr:cxnSp macro="">
      <xdr:nvCxnSpPr>
        <xdr:cNvPr id="580" name="直線コネクタ 579"/>
        <xdr:cNvCxnSpPr/>
      </xdr:nvCxnSpPr>
      <xdr:spPr>
        <a:xfrm flipV="1">
          <a:off x="21323300" y="1814539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61884</xdr:rowOff>
    </xdr:from>
    <xdr:ext cx="469744" cy="259045"/>
    <xdr:sp macro="" textlink="">
      <xdr:nvSpPr>
        <xdr:cNvPr id="581" name="n_1mainValue【庁舎】&#10;一人当たり面積"/>
        <xdr:cNvSpPr txBox="1"/>
      </xdr:nvSpPr>
      <xdr:spPr>
        <a:xfrm>
          <a:off x="210757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ja-JP" altLang="en-US" sz="1100">
              <a:solidFill>
                <a:schemeClr val="dk1"/>
              </a:solidFill>
              <a:effectLst/>
              <a:latin typeface="+mn-lt"/>
              <a:ea typeface="+mn-ea"/>
              <a:cs typeface="+mn-cs"/>
            </a:rPr>
            <a:t>図書館、市民会館、庁舎</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年度に、中心市街地において、被災した公益的施設及び災害時等を考慮し必要な役割を果たす施設を津波からの防災性を高める拠点として整備する予定であり、その他の施設についても、</a:t>
          </a:r>
          <a:r>
            <a:rPr kumimoji="1" lang="ja-JP" altLang="ja-JP" sz="1100">
              <a:solidFill>
                <a:schemeClr val="dk1"/>
              </a:solidFill>
              <a:effectLst/>
              <a:latin typeface="+mn-lt"/>
              <a:ea typeface="+mn-ea"/>
              <a:cs typeface="+mn-cs"/>
            </a:rPr>
            <a:t>公共施設再配置計画、公共施設等総合管理計画に基づき、施設の維持管理を適切に進めていく。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55,150
54,996
1,259.15
65,116,441
60,434,508
2,491,422
18,193,456
36,024,635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人口の減少や全国平均を上回る高齢化率（平成２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年１０月１日現在　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に加え、市内に産業が少なく、財政基盤が弱いことから、類似団体平均をかなり下回っている。宮古市総合計画を着実に実施し、活力あるまちづくりを展開しつつ、行政の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44</xdr:row>
      <xdr:rowOff>165100</xdr:rowOff>
    </xdr:to>
    <xdr:cxnSp macro="">
      <xdr:nvCxnSpPr>
        <xdr:cNvPr id="63" name="直線コネクタ 62"/>
        <xdr:cNvCxnSpPr/>
      </xdr:nvCxnSpPr>
      <xdr:spPr>
        <a:xfrm flipV="1">
          <a:off x="4953000" y="638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6"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7" name="直線コネクタ 66"/>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7055</xdr:rowOff>
    </xdr:to>
    <xdr:cxnSp macro="">
      <xdr:nvCxnSpPr>
        <xdr:cNvPr id="68" name="直線コネクタ 67"/>
        <xdr:cNvCxnSpPr/>
      </xdr:nvCxnSpPr>
      <xdr:spPr>
        <a:xfrm flipV="1">
          <a:off x="4114800" y="77089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149172</xdr:rowOff>
    </xdr:from>
    <xdr:ext cx="762000" cy="259045"/>
    <xdr:sp macro="" textlink="">
      <xdr:nvSpPr>
        <xdr:cNvPr id="69"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70" name="フローチャート : 判断 69"/>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7055</xdr:rowOff>
    </xdr:from>
    <xdr:to>
      <xdr:col>6</xdr:col>
      <xdr:colOff>0</xdr:colOff>
      <xdr:row>45</xdr:row>
      <xdr:rowOff>47272</xdr:rowOff>
    </xdr:to>
    <xdr:cxnSp macro="">
      <xdr:nvCxnSpPr>
        <xdr:cNvPr id="71" name="直線コネクタ 70"/>
        <xdr:cNvCxnSpPr/>
      </xdr:nvCxnSpPr>
      <xdr:spPr>
        <a:xfrm flipV="1">
          <a:off x="3225800" y="77223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57855</xdr:rowOff>
    </xdr:from>
    <xdr:to>
      <xdr:col>6</xdr:col>
      <xdr:colOff>50800</xdr:colOff>
      <xdr:row>43</xdr:row>
      <xdr:rowOff>159455</xdr:rowOff>
    </xdr:to>
    <xdr:sp macro="" textlink="">
      <xdr:nvSpPr>
        <xdr:cNvPr id="72" name="フローチャート : 判断 71"/>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169632</xdr:rowOff>
    </xdr:from>
    <xdr:ext cx="736600" cy="259045"/>
    <xdr:sp macro="" textlink="">
      <xdr:nvSpPr>
        <xdr:cNvPr id="73" name="テキスト ボックス 72"/>
        <xdr:cNvSpPr txBox="1"/>
      </xdr:nvSpPr>
      <xdr:spPr>
        <a:xfrm>
          <a:off x="3733800" y="719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47272</xdr:rowOff>
    </xdr:from>
    <xdr:to>
      <xdr:col>4</xdr:col>
      <xdr:colOff>482600</xdr:colOff>
      <xdr:row>45</xdr:row>
      <xdr:rowOff>47272</xdr:rowOff>
    </xdr:to>
    <xdr:cxnSp macro="">
      <xdr:nvCxnSpPr>
        <xdr:cNvPr id="74" name="直線コネクタ 73"/>
        <xdr:cNvCxnSpPr/>
      </xdr:nvCxnSpPr>
      <xdr:spPr>
        <a:xfrm>
          <a:off x="2336800" y="776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47272</xdr:rowOff>
    </xdr:from>
    <xdr:to>
      <xdr:col>3</xdr:col>
      <xdr:colOff>279400</xdr:colOff>
      <xdr:row>45</xdr:row>
      <xdr:rowOff>60678</xdr:rowOff>
    </xdr:to>
    <xdr:cxnSp macro="">
      <xdr:nvCxnSpPr>
        <xdr:cNvPr id="77" name="直線コネクタ 76"/>
        <xdr:cNvCxnSpPr/>
      </xdr:nvCxnSpPr>
      <xdr:spPr>
        <a:xfrm flipV="1">
          <a:off x="1447800" y="77625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127705</xdr:rowOff>
    </xdr:from>
    <xdr:to>
      <xdr:col>6</xdr:col>
      <xdr:colOff>50800</xdr:colOff>
      <xdr:row>45</xdr:row>
      <xdr:rowOff>57855</xdr:rowOff>
    </xdr:to>
    <xdr:sp macro="" textlink="">
      <xdr:nvSpPr>
        <xdr:cNvPr id="89" name="円/楕円 88"/>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42632</xdr:rowOff>
    </xdr:from>
    <xdr:ext cx="736600" cy="259045"/>
    <xdr:sp macro="" textlink="">
      <xdr:nvSpPr>
        <xdr:cNvPr id="90" name="テキスト ボックス 89"/>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167922</xdr:rowOff>
    </xdr:from>
    <xdr:to>
      <xdr:col>4</xdr:col>
      <xdr:colOff>533400</xdr:colOff>
      <xdr:row>45</xdr:row>
      <xdr:rowOff>98072</xdr:rowOff>
    </xdr:to>
    <xdr:sp macro="" textlink="">
      <xdr:nvSpPr>
        <xdr:cNvPr id="91" name="円/楕円 90"/>
        <xdr:cNvSpPr/>
      </xdr:nvSpPr>
      <xdr:spPr>
        <a:xfrm>
          <a:off x="3175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82849</xdr:rowOff>
    </xdr:from>
    <xdr:ext cx="762000" cy="259045"/>
    <xdr:sp macro="" textlink="">
      <xdr:nvSpPr>
        <xdr:cNvPr id="92" name="テキスト ボックス 91"/>
        <xdr:cNvSpPr txBox="1"/>
      </xdr:nvSpPr>
      <xdr:spPr>
        <a:xfrm>
          <a:off x="2844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167922</xdr:rowOff>
    </xdr:from>
    <xdr:to>
      <xdr:col>3</xdr:col>
      <xdr:colOff>330200</xdr:colOff>
      <xdr:row>45</xdr:row>
      <xdr:rowOff>98072</xdr:rowOff>
    </xdr:to>
    <xdr:sp macro="" textlink="">
      <xdr:nvSpPr>
        <xdr:cNvPr id="93" name="円/楕円 92"/>
        <xdr:cNvSpPr/>
      </xdr:nvSpPr>
      <xdr:spPr>
        <a:xfrm>
          <a:off x="2286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82849</xdr:rowOff>
    </xdr:from>
    <xdr:ext cx="762000" cy="259045"/>
    <xdr:sp macro="" textlink="">
      <xdr:nvSpPr>
        <xdr:cNvPr id="94" name="テキスト ボックス 93"/>
        <xdr:cNvSpPr txBox="1"/>
      </xdr:nvSpPr>
      <xdr:spPr>
        <a:xfrm>
          <a:off x="1955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9878</xdr:rowOff>
    </xdr:from>
    <xdr:to>
      <xdr:col>2</xdr:col>
      <xdr:colOff>127000</xdr:colOff>
      <xdr:row>45</xdr:row>
      <xdr:rowOff>111478</xdr:rowOff>
    </xdr:to>
    <xdr:sp macro="" textlink="">
      <xdr:nvSpPr>
        <xdr:cNvPr id="95" name="円/楕円 94"/>
        <xdr:cNvSpPr/>
      </xdr:nvSpPr>
      <xdr:spPr>
        <a:xfrm>
          <a:off x="1397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96255</xdr:rowOff>
    </xdr:from>
    <xdr:ext cx="762000" cy="259045"/>
    <xdr:sp macro="" textlink="">
      <xdr:nvSpPr>
        <xdr:cNvPr id="96" name="テキスト ボックス 95"/>
        <xdr:cNvSpPr txBox="1"/>
      </xdr:nvSpPr>
      <xdr:spPr>
        <a:xfrm>
          <a:off x="1066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経常経費充当一般財源は、物件費や維持補修費が増額となったものの、全体的に減少が多く、経常経費充当一般財源総額で５６８百万円の減、一方、経常一般財源総額は地方消費税交付金、地方交付税の減等により３３２百万円の減になっている。分子要因分母要因ともに減少したが、分子の経常経費充当一般財源総額の減少率が大きいことから、経常収支比率は減少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４年ぶりに</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下回ったが、</a:t>
          </a:r>
          <a:r>
            <a:rPr kumimoji="1" lang="ja-JP" altLang="ja-JP" sz="1100">
              <a:solidFill>
                <a:schemeClr val="dk1"/>
              </a:solidFill>
              <a:effectLst/>
              <a:latin typeface="+mn-lt"/>
              <a:ea typeface="+mn-ea"/>
              <a:cs typeface="+mn-cs"/>
            </a:rPr>
            <a:t>今後も義務的経費の削減に努め、比率の抑制を図る。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6" name="直線コネクタ 125"/>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7"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28" name="直線コネクタ 127"/>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9"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0" name="直線コネクタ 129"/>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63</xdr:row>
      <xdr:rowOff>90170</xdr:rowOff>
    </xdr:to>
    <xdr:cxnSp macro="">
      <xdr:nvCxnSpPr>
        <xdr:cNvPr id="131" name="直線コネクタ 130"/>
        <xdr:cNvCxnSpPr/>
      </xdr:nvCxnSpPr>
      <xdr:spPr>
        <a:xfrm flipV="1">
          <a:off x="4114800" y="108271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2"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146473</xdr:rowOff>
    </xdr:to>
    <xdr:cxnSp macro="">
      <xdr:nvCxnSpPr>
        <xdr:cNvPr id="134" name="直線コネクタ 133"/>
        <xdr:cNvCxnSpPr/>
      </xdr:nvCxnSpPr>
      <xdr:spPr>
        <a:xfrm flipV="1">
          <a:off x="3225800" y="1089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98213</xdr:rowOff>
    </xdr:from>
    <xdr:to>
      <xdr:col>4</xdr:col>
      <xdr:colOff>482600</xdr:colOff>
      <xdr:row>63</xdr:row>
      <xdr:rowOff>146473</xdr:rowOff>
    </xdr:to>
    <xdr:cxnSp macro="">
      <xdr:nvCxnSpPr>
        <xdr:cNvPr id="137" name="直線コネクタ 136"/>
        <xdr:cNvCxnSpPr/>
      </xdr:nvCxnSpPr>
      <xdr:spPr>
        <a:xfrm>
          <a:off x="2336800" y="1089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8" name="フローチャート : 判断 137"/>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9" name="テキスト ボックス 138"/>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98213</xdr:rowOff>
    </xdr:to>
    <xdr:cxnSp macro="">
      <xdr:nvCxnSpPr>
        <xdr:cNvPr id="140" name="直線コネクタ 139"/>
        <xdr:cNvCxnSpPr/>
      </xdr:nvCxnSpPr>
      <xdr:spPr>
        <a:xfrm>
          <a:off x="1447800" y="1072261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1" name="フローチャート : 判断 140"/>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2" name="テキスト ボックス 141"/>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3" name="フローチャート : 判断 142"/>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4" name="テキスト ボックス 143"/>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50" name="円/楕円 149"/>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163000</xdr:rowOff>
    </xdr:from>
    <xdr:ext cx="762000" cy="259045"/>
    <xdr:sp macro="" textlink="">
      <xdr:nvSpPr>
        <xdr:cNvPr id="151" name="財政構造の弾力性該当値テキスト"/>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2" name="円/楕円 151"/>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3" name="テキスト ボックス 152"/>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54" name="円/楕円 153"/>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55" name="テキスト ボックス 154"/>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47413</xdr:rowOff>
    </xdr:from>
    <xdr:to>
      <xdr:col>3</xdr:col>
      <xdr:colOff>330200</xdr:colOff>
      <xdr:row>63</xdr:row>
      <xdr:rowOff>149013</xdr:rowOff>
    </xdr:to>
    <xdr:sp macro="" textlink="">
      <xdr:nvSpPr>
        <xdr:cNvPr id="156" name="円/楕円 155"/>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133790</xdr:rowOff>
    </xdr:from>
    <xdr:ext cx="762000" cy="259045"/>
    <xdr:sp macro="" textlink="">
      <xdr:nvSpPr>
        <xdr:cNvPr id="157" name="テキスト ボックス 156"/>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8" name="円/楕円 157"/>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9" name="テキスト ボックス 158"/>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[188,358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８年台風１０号災害救助経費等の増により、対前年比で４．４％増加しており、類似団体平均を上回っている。今後は計画的に類似施設の統廃合を実施し、指定管理制度を含めた民間委託を更に進めることで、人件費、物件費の抑制を図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0" name="直線コネクタ 189"/>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1"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2" name="直線コネクタ 191"/>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3"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4" name="直線コネクタ 193"/>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166594</xdr:rowOff>
    </xdr:from>
    <xdr:to>
      <xdr:col>7</xdr:col>
      <xdr:colOff>152400</xdr:colOff>
      <xdr:row>82</xdr:row>
      <xdr:rowOff>8962</xdr:rowOff>
    </xdr:to>
    <xdr:cxnSp macro="">
      <xdr:nvCxnSpPr>
        <xdr:cNvPr id="195" name="直線コネクタ 194"/>
        <xdr:cNvCxnSpPr/>
      </xdr:nvCxnSpPr>
      <xdr:spPr>
        <a:xfrm>
          <a:off x="4114800" y="14054044"/>
          <a:ext cx="8382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6"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7" name="フローチャート : 判断 196"/>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166594</xdr:rowOff>
    </xdr:from>
    <xdr:to>
      <xdr:col>6</xdr:col>
      <xdr:colOff>0</xdr:colOff>
      <xdr:row>82</xdr:row>
      <xdr:rowOff>34705</xdr:rowOff>
    </xdr:to>
    <xdr:cxnSp macro="">
      <xdr:nvCxnSpPr>
        <xdr:cNvPr id="198" name="直線コネクタ 197"/>
        <xdr:cNvCxnSpPr/>
      </xdr:nvCxnSpPr>
      <xdr:spPr>
        <a:xfrm flipV="1">
          <a:off x="3225800" y="14054044"/>
          <a:ext cx="889000" cy="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54959</xdr:rowOff>
    </xdr:from>
    <xdr:to>
      <xdr:col>6</xdr:col>
      <xdr:colOff>50800</xdr:colOff>
      <xdr:row>81</xdr:row>
      <xdr:rowOff>156559</xdr:rowOff>
    </xdr:to>
    <xdr:sp macro="" textlink="">
      <xdr:nvSpPr>
        <xdr:cNvPr id="199" name="フローチャート : 判断 198"/>
        <xdr:cNvSpPr/>
      </xdr:nvSpPr>
      <xdr:spPr>
        <a:xfrm>
          <a:off x="4064000" y="1394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166736</xdr:rowOff>
    </xdr:from>
    <xdr:ext cx="736600" cy="259045"/>
    <xdr:sp macro="" textlink="">
      <xdr:nvSpPr>
        <xdr:cNvPr id="200" name="テキスト ボックス 199"/>
        <xdr:cNvSpPr txBox="1"/>
      </xdr:nvSpPr>
      <xdr:spPr>
        <a:xfrm>
          <a:off x="3733800" y="1371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34705</xdr:rowOff>
    </xdr:from>
    <xdr:to>
      <xdr:col>4</xdr:col>
      <xdr:colOff>482600</xdr:colOff>
      <xdr:row>84</xdr:row>
      <xdr:rowOff>59624</xdr:rowOff>
    </xdr:to>
    <xdr:cxnSp macro="">
      <xdr:nvCxnSpPr>
        <xdr:cNvPr id="201" name="直線コネクタ 200"/>
        <xdr:cNvCxnSpPr/>
      </xdr:nvCxnSpPr>
      <xdr:spPr>
        <a:xfrm flipV="1">
          <a:off x="2336800" y="14093605"/>
          <a:ext cx="889000" cy="3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2" name="フローチャート : 判断 201"/>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125832</xdr:rowOff>
    </xdr:from>
    <xdr:ext cx="762000" cy="259045"/>
    <xdr:sp macro="" textlink="">
      <xdr:nvSpPr>
        <xdr:cNvPr id="203" name="テキスト ボックス 202"/>
        <xdr:cNvSpPr txBox="1"/>
      </xdr:nvSpPr>
      <xdr:spPr>
        <a:xfrm>
          <a:off x="2844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26445</xdr:rowOff>
    </xdr:from>
    <xdr:to>
      <xdr:col>3</xdr:col>
      <xdr:colOff>279400</xdr:colOff>
      <xdr:row>84</xdr:row>
      <xdr:rowOff>59624</xdr:rowOff>
    </xdr:to>
    <xdr:cxnSp macro="">
      <xdr:nvCxnSpPr>
        <xdr:cNvPr id="204" name="直線コネクタ 203"/>
        <xdr:cNvCxnSpPr/>
      </xdr:nvCxnSpPr>
      <xdr:spPr>
        <a:xfrm>
          <a:off x="1447800" y="1442824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5" name="フローチャート : 判断 204"/>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124133</xdr:rowOff>
    </xdr:from>
    <xdr:ext cx="762000" cy="259045"/>
    <xdr:sp macro="" textlink="">
      <xdr:nvSpPr>
        <xdr:cNvPr id="206" name="テキスト ボックス 205"/>
        <xdr:cNvSpPr txBox="1"/>
      </xdr:nvSpPr>
      <xdr:spPr>
        <a:xfrm>
          <a:off x="1955800" y="136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7" name="フローチャート : 判断 206"/>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121535</xdr:rowOff>
    </xdr:from>
    <xdr:ext cx="762000" cy="259045"/>
    <xdr:sp macro="" textlink="">
      <xdr:nvSpPr>
        <xdr:cNvPr id="208" name="テキスト ボックス 207"/>
        <xdr:cNvSpPr txBox="1"/>
      </xdr:nvSpPr>
      <xdr:spPr>
        <a:xfrm>
          <a:off x="1066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129612</xdr:rowOff>
    </xdr:from>
    <xdr:to>
      <xdr:col>7</xdr:col>
      <xdr:colOff>203200</xdr:colOff>
      <xdr:row>82</xdr:row>
      <xdr:rowOff>59762</xdr:rowOff>
    </xdr:to>
    <xdr:sp macro="" textlink="">
      <xdr:nvSpPr>
        <xdr:cNvPr id="214" name="円/楕円 213"/>
        <xdr:cNvSpPr/>
      </xdr:nvSpPr>
      <xdr:spPr>
        <a:xfrm>
          <a:off x="4902200" y="140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101689</xdr:rowOff>
    </xdr:from>
    <xdr:ext cx="762000" cy="259045"/>
    <xdr:sp macro="" textlink="">
      <xdr:nvSpPr>
        <xdr:cNvPr id="215" name="人件費・物件費等の状況該当値テキスト"/>
        <xdr:cNvSpPr txBox="1"/>
      </xdr:nvSpPr>
      <xdr:spPr>
        <a:xfrm>
          <a:off x="5041900" y="1398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115794</xdr:rowOff>
    </xdr:from>
    <xdr:to>
      <xdr:col>6</xdr:col>
      <xdr:colOff>50800</xdr:colOff>
      <xdr:row>82</xdr:row>
      <xdr:rowOff>45944</xdr:rowOff>
    </xdr:to>
    <xdr:sp macro="" textlink="">
      <xdr:nvSpPr>
        <xdr:cNvPr id="216" name="円/楕円 215"/>
        <xdr:cNvSpPr/>
      </xdr:nvSpPr>
      <xdr:spPr>
        <a:xfrm>
          <a:off x="4064000" y="140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30721</xdr:rowOff>
    </xdr:from>
    <xdr:ext cx="736600" cy="259045"/>
    <xdr:sp macro="" textlink="">
      <xdr:nvSpPr>
        <xdr:cNvPr id="217" name="テキスト ボックス 216"/>
        <xdr:cNvSpPr txBox="1"/>
      </xdr:nvSpPr>
      <xdr:spPr>
        <a:xfrm>
          <a:off x="3733800" y="14089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155355</xdr:rowOff>
    </xdr:from>
    <xdr:to>
      <xdr:col>4</xdr:col>
      <xdr:colOff>533400</xdr:colOff>
      <xdr:row>82</xdr:row>
      <xdr:rowOff>85505</xdr:rowOff>
    </xdr:to>
    <xdr:sp macro="" textlink="">
      <xdr:nvSpPr>
        <xdr:cNvPr id="218" name="円/楕円 217"/>
        <xdr:cNvSpPr/>
      </xdr:nvSpPr>
      <xdr:spPr>
        <a:xfrm>
          <a:off x="3175000" y="140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70282</xdr:rowOff>
    </xdr:from>
    <xdr:ext cx="762000" cy="259045"/>
    <xdr:sp macro="" textlink="">
      <xdr:nvSpPr>
        <xdr:cNvPr id="219" name="テキスト ボックス 218"/>
        <xdr:cNvSpPr txBox="1"/>
      </xdr:nvSpPr>
      <xdr:spPr>
        <a:xfrm>
          <a:off x="2844800" y="1412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203,293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8824</xdr:rowOff>
    </xdr:from>
    <xdr:to>
      <xdr:col>3</xdr:col>
      <xdr:colOff>330200</xdr:colOff>
      <xdr:row>84</xdr:row>
      <xdr:rowOff>110424</xdr:rowOff>
    </xdr:to>
    <xdr:sp macro="" textlink="">
      <xdr:nvSpPr>
        <xdr:cNvPr id="220" name="円/楕円 219"/>
        <xdr:cNvSpPr/>
      </xdr:nvSpPr>
      <xdr:spPr>
        <a:xfrm>
          <a:off x="2286000" y="144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95201</xdr:rowOff>
    </xdr:from>
    <xdr:ext cx="762000" cy="259045"/>
    <xdr:sp macro="" textlink="">
      <xdr:nvSpPr>
        <xdr:cNvPr id="221" name="テキスト ボックス 220"/>
        <xdr:cNvSpPr txBox="1"/>
      </xdr:nvSpPr>
      <xdr:spPr>
        <a:xfrm>
          <a:off x="1955800" y="144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416,699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147095</xdr:rowOff>
    </xdr:from>
    <xdr:to>
      <xdr:col>2</xdr:col>
      <xdr:colOff>127000</xdr:colOff>
      <xdr:row>84</xdr:row>
      <xdr:rowOff>77245</xdr:rowOff>
    </xdr:to>
    <xdr:sp macro="" textlink="">
      <xdr:nvSpPr>
        <xdr:cNvPr id="222" name="円/楕円 221"/>
        <xdr:cNvSpPr/>
      </xdr:nvSpPr>
      <xdr:spPr>
        <a:xfrm>
          <a:off x="1397000" y="143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62022</xdr:rowOff>
    </xdr:from>
    <xdr:ext cx="762000" cy="259045"/>
    <xdr:sp macro="" textlink="">
      <xdr:nvSpPr>
        <xdr:cNvPr id="223" name="テキスト ボックス 222"/>
        <xdr:cNvSpPr txBox="1"/>
      </xdr:nvSpPr>
      <xdr:spPr>
        <a:xfrm>
          <a:off x="1066800" y="144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397,448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類似団体平均を下回っており、県内の市の中でも低い水準にある。</a:t>
          </a:r>
          <a:r>
            <a:rPr lang="ja-JP" altLang="en-US" sz="1100">
              <a:solidFill>
                <a:schemeClr val="dk1"/>
              </a:solidFill>
              <a:effectLst/>
              <a:latin typeface="+mn-lt"/>
              <a:ea typeface="+mn-ea"/>
              <a:cs typeface="+mn-cs"/>
            </a:rPr>
            <a:t>平成</a:t>
          </a:r>
          <a:r>
            <a:rPr lang="ja-JP" altLang="ja-JP" sz="1100">
              <a:solidFill>
                <a:schemeClr val="dk1"/>
              </a:solidFill>
              <a:effectLst/>
              <a:latin typeface="+mn-lt"/>
              <a:ea typeface="+mn-ea"/>
              <a:cs typeface="+mn-cs"/>
            </a:rPr>
            <a:t>２８年度より給与制度の総合的見直しを実施することとしているところであり、引き続き適正な給与水準となるように努める。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4" name="直線コネクタ 253"/>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5"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6" name="直線コネクタ 255"/>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7"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8" name="直線コネクタ 257"/>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81</xdr:row>
      <xdr:rowOff>166007</xdr:rowOff>
    </xdr:to>
    <xdr:cxnSp macro="">
      <xdr:nvCxnSpPr>
        <xdr:cNvPr id="259" name="直線コネクタ 258"/>
        <xdr:cNvCxnSpPr/>
      </xdr:nvCxnSpPr>
      <xdr:spPr>
        <a:xfrm flipV="1">
          <a:off x="16179800" y="139845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130629</xdr:rowOff>
    </xdr:from>
    <xdr:to>
      <xdr:col>23</xdr:col>
      <xdr:colOff>406400</xdr:colOff>
      <xdr:row>81</xdr:row>
      <xdr:rowOff>166007</xdr:rowOff>
    </xdr:to>
    <xdr:cxnSp macro="">
      <xdr:nvCxnSpPr>
        <xdr:cNvPr id="262" name="直線コネクタ 261"/>
        <xdr:cNvCxnSpPr/>
      </xdr:nvCxnSpPr>
      <xdr:spPr>
        <a:xfrm>
          <a:off x="15290800" y="138466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3" name="フローチャート : 判断 262"/>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4" name="テキスト ボックス 263"/>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15723</xdr:rowOff>
    </xdr:from>
    <xdr:to>
      <xdr:col>22</xdr:col>
      <xdr:colOff>203200</xdr:colOff>
      <xdr:row>80</xdr:row>
      <xdr:rowOff>130629</xdr:rowOff>
    </xdr:to>
    <xdr:cxnSp macro="">
      <xdr:nvCxnSpPr>
        <xdr:cNvPr id="265" name="直線コネクタ 264"/>
        <xdr:cNvCxnSpPr/>
      </xdr:nvCxnSpPr>
      <xdr:spPr>
        <a:xfrm>
          <a:off x="14401800" y="137317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6" name="フローチャート : 判断 265"/>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7" name="テキスト ボックス 266"/>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15723</xdr:rowOff>
    </xdr:from>
    <xdr:to>
      <xdr:col>21</xdr:col>
      <xdr:colOff>0</xdr:colOff>
      <xdr:row>85</xdr:row>
      <xdr:rowOff>77712</xdr:rowOff>
    </xdr:to>
    <xdr:cxnSp macro="">
      <xdr:nvCxnSpPr>
        <xdr:cNvPr id="268" name="直線コネクタ 267"/>
        <xdr:cNvCxnSpPr/>
      </xdr:nvCxnSpPr>
      <xdr:spPr>
        <a:xfrm flipV="1">
          <a:off x="13512800" y="1373172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9" name="フローチャート : 判断 268"/>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0" name="テキスト ボックス 269"/>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1" name="フローチャート : 判断 270"/>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2" name="テキスト ボックス 271"/>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8" name="円/楕円 277"/>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138991</xdr:rowOff>
    </xdr:from>
    <xdr:ext cx="762000" cy="259045"/>
    <xdr:sp macro="" textlink="">
      <xdr:nvSpPr>
        <xdr:cNvPr id="279"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115207</xdr:rowOff>
    </xdr:from>
    <xdr:to>
      <xdr:col>23</xdr:col>
      <xdr:colOff>457200</xdr:colOff>
      <xdr:row>82</xdr:row>
      <xdr:rowOff>45357</xdr:rowOff>
    </xdr:to>
    <xdr:sp macro="" textlink="">
      <xdr:nvSpPr>
        <xdr:cNvPr id="280" name="円/楕円 279"/>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81" name="テキスト ボックス 280"/>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79829</xdr:rowOff>
    </xdr:from>
    <xdr:to>
      <xdr:col>22</xdr:col>
      <xdr:colOff>254000</xdr:colOff>
      <xdr:row>81</xdr:row>
      <xdr:rowOff>9979</xdr:rowOff>
    </xdr:to>
    <xdr:sp macro="" textlink="">
      <xdr:nvSpPr>
        <xdr:cNvPr id="282" name="円/楕円 281"/>
        <xdr:cNvSpPr/>
      </xdr:nvSpPr>
      <xdr:spPr>
        <a:xfrm>
          <a:off x="15240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20156</xdr:rowOff>
    </xdr:from>
    <xdr:ext cx="762000" cy="259045"/>
    <xdr:sp macro="" textlink="">
      <xdr:nvSpPr>
        <xdr:cNvPr id="283" name="テキスト ボックス 282"/>
        <xdr:cNvSpPr txBox="1"/>
      </xdr:nvSpPr>
      <xdr:spPr>
        <a:xfrm>
          <a:off x="14909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136373</xdr:rowOff>
    </xdr:from>
    <xdr:to>
      <xdr:col>21</xdr:col>
      <xdr:colOff>50800</xdr:colOff>
      <xdr:row>80</xdr:row>
      <xdr:rowOff>66523</xdr:rowOff>
    </xdr:to>
    <xdr:sp macro="" textlink="">
      <xdr:nvSpPr>
        <xdr:cNvPr id="284" name="円/楕円 283"/>
        <xdr:cNvSpPr/>
      </xdr:nvSpPr>
      <xdr:spPr>
        <a:xfrm>
          <a:off x="14351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76700</xdr:rowOff>
    </xdr:from>
    <xdr:ext cx="762000" cy="259045"/>
    <xdr:sp macro="" textlink="">
      <xdr:nvSpPr>
        <xdr:cNvPr id="285" name="テキスト ボックス 284"/>
        <xdr:cNvSpPr txBox="1"/>
      </xdr:nvSpPr>
      <xdr:spPr>
        <a:xfrm>
          <a:off x="14020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26912</xdr:rowOff>
    </xdr:from>
    <xdr:to>
      <xdr:col>19</xdr:col>
      <xdr:colOff>533400</xdr:colOff>
      <xdr:row>85</xdr:row>
      <xdr:rowOff>128512</xdr:rowOff>
    </xdr:to>
    <xdr:sp macro="" textlink="">
      <xdr:nvSpPr>
        <xdr:cNvPr id="286" name="円/楕円 285"/>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138689</xdr:rowOff>
    </xdr:from>
    <xdr:ext cx="762000" cy="259045"/>
    <xdr:sp macro="" textlink="">
      <xdr:nvSpPr>
        <xdr:cNvPr id="287" name="テキスト ボックス 286"/>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給食センター、ゴミ収集の民間委託の推進等は行っているものの、市の面積が広大で、類似団体と比較し支所出張所を多く配置しなくてはいけないことから、平均を上回っている。今後は復旧復興事業の進捗状況を勘案しながら、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635</xdr:rowOff>
    </xdr:from>
    <xdr:to>
      <xdr:col>24</xdr:col>
      <xdr:colOff>558800</xdr:colOff>
      <xdr:row>65</xdr:row>
      <xdr:rowOff>12700</xdr:rowOff>
    </xdr:to>
    <xdr:cxnSp macro="">
      <xdr:nvCxnSpPr>
        <xdr:cNvPr id="322" name="直線コネクタ 321"/>
        <xdr:cNvCxnSpPr/>
      </xdr:nvCxnSpPr>
      <xdr:spPr>
        <a:xfrm flipV="1">
          <a:off x="16179800" y="1114488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3"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12700</xdr:rowOff>
    </xdr:from>
    <xdr:to>
      <xdr:col>23</xdr:col>
      <xdr:colOff>406400</xdr:colOff>
      <xdr:row>65</xdr:row>
      <xdr:rowOff>24765</xdr:rowOff>
    </xdr:to>
    <xdr:cxnSp macro="">
      <xdr:nvCxnSpPr>
        <xdr:cNvPr id="325" name="直線コネクタ 324"/>
        <xdr:cNvCxnSpPr/>
      </xdr:nvCxnSpPr>
      <xdr:spPr>
        <a:xfrm flipV="1">
          <a:off x="15290800" y="111569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26" name="フローチャート : 判断 325"/>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46583</xdr:rowOff>
    </xdr:from>
    <xdr:ext cx="736600" cy="259045"/>
    <xdr:sp macro="" textlink="">
      <xdr:nvSpPr>
        <xdr:cNvPr id="327" name="テキスト ボックス 326"/>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162031</xdr:rowOff>
    </xdr:from>
    <xdr:to>
      <xdr:col>22</xdr:col>
      <xdr:colOff>203200</xdr:colOff>
      <xdr:row>65</xdr:row>
      <xdr:rowOff>24765</xdr:rowOff>
    </xdr:to>
    <xdr:cxnSp macro="">
      <xdr:nvCxnSpPr>
        <xdr:cNvPr id="328" name="直線コネクタ 327"/>
        <xdr:cNvCxnSpPr/>
      </xdr:nvCxnSpPr>
      <xdr:spPr>
        <a:xfrm>
          <a:off x="14401800" y="1113483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9" name="フローチャート : 判断 328"/>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0" name="テキスト ボックス 329"/>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158009</xdr:rowOff>
    </xdr:from>
    <xdr:to>
      <xdr:col>21</xdr:col>
      <xdr:colOff>0</xdr:colOff>
      <xdr:row>64</xdr:row>
      <xdr:rowOff>162031</xdr:rowOff>
    </xdr:to>
    <xdr:cxnSp macro="">
      <xdr:nvCxnSpPr>
        <xdr:cNvPr id="331" name="直線コネクタ 330"/>
        <xdr:cNvCxnSpPr/>
      </xdr:nvCxnSpPr>
      <xdr:spPr>
        <a:xfrm>
          <a:off x="13512800" y="111308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2" name="フローチャート : 判断 331"/>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3" name="テキスト ボックス 332"/>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4" name="フローチャート : 判断 333"/>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5" name="テキスト ボックス 334"/>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121285</xdr:rowOff>
    </xdr:from>
    <xdr:to>
      <xdr:col>24</xdr:col>
      <xdr:colOff>609600</xdr:colOff>
      <xdr:row>65</xdr:row>
      <xdr:rowOff>51435</xdr:rowOff>
    </xdr:to>
    <xdr:sp macro="" textlink="">
      <xdr:nvSpPr>
        <xdr:cNvPr id="341" name="円/楕円 340"/>
        <xdr:cNvSpPr/>
      </xdr:nvSpPr>
      <xdr:spPr>
        <a:xfrm>
          <a:off x="16967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93362</xdr:rowOff>
    </xdr:from>
    <xdr:ext cx="762000" cy="259045"/>
    <xdr:sp macro="" textlink="">
      <xdr:nvSpPr>
        <xdr:cNvPr id="342" name="定員管理の状況該当値テキスト"/>
        <xdr:cNvSpPr txBox="1"/>
      </xdr:nvSpPr>
      <xdr:spPr>
        <a:xfrm>
          <a:off x="17106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133350</xdr:rowOff>
    </xdr:from>
    <xdr:to>
      <xdr:col>23</xdr:col>
      <xdr:colOff>457200</xdr:colOff>
      <xdr:row>65</xdr:row>
      <xdr:rowOff>63500</xdr:rowOff>
    </xdr:to>
    <xdr:sp macro="" textlink="">
      <xdr:nvSpPr>
        <xdr:cNvPr id="343" name="円/楕円 342"/>
        <xdr:cNvSpPr/>
      </xdr:nvSpPr>
      <xdr:spPr>
        <a:xfrm>
          <a:off x="16129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48277</xdr:rowOff>
    </xdr:from>
    <xdr:ext cx="736600" cy="259045"/>
    <xdr:sp macro="" textlink="">
      <xdr:nvSpPr>
        <xdr:cNvPr id="344" name="テキスト ボックス 343"/>
        <xdr:cNvSpPr txBox="1"/>
      </xdr:nvSpPr>
      <xdr:spPr>
        <a:xfrm>
          <a:off x="15798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145415</xdr:rowOff>
    </xdr:from>
    <xdr:to>
      <xdr:col>22</xdr:col>
      <xdr:colOff>254000</xdr:colOff>
      <xdr:row>65</xdr:row>
      <xdr:rowOff>75565</xdr:rowOff>
    </xdr:to>
    <xdr:sp macro="" textlink="">
      <xdr:nvSpPr>
        <xdr:cNvPr id="345" name="円/楕円 344"/>
        <xdr:cNvSpPr/>
      </xdr:nvSpPr>
      <xdr:spPr>
        <a:xfrm>
          <a:off x="15240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60342</xdr:rowOff>
    </xdr:from>
    <xdr:ext cx="762000" cy="259045"/>
    <xdr:sp macro="" textlink="">
      <xdr:nvSpPr>
        <xdr:cNvPr id="346" name="テキスト ボックス 345"/>
        <xdr:cNvSpPr txBox="1"/>
      </xdr:nvSpPr>
      <xdr:spPr>
        <a:xfrm>
          <a:off x="14909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111231</xdr:rowOff>
    </xdr:from>
    <xdr:to>
      <xdr:col>21</xdr:col>
      <xdr:colOff>50800</xdr:colOff>
      <xdr:row>65</xdr:row>
      <xdr:rowOff>41381</xdr:rowOff>
    </xdr:to>
    <xdr:sp macro="" textlink="">
      <xdr:nvSpPr>
        <xdr:cNvPr id="347" name="円/楕円 346"/>
        <xdr:cNvSpPr/>
      </xdr:nvSpPr>
      <xdr:spPr>
        <a:xfrm>
          <a:off x="14351000" y="110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26158</xdr:rowOff>
    </xdr:from>
    <xdr:ext cx="762000" cy="259045"/>
    <xdr:sp macro="" textlink="">
      <xdr:nvSpPr>
        <xdr:cNvPr id="348" name="テキスト ボックス 347"/>
        <xdr:cNvSpPr txBox="1"/>
      </xdr:nvSpPr>
      <xdr:spPr>
        <a:xfrm>
          <a:off x="14020800" y="1117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107209</xdr:rowOff>
    </xdr:from>
    <xdr:to>
      <xdr:col>19</xdr:col>
      <xdr:colOff>533400</xdr:colOff>
      <xdr:row>65</xdr:row>
      <xdr:rowOff>37359</xdr:rowOff>
    </xdr:to>
    <xdr:sp macro="" textlink="">
      <xdr:nvSpPr>
        <xdr:cNvPr id="349" name="円/楕円 348"/>
        <xdr:cNvSpPr/>
      </xdr:nvSpPr>
      <xdr:spPr>
        <a:xfrm>
          <a:off x="13462000" y="11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22136</xdr:rowOff>
    </xdr:from>
    <xdr:ext cx="762000" cy="259045"/>
    <xdr:sp macro="" textlink="">
      <xdr:nvSpPr>
        <xdr:cNvPr id="350" name="テキスト ボックス 349"/>
        <xdr:cNvSpPr txBox="1"/>
      </xdr:nvSpPr>
      <xdr:spPr>
        <a:xfrm>
          <a:off x="13131800" y="1116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対前年比で増減はほぼなかったものの、依然として類似団体平均を上回っている状況である。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また、年々、地方債現在高が増えてきており、元金償還も本格化することから、比率が上昇する可能性はあるが、合併特例事業債や過疎対策事業債など基準財政需要額へ算入される地方債を多く活用していることから、比率が急激に悪化することはないと思われる。</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今後も、効率的な償還に努めるとともに、地方債を財源とする大規模事業については、慎重に事業を選択し、</a:t>
          </a:r>
          <a:r>
            <a:rPr lang="ja-JP" altLang="en-US" sz="1100" b="0" i="0" baseline="0">
              <a:solidFill>
                <a:schemeClr val="dk1"/>
              </a:solidFill>
              <a:effectLst/>
              <a:latin typeface="+mn-lt"/>
              <a:ea typeface="+mn-ea"/>
              <a:cs typeface="+mn-cs"/>
            </a:rPr>
            <a:t>適正な財政運営に努める。</a:t>
          </a:r>
          <a:endParaRPr lang="en-US" altLang="ja-JP" sz="1100" b="0" i="0" baseline="0">
            <a:solidFill>
              <a:schemeClr val="dk1"/>
            </a:solidFill>
            <a:effectLst/>
            <a:latin typeface="+mn-lt"/>
            <a:ea typeface="+mn-ea"/>
            <a:cs typeface="+mn-cs"/>
          </a:endParaRPr>
        </a:p>
        <a:p>
          <a:pPr rtl="0" eaLnBrk="1" fontAlgn="auto" latinLnBrk="0" hangingPunct="1"/>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52977</xdr:rowOff>
    </xdr:from>
    <xdr:to>
      <xdr:col>24</xdr:col>
      <xdr:colOff>558800</xdr:colOff>
      <xdr:row>42</xdr:row>
      <xdr:rowOff>73660</xdr:rowOff>
    </xdr:to>
    <xdr:cxnSp macro="">
      <xdr:nvCxnSpPr>
        <xdr:cNvPr id="385" name="直線コネクタ 384"/>
        <xdr:cNvCxnSpPr/>
      </xdr:nvCxnSpPr>
      <xdr:spPr>
        <a:xfrm flipV="1">
          <a:off x="16179800" y="725387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66766</xdr:rowOff>
    </xdr:from>
    <xdr:to>
      <xdr:col>23</xdr:col>
      <xdr:colOff>406400</xdr:colOff>
      <xdr:row>42</xdr:row>
      <xdr:rowOff>73660</xdr:rowOff>
    </xdr:to>
    <xdr:cxnSp macro="">
      <xdr:nvCxnSpPr>
        <xdr:cNvPr id="388" name="直線コネクタ 387"/>
        <xdr:cNvCxnSpPr/>
      </xdr:nvCxnSpPr>
      <xdr:spPr>
        <a:xfrm>
          <a:off x="15290800" y="72676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8165</xdr:rowOff>
    </xdr:from>
    <xdr:to>
      <xdr:col>23</xdr:col>
      <xdr:colOff>457200</xdr:colOff>
      <xdr:row>41</xdr:row>
      <xdr:rowOff>109765</xdr:rowOff>
    </xdr:to>
    <xdr:sp macro="" textlink="">
      <xdr:nvSpPr>
        <xdr:cNvPr id="389" name="フローチャート : 判断 388"/>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119942</xdr:rowOff>
    </xdr:from>
    <xdr:ext cx="736600" cy="259045"/>
    <xdr:sp macro="" textlink="">
      <xdr:nvSpPr>
        <xdr:cNvPr id="390" name="テキスト ボックス 389"/>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66766</xdr:rowOff>
    </xdr:from>
    <xdr:to>
      <xdr:col>22</xdr:col>
      <xdr:colOff>203200</xdr:colOff>
      <xdr:row>42</xdr:row>
      <xdr:rowOff>66766</xdr:rowOff>
    </xdr:to>
    <xdr:cxnSp macro="">
      <xdr:nvCxnSpPr>
        <xdr:cNvPr id="391" name="直線コネクタ 390"/>
        <xdr:cNvCxnSpPr/>
      </xdr:nvCxnSpPr>
      <xdr:spPr>
        <a:xfrm>
          <a:off x="14401800" y="72676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2" name="フローチャート : 判断 391"/>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3" name="テキスト ボックス 392"/>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66766</xdr:rowOff>
    </xdr:from>
    <xdr:to>
      <xdr:col>21</xdr:col>
      <xdr:colOff>0</xdr:colOff>
      <xdr:row>42</xdr:row>
      <xdr:rowOff>87449</xdr:rowOff>
    </xdr:to>
    <xdr:cxnSp macro="">
      <xdr:nvCxnSpPr>
        <xdr:cNvPr id="394" name="直線コネクタ 393"/>
        <xdr:cNvCxnSpPr/>
      </xdr:nvCxnSpPr>
      <xdr:spPr>
        <a:xfrm flipV="1">
          <a:off x="13512800" y="72676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6" name="テキスト ボックス 395"/>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7" name="フローチャート : 判断 396"/>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8" name="テキスト ボックス 397"/>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2177</xdr:rowOff>
    </xdr:from>
    <xdr:to>
      <xdr:col>24</xdr:col>
      <xdr:colOff>609600</xdr:colOff>
      <xdr:row>42</xdr:row>
      <xdr:rowOff>103777</xdr:rowOff>
    </xdr:to>
    <xdr:sp macro="" textlink="">
      <xdr:nvSpPr>
        <xdr:cNvPr id="404" name="円/楕円 403"/>
        <xdr:cNvSpPr/>
      </xdr:nvSpPr>
      <xdr:spPr>
        <a:xfrm>
          <a:off x="169672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145704</xdr:rowOff>
    </xdr:from>
    <xdr:ext cx="762000" cy="259045"/>
    <xdr:sp macro="" textlink="">
      <xdr:nvSpPr>
        <xdr:cNvPr id="405" name="公債費負担の状況該当値テキスト"/>
        <xdr:cNvSpPr txBox="1"/>
      </xdr:nvSpPr>
      <xdr:spPr>
        <a:xfrm>
          <a:off x="17106900" y="717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6" name="円/楕円 405"/>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7" name="テキスト ボックス 406"/>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15966</xdr:rowOff>
    </xdr:from>
    <xdr:to>
      <xdr:col>22</xdr:col>
      <xdr:colOff>254000</xdr:colOff>
      <xdr:row>42</xdr:row>
      <xdr:rowOff>117566</xdr:rowOff>
    </xdr:to>
    <xdr:sp macro="" textlink="">
      <xdr:nvSpPr>
        <xdr:cNvPr id="408" name="円/楕円 407"/>
        <xdr:cNvSpPr/>
      </xdr:nvSpPr>
      <xdr:spPr>
        <a:xfrm>
          <a:off x="15240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102343</xdr:rowOff>
    </xdr:from>
    <xdr:ext cx="762000" cy="259045"/>
    <xdr:sp macro="" textlink="">
      <xdr:nvSpPr>
        <xdr:cNvPr id="409" name="テキスト ボックス 408"/>
        <xdr:cNvSpPr txBox="1"/>
      </xdr:nvSpPr>
      <xdr:spPr>
        <a:xfrm>
          <a:off x="14909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15966</xdr:rowOff>
    </xdr:from>
    <xdr:to>
      <xdr:col>21</xdr:col>
      <xdr:colOff>50800</xdr:colOff>
      <xdr:row>42</xdr:row>
      <xdr:rowOff>117566</xdr:rowOff>
    </xdr:to>
    <xdr:sp macro="" textlink="">
      <xdr:nvSpPr>
        <xdr:cNvPr id="410" name="円/楕円 409"/>
        <xdr:cNvSpPr/>
      </xdr:nvSpPr>
      <xdr:spPr>
        <a:xfrm>
          <a:off x="14351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411" name="テキスト ボックス 410"/>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36649</xdr:rowOff>
    </xdr:from>
    <xdr:to>
      <xdr:col>19</xdr:col>
      <xdr:colOff>533400</xdr:colOff>
      <xdr:row>42</xdr:row>
      <xdr:rowOff>138249</xdr:rowOff>
    </xdr:to>
    <xdr:sp macro="" textlink="">
      <xdr:nvSpPr>
        <xdr:cNvPr id="412" name="円/楕円 411"/>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123026</xdr:rowOff>
    </xdr:from>
    <xdr:ext cx="762000" cy="259045"/>
    <xdr:sp macro="" textlink="">
      <xdr:nvSpPr>
        <xdr:cNvPr id="413" name="テキスト ボックス 412"/>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東日本大震災復興基金等の将来負担額に充当可能な基金額が減少したことに伴い、比率は上昇したが、依然として類似団体平均を下回っている状況である。今後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基金の取り崩しに伴い、比率が上昇することが考えられるが、後世への負担を少しでも軽減するよう、通常事業においては、新規事業の実施等について総点検を図り、財政の健全化を図る。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また、地方債を財源とする大規模事業については、慎重に事業を選択し、将来負担の適正化に努める。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132842</xdr:rowOff>
    </xdr:from>
    <xdr:to>
      <xdr:col>24</xdr:col>
      <xdr:colOff>558800</xdr:colOff>
      <xdr:row>14</xdr:row>
      <xdr:rowOff>144103</xdr:rowOff>
    </xdr:to>
    <xdr:cxnSp macro="">
      <xdr:nvCxnSpPr>
        <xdr:cNvPr id="447" name="直線コネクタ 446"/>
        <xdr:cNvCxnSpPr/>
      </xdr:nvCxnSpPr>
      <xdr:spPr>
        <a:xfrm>
          <a:off x="16179800" y="2533142"/>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8"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9" name="フローチャート : 判断 448"/>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117560</xdr:rowOff>
    </xdr:from>
    <xdr:to>
      <xdr:col>23</xdr:col>
      <xdr:colOff>406400</xdr:colOff>
      <xdr:row>14</xdr:row>
      <xdr:rowOff>132842</xdr:rowOff>
    </xdr:to>
    <xdr:cxnSp macro="">
      <xdr:nvCxnSpPr>
        <xdr:cNvPr id="450" name="直線コネクタ 449"/>
        <xdr:cNvCxnSpPr/>
      </xdr:nvCxnSpPr>
      <xdr:spPr>
        <a:xfrm>
          <a:off x="15290800" y="251786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51" name="フローチャート : 判断 450"/>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2" name="テキスト ボックス 451"/>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61256</xdr:rowOff>
    </xdr:from>
    <xdr:to>
      <xdr:col>22</xdr:col>
      <xdr:colOff>203200</xdr:colOff>
      <xdr:row>14</xdr:row>
      <xdr:rowOff>117560</xdr:rowOff>
    </xdr:to>
    <xdr:cxnSp macro="">
      <xdr:nvCxnSpPr>
        <xdr:cNvPr id="453" name="直線コネクタ 452"/>
        <xdr:cNvCxnSpPr/>
      </xdr:nvCxnSpPr>
      <xdr:spPr>
        <a:xfrm>
          <a:off x="14401800" y="2461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4" name="フローチャート : 判断 45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5" name="テキスト ボックス 454"/>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61256</xdr:rowOff>
    </xdr:from>
    <xdr:to>
      <xdr:col>21</xdr:col>
      <xdr:colOff>0</xdr:colOff>
      <xdr:row>14</xdr:row>
      <xdr:rowOff>139277</xdr:rowOff>
    </xdr:to>
    <xdr:cxnSp macro="">
      <xdr:nvCxnSpPr>
        <xdr:cNvPr id="456" name="直線コネクタ 455"/>
        <xdr:cNvCxnSpPr/>
      </xdr:nvCxnSpPr>
      <xdr:spPr>
        <a:xfrm flipV="1">
          <a:off x="13512800" y="2461556"/>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7" name="フローチャート : 判断 45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8" name="テキスト ボックス 457"/>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9" name="フローチャート : 判断 45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0" name="テキスト ボックス 45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93303</xdr:rowOff>
    </xdr:from>
    <xdr:to>
      <xdr:col>24</xdr:col>
      <xdr:colOff>609600</xdr:colOff>
      <xdr:row>15</xdr:row>
      <xdr:rowOff>23453</xdr:rowOff>
    </xdr:to>
    <xdr:sp macro="" textlink="">
      <xdr:nvSpPr>
        <xdr:cNvPr id="466" name="円/楕円 465"/>
        <xdr:cNvSpPr/>
      </xdr:nvSpPr>
      <xdr:spPr>
        <a:xfrm>
          <a:off x="169672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109830</xdr:rowOff>
    </xdr:from>
    <xdr:ext cx="762000" cy="259045"/>
    <xdr:sp macro="" textlink="">
      <xdr:nvSpPr>
        <xdr:cNvPr id="467" name="将来負担の状況該当値テキスト"/>
        <xdr:cNvSpPr txBox="1"/>
      </xdr:nvSpPr>
      <xdr:spPr>
        <a:xfrm>
          <a:off x="17106900" y="23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82042</xdr:rowOff>
    </xdr:from>
    <xdr:to>
      <xdr:col>23</xdr:col>
      <xdr:colOff>457200</xdr:colOff>
      <xdr:row>15</xdr:row>
      <xdr:rowOff>12192</xdr:rowOff>
    </xdr:to>
    <xdr:sp macro="" textlink="">
      <xdr:nvSpPr>
        <xdr:cNvPr id="468" name="円/楕円 467"/>
        <xdr:cNvSpPr/>
      </xdr:nvSpPr>
      <xdr:spPr>
        <a:xfrm>
          <a:off x="16129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69" name="テキスト ボックス 46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66760</xdr:rowOff>
    </xdr:from>
    <xdr:to>
      <xdr:col>22</xdr:col>
      <xdr:colOff>254000</xdr:colOff>
      <xdr:row>14</xdr:row>
      <xdr:rowOff>168360</xdr:rowOff>
    </xdr:to>
    <xdr:sp macro="" textlink="">
      <xdr:nvSpPr>
        <xdr:cNvPr id="470" name="円/楕円 469"/>
        <xdr:cNvSpPr/>
      </xdr:nvSpPr>
      <xdr:spPr>
        <a:xfrm>
          <a:off x="15240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7087</xdr:rowOff>
    </xdr:from>
    <xdr:ext cx="762000" cy="259045"/>
    <xdr:sp macro="" textlink="">
      <xdr:nvSpPr>
        <xdr:cNvPr id="471" name="テキスト ボックス 470"/>
        <xdr:cNvSpPr txBox="1"/>
      </xdr:nvSpPr>
      <xdr:spPr>
        <a:xfrm>
          <a:off x="14909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10456</xdr:rowOff>
    </xdr:from>
    <xdr:to>
      <xdr:col>21</xdr:col>
      <xdr:colOff>50800</xdr:colOff>
      <xdr:row>14</xdr:row>
      <xdr:rowOff>112056</xdr:rowOff>
    </xdr:to>
    <xdr:sp macro="" textlink="">
      <xdr:nvSpPr>
        <xdr:cNvPr id="472" name="円/楕円 471"/>
        <xdr:cNvSpPr/>
      </xdr:nvSpPr>
      <xdr:spPr>
        <a:xfrm>
          <a:off x="14351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122233</xdr:rowOff>
    </xdr:from>
    <xdr:ext cx="762000" cy="259045"/>
    <xdr:sp macro="" textlink="">
      <xdr:nvSpPr>
        <xdr:cNvPr id="473" name="テキスト ボックス 472"/>
        <xdr:cNvSpPr txBox="1"/>
      </xdr:nvSpPr>
      <xdr:spPr>
        <a:xfrm>
          <a:off x="14020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88477</xdr:rowOff>
    </xdr:from>
    <xdr:to>
      <xdr:col>19</xdr:col>
      <xdr:colOff>533400</xdr:colOff>
      <xdr:row>15</xdr:row>
      <xdr:rowOff>18627</xdr:rowOff>
    </xdr:to>
    <xdr:sp macro="" textlink="">
      <xdr:nvSpPr>
        <xdr:cNvPr id="474" name="円/楕円 473"/>
        <xdr:cNvSpPr/>
      </xdr:nvSpPr>
      <xdr:spPr>
        <a:xfrm>
          <a:off x="13462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28804</xdr:rowOff>
    </xdr:from>
    <xdr:ext cx="762000" cy="259045"/>
    <xdr:sp macro="" textlink="">
      <xdr:nvSpPr>
        <xdr:cNvPr id="475" name="テキスト ボックス 474"/>
        <xdr:cNvSpPr txBox="1"/>
      </xdr:nvSpPr>
      <xdr:spPr>
        <a:xfrm>
          <a:off x="13131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55,150
54,996
1,259.15
65,116,441
60,434,508
2,491,422
18,193,456
36,024,635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類似団体平均と比較すると、人件費に係る経常収支比率は高くなっているが、要因として、ラスパイレス指数が</a:t>
          </a:r>
          <a:r>
            <a:rPr lang="ja-JP" altLang="en-US" sz="1100">
              <a:solidFill>
                <a:schemeClr val="dk1"/>
              </a:solidFill>
              <a:effectLst/>
              <a:latin typeface="+mn-lt"/>
              <a:ea typeface="+mn-ea"/>
              <a:cs typeface="+mn-cs"/>
            </a:rPr>
            <a:t>近年</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傾向となっている</a:t>
          </a:r>
          <a:r>
            <a:rPr lang="ja-JP" altLang="ja-JP" sz="1100">
              <a:solidFill>
                <a:schemeClr val="dk1"/>
              </a:solidFill>
              <a:effectLst/>
              <a:latin typeface="+mn-lt"/>
              <a:ea typeface="+mn-ea"/>
              <a:cs typeface="+mn-cs"/>
            </a:rPr>
            <a:t>ことが挙げられる。今後も復旧復興事業の進捗状況を勘案しながら、</a:t>
          </a:r>
          <a:r>
            <a:rPr lang="ja-JP" altLang="en-US" sz="1100">
              <a:solidFill>
                <a:schemeClr val="dk1"/>
              </a:solidFill>
              <a:effectLst/>
              <a:latin typeface="+mn-lt"/>
              <a:ea typeface="+mn-ea"/>
              <a:cs typeface="+mn-cs"/>
            </a:rPr>
            <a:t>事業量の見直しや業務委託を進め、</a:t>
          </a:r>
          <a:r>
            <a:rPr lang="ja-JP" altLang="ja-JP" sz="1100">
              <a:solidFill>
                <a:schemeClr val="dk1"/>
              </a:solidFill>
              <a:effectLst/>
              <a:latin typeface="+mn-lt"/>
              <a:ea typeface="+mn-ea"/>
              <a:cs typeface="+mn-cs"/>
            </a:rPr>
            <a:t>より一層の人件費削減に努める。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36</xdr:row>
      <xdr:rowOff>165100</xdr:rowOff>
    </xdr:to>
    <xdr:cxnSp macro="">
      <xdr:nvCxnSpPr>
        <xdr:cNvPr id="66" name="直線コネクタ 65"/>
        <xdr:cNvCxnSpPr/>
      </xdr:nvCxnSpPr>
      <xdr:spPr>
        <a:xfrm flipV="1">
          <a:off x="39878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36</xdr:row>
      <xdr:rowOff>165100</xdr:rowOff>
    </xdr:to>
    <xdr:cxnSp macro="">
      <xdr:nvCxnSpPr>
        <xdr:cNvPr id="69" name="直線コネクタ 68"/>
        <xdr:cNvCxnSpPr/>
      </xdr:nvCxnSpPr>
      <xdr:spPr>
        <a:xfrm>
          <a:off x="3098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165100</xdr:rowOff>
    </xdr:to>
    <xdr:cxnSp macro="">
      <xdr:nvCxnSpPr>
        <xdr:cNvPr id="72" name="直線コネクタ 71"/>
        <xdr:cNvCxnSpPr/>
      </xdr:nvCxnSpPr>
      <xdr:spPr>
        <a:xfrm>
          <a:off x="2209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96520</xdr:rowOff>
    </xdr:to>
    <xdr:cxnSp macro="">
      <xdr:nvCxnSpPr>
        <xdr:cNvPr id="75" name="直線コネクタ 74"/>
        <xdr:cNvCxnSpPr/>
      </xdr:nvCxnSpPr>
      <xdr:spPr>
        <a:xfrm>
          <a:off x="1320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a:t>
          </a:r>
          <a:r>
            <a:rPr lang="ja-JP" altLang="ja-JP" sz="1100" b="0" i="0" baseline="0">
              <a:solidFill>
                <a:schemeClr val="dk1"/>
              </a:solidFill>
              <a:effectLst/>
              <a:latin typeface="+mn-lt"/>
              <a:ea typeface="+mn-ea"/>
              <a:cs typeface="+mn-cs"/>
            </a:rPr>
            <a:t>行財政改革のため、指定管理制度を含めた事業の委託化および業務効率化のために導入しているシステム関連経費の増が要因である。今後も順次民間委託を進めることから、当該比率の上昇が見込まれる。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18</xdr:row>
      <xdr:rowOff>20320</xdr:rowOff>
    </xdr:to>
    <xdr:cxnSp macro="">
      <xdr:nvCxnSpPr>
        <xdr:cNvPr id="127" name="直線コネクタ 126"/>
        <xdr:cNvCxnSpPr/>
      </xdr:nvCxnSpPr>
      <xdr:spPr>
        <a:xfrm>
          <a:off x="15671800" y="3014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92710</xdr:rowOff>
    </xdr:from>
    <xdr:to>
      <xdr:col>22</xdr:col>
      <xdr:colOff>565150</xdr:colOff>
      <xdr:row>17</xdr:row>
      <xdr:rowOff>100330</xdr:rowOff>
    </xdr:to>
    <xdr:cxnSp macro="">
      <xdr:nvCxnSpPr>
        <xdr:cNvPr id="130" name="直線コネクタ 129"/>
        <xdr:cNvCxnSpPr/>
      </xdr:nvCxnSpPr>
      <xdr:spPr>
        <a:xfrm>
          <a:off x="14782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92710</xdr:rowOff>
    </xdr:from>
    <xdr:to>
      <xdr:col>21</xdr:col>
      <xdr:colOff>361950</xdr:colOff>
      <xdr:row>17</xdr:row>
      <xdr:rowOff>100330</xdr:rowOff>
    </xdr:to>
    <xdr:cxnSp macro="">
      <xdr:nvCxnSpPr>
        <xdr:cNvPr id="133" name="直線コネクタ 132"/>
        <xdr:cNvCxnSpPr/>
      </xdr:nvCxnSpPr>
      <xdr:spPr>
        <a:xfrm flipV="1">
          <a:off x="13893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100330</xdr:rowOff>
    </xdr:to>
    <xdr:cxnSp macro="">
      <xdr:nvCxnSpPr>
        <xdr:cNvPr id="136" name="直線コネクタ 135"/>
        <xdr:cNvCxnSpPr/>
      </xdr:nvCxnSpPr>
      <xdr:spPr>
        <a:xfrm>
          <a:off x="13004800" y="2938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140970</xdr:rowOff>
    </xdr:from>
    <xdr:to>
      <xdr:col>24</xdr:col>
      <xdr:colOff>82550</xdr:colOff>
      <xdr:row>18</xdr:row>
      <xdr:rowOff>71120</xdr:rowOff>
    </xdr:to>
    <xdr:sp macro="" textlink="">
      <xdr:nvSpPr>
        <xdr:cNvPr id="146" name="円/楕円 145"/>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113047</xdr:rowOff>
    </xdr:from>
    <xdr:ext cx="762000" cy="259045"/>
    <xdr:sp macro="" textlink="">
      <xdr:nvSpPr>
        <xdr:cNvPr id="147"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8" name="円/楕円 147"/>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9" name="テキスト ボックス 148"/>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41910</xdr:rowOff>
    </xdr:from>
    <xdr:to>
      <xdr:col>21</xdr:col>
      <xdr:colOff>412750</xdr:colOff>
      <xdr:row>17</xdr:row>
      <xdr:rowOff>143510</xdr:rowOff>
    </xdr:to>
    <xdr:sp macro="" textlink="">
      <xdr:nvSpPr>
        <xdr:cNvPr id="150" name="円/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51" name="テキスト ボックス 150"/>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49530</xdr:rowOff>
    </xdr:from>
    <xdr:to>
      <xdr:col>20</xdr:col>
      <xdr:colOff>209550</xdr:colOff>
      <xdr:row>17</xdr:row>
      <xdr:rowOff>151130</xdr:rowOff>
    </xdr:to>
    <xdr:sp macro="" textlink="">
      <xdr:nvSpPr>
        <xdr:cNvPr id="152" name="円/楕円 151"/>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135907</xdr:rowOff>
    </xdr:from>
    <xdr:ext cx="762000" cy="259045"/>
    <xdr:sp macro="" textlink="">
      <xdr:nvSpPr>
        <xdr:cNvPr id="153" name="テキスト ボックス 152"/>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4" name="円/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対前年比で</a:t>
          </a:r>
          <a:r>
            <a:rPr kumimoji="1" lang="ja-JP" altLang="en-US" sz="1100">
              <a:solidFill>
                <a:schemeClr val="dk1"/>
              </a:solidFill>
              <a:effectLst/>
              <a:latin typeface="+mn-lt"/>
              <a:ea typeface="+mn-ea"/>
              <a:cs typeface="+mn-cs"/>
            </a:rPr>
            <a:t>０．５ポイント改善し６．６％となり、類似団体平均の１０．４％を下回っている。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高齢者人口の増加や子育て支援事業の拡充などにより扶助費は年々増加傾向にあるが、実施事業の見直しや適正な給付に努め、義務的経費の削減に努める。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4535</xdr:rowOff>
    </xdr:from>
    <xdr:to>
      <xdr:col>7</xdr:col>
      <xdr:colOff>15875</xdr:colOff>
      <xdr:row>53</xdr:row>
      <xdr:rowOff>58965</xdr:rowOff>
    </xdr:to>
    <xdr:cxnSp macro="">
      <xdr:nvCxnSpPr>
        <xdr:cNvPr id="190" name="直線コネクタ 189"/>
        <xdr:cNvCxnSpPr/>
      </xdr:nvCxnSpPr>
      <xdr:spPr>
        <a:xfrm flipV="1">
          <a:off x="3987800" y="9091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58965</xdr:rowOff>
    </xdr:from>
    <xdr:to>
      <xdr:col>5</xdr:col>
      <xdr:colOff>549275</xdr:colOff>
      <xdr:row>53</xdr:row>
      <xdr:rowOff>58965</xdr:rowOff>
    </xdr:to>
    <xdr:cxnSp macro="">
      <xdr:nvCxnSpPr>
        <xdr:cNvPr id="193" name="直線コネクタ 192"/>
        <xdr:cNvCxnSpPr/>
      </xdr:nvCxnSpPr>
      <xdr:spPr>
        <a:xfrm>
          <a:off x="3098800" y="914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34670</xdr:rowOff>
    </xdr:from>
    <xdr:ext cx="736600" cy="259045"/>
    <xdr:sp macro="" textlink="">
      <xdr:nvSpPr>
        <xdr:cNvPr id="195" name="テキスト ボックス 194"/>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26307</xdr:rowOff>
    </xdr:from>
    <xdr:to>
      <xdr:col>4</xdr:col>
      <xdr:colOff>346075</xdr:colOff>
      <xdr:row>53</xdr:row>
      <xdr:rowOff>58965</xdr:rowOff>
    </xdr:to>
    <xdr:cxnSp macro="">
      <xdr:nvCxnSpPr>
        <xdr:cNvPr id="196" name="直線コネクタ 195"/>
        <xdr:cNvCxnSpPr/>
      </xdr:nvCxnSpPr>
      <xdr:spPr>
        <a:xfrm>
          <a:off x="2209800" y="911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xdr:rowOff>
    </xdr:from>
    <xdr:to>
      <xdr:col>3</xdr:col>
      <xdr:colOff>142875</xdr:colOff>
      <xdr:row>53</xdr:row>
      <xdr:rowOff>26307</xdr:rowOff>
    </xdr:to>
    <xdr:cxnSp macro="">
      <xdr:nvCxnSpPr>
        <xdr:cNvPr id="199" name="直線コネクタ 198"/>
        <xdr:cNvCxnSpPr/>
      </xdr:nvCxnSpPr>
      <xdr:spPr>
        <a:xfrm>
          <a:off x="1320800" y="89281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125185</xdr:rowOff>
    </xdr:from>
    <xdr:to>
      <xdr:col>7</xdr:col>
      <xdr:colOff>66675</xdr:colOff>
      <xdr:row>53</xdr:row>
      <xdr:rowOff>55335</xdr:rowOff>
    </xdr:to>
    <xdr:sp macro="" textlink="">
      <xdr:nvSpPr>
        <xdr:cNvPr id="209" name="円/楕円 208"/>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141712</xdr:rowOff>
    </xdr:from>
    <xdr:ext cx="762000" cy="259045"/>
    <xdr:sp macro="" textlink="">
      <xdr:nvSpPr>
        <xdr:cNvPr id="210" name="扶助費該当値テキスト"/>
        <xdr:cNvSpPr txBox="1"/>
      </xdr:nvSpPr>
      <xdr:spPr>
        <a:xfrm>
          <a:off x="49149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8165</xdr:rowOff>
    </xdr:from>
    <xdr:to>
      <xdr:col>5</xdr:col>
      <xdr:colOff>600075</xdr:colOff>
      <xdr:row>53</xdr:row>
      <xdr:rowOff>109765</xdr:rowOff>
    </xdr:to>
    <xdr:sp macro="" textlink="">
      <xdr:nvSpPr>
        <xdr:cNvPr id="211" name="円/楕円 210"/>
        <xdr:cNvSpPr/>
      </xdr:nvSpPr>
      <xdr:spPr>
        <a:xfrm>
          <a:off x="3937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119942</xdr:rowOff>
    </xdr:from>
    <xdr:ext cx="736600" cy="259045"/>
    <xdr:sp macro="" textlink="">
      <xdr:nvSpPr>
        <xdr:cNvPr id="212" name="テキスト ボックス 211"/>
        <xdr:cNvSpPr txBox="1"/>
      </xdr:nvSpPr>
      <xdr:spPr>
        <a:xfrm>
          <a:off x="3606800" y="88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8165</xdr:rowOff>
    </xdr:from>
    <xdr:to>
      <xdr:col>4</xdr:col>
      <xdr:colOff>396875</xdr:colOff>
      <xdr:row>53</xdr:row>
      <xdr:rowOff>109765</xdr:rowOff>
    </xdr:to>
    <xdr:sp macro="" textlink="">
      <xdr:nvSpPr>
        <xdr:cNvPr id="213" name="円/楕円 212"/>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119942</xdr:rowOff>
    </xdr:from>
    <xdr:ext cx="762000" cy="259045"/>
    <xdr:sp macro="" textlink="">
      <xdr:nvSpPr>
        <xdr:cNvPr id="214" name="テキスト ボックス 213"/>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146957</xdr:rowOff>
    </xdr:from>
    <xdr:to>
      <xdr:col>3</xdr:col>
      <xdr:colOff>193675</xdr:colOff>
      <xdr:row>53</xdr:row>
      <xdr:rowOff>77107</xdr:rowOff>
    </xdr:to>
    <xdr:sp macro="" textlink="">
      <xdr:nvSpPr>
        <xdr:cNvPr id="215" name="円/楕円 214"/>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87284</xdr:rowOff>
    </xdr:from>
    <xdr:ext cx="762000" cy="259045"/>
    <xdr:sp macro="" textlink="">
      <xdr:nvSpPr>
        <xdr:cNvPr id="216" name="テキスト ボックス 215"/>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51</xdr:row>
      <xdr:rowOff>133350</xdr:rowOff>
    </xdr:from>
    <xdr:to>
      <xdr:col>1</xdr:col>
      <xdr:colOff>676275</xdr:colOff>
      <xdr:row>52</xdr:row>
      <xdr:rowOff>63500</xdr:rowOff>
    </xdr:to>
    <xdr:sp macro="" textlink="">
      <xdr:nvSpPr>
        <xdr:cNvPr id="217" name="円/楕円 216"/>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73677</xdr:rowOff>
    </xdr:from>
    <xdr:ext cx="762000" cy="259045"/>
    <xdr:sp macro="" textlink="">
      <xdr:nvSpPr>
        <xdr:cNvPr id="218" name="テキスト ボックス 217"/>
        <xdr:cNvSpPr txBox="1"/>
      </xdr:nvSpPr>
      <xdr:spPr>
        <a:xfrm>
          <a:off x="939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対前年比で０．４ポイント上昇している。要因としては、介護保険特別会計繰出金の増や後期高齢者医療特別会計</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の増が挙げられる。高齢者人口の増加によりこれらの増加は避けられないところではあるが、各事業の健全化、適正化を図り、普通会計の負担を減らしていくよう努める。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78015</xdr:rowOff>
    </xdr:from>
    <xdr:to>
      <xdr:col>24</xdr:col>
      <xdr:colOff>31750</xdr:colOff>
      <xdr:row>56</xdr:row>
      <xdr:rowOff>121557</xdr:rowOff>
    </xdr:to>
    <xdr:cxnSp macro="">
      <xdr:nvCxnSpPr>
        <xdr:cNvPr id="253" name="直線コネクタ 252"/>
        <xdr:cNvCxnSpPr/>
      </xdr:nvCxnSpPr>
      <xdr:spPr>
        <a:xfrm>
          <a:off x="15671800" y="96792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78015</xdr:rowOff>
    </xdr:from>
    <xdr:to>
      <xdr:col>22</xdr:col>
      <xdr:colOff>565150</xdr:colOff>
      <xdr:row>56</xdr:row>
      <xdr:rowOff>99785</xdr:rowOff>
    </xdr:to>
    <xdr:cxnSp macro="">
      <xdr:nvCxnSpPr>
        <xdr:cNvPr id="256" name="直線コネクタ 255"/>
        <xdr:cNvCxnSpPr/>
      </xdr:nvCxnSpPr>
      <xdr:spPr>
        <a:xfrm flipV="1">
          <a:off x="14782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32657</xdr:rowOff>
    </xdr:from>
    <xdr:to>
      <xdr:col>22</xdr:col>
      <xdr:colOff>615950</xdr:colOff>
      <xdr:row>58</xdr:row>
      <xdr:rowOff>134257</xdr:rowOff>
    </xdr:to>
    <xdr:sp macro="" textlink="">
      <xdr:nvSpPr>
        <xdr:cNvPr id="257" name="フローチャート : 判断 256"/>
        <xdr:cNvSpPr/>
      </xdr:nvSpPr>
      <xdr:spPr>
        <a:xfrm>
          <a:off x="15621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119034</xdr:rowOff>
    </xdr:from>
    <xdr:ext cx="736600" cy="259045"/>
    <xdr:sp macro="" textlink="">
      <xdr:nvSpPr>
        <xdr:cNvPr id="258" name="テキスト ボックス 257"/>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78015</xdr:rowOff>
    </xdr:from>
    <xdr:to>
      <xdr:col>21</xdr:col>
      <xdr:colOff>361950</xdr:colOff>
      <xdr:row>56</xdr:row>
      <xdr:rowOff>99785</xdr:rowOff>
    </xdr:to>
    <xdr:cxnSp macro="">
      <xdr:nvCxnSpPr>
        <xdr:cNvPr id="259" name="直線コネクタ 258"/>
        <xdr:cNvCxnSpPr/>
      </xdr:nvCxnSpPr>
      <xdr:spPr>
        <a:xfrm>
          <a:off x="13893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162378</xdr:rowOff>
    </xdr:from>
    <xdr:to>
      <xdr:col>20</xdr:col>
      <xdr:colOff>158750</xdr:colOff>
      <xdr:row>56</xdr:row>
      <xdr:rowOff>78015</xdr:rowOff>
    </xdr:to>
    <xdr:cxnSp macro="">
      <xdr:nvCxnSpPr>
        <xdr:cNvPr id="262" name="直線コネクタ 261"/>
        <xdr:cNvCxnSpPr/>
      </xdr:nvCxnSpPr>
      <xdr:spPr>
        <a:xfrm>
          <a:off x="13004800" y="9592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70757</xdr:rowOff>
    </xdr:from>
    <xdr:to>
      <xdr:col>24</xdr:col>
      <xdr:colOff>82550</xdr:colOff>
      <xdr:row>57</xdr:row>
      <xdr:rowOff>907</xdr:rowOff>
    </xdr:to>
    <xdr:sp macro="" textlink="">
      <xdr:nvSpPr>
        <xdr:cNvPr id="272" name="円/楕円 271"/>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87284</xdr:rowOff>
    </xdr:from>
    <xdr:ext cx="762000" cy="259045"/>
    <xdr:sp macro="" textlink="">
      <xdr:nvSpPr>
        <xdr:cNvPr id="273" name="その他該当値テキスト"/>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27215</xdr:rowOff>
    </xdr:from>
    <xdr:to>
      <xdr:col>22</xdr:col>
      <xdr:colOff>615950</xdr:colOff>
      <xdr:row>56</xdr:row>
      <xdr:rowOff>128815</xdr:rowOff>
    </xdr:to>
    <xdr:sp macro="" textlink="">
      <xdr:nvSpPr>
        <xdr:cNvPr id="274" name="円/楕円 273"/>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75" name="テキスト ボックス 274"/>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48985</xdr:rowOff>
    </xdr:from>
    <xdr:to>
      <xdr:col>21</xdr:col>
      <xdr:colOff>412750</xdr:colOff>
      <xdr:row>56</xdr:row>
      <xdr:rowOff>150585</xdr:rowOff>
    </xdr:to>
    <xdr:sp macro="" textlink="">
      <xdr:nvSpPr>
        <xdr:cNvPr id="276" name="円/楕円 275"/>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160762</xdr:rowOff>
    </xdr:from>
    <xdr:ext cx="762000" cy="259045"/>
    <xdr:sp macro="" textlink="">
      <xdr:nvSpPr>
        <xdr:cNvPr id="277" name="テキスト ボックス 276"/>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27215</xdr:rowOff>
    </xdr:from>
    <xdr:to>
      <xdr:col>20</xdr:col>
      <xdr:colOff>209550</xdr:colOff>
      <xdr:row>56</xdr:row>
      <xdr:rowOff>128815</xdr:rowOff>
    </xdr:to>
    <xdr:sp macro="" textlink="">
      <xdr:nvSpPr>
        <xdr:cNvPr id="278" name="円/楕円 277"/>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138992</xdr:rowOff>
    </xdr:from>
    <xdr:ext cx="762000" cy="259045"/>
    <xdr:sp macro="" textlink="">
      <xdr:nvSpPr>
        <xdr:cNvPr id="279" name="テキスト ボックス 278"/>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111578</xdr:rowOff>
    </xdr:from>
    <xdr:to>
      <xdr:col>19</xdr:col>
      <xdr:colOff>6350</xdr:colOff>
      <xdr:row>56</xdr:row>
      <xdr:rowOff>41728</xdr:rowOff>
    </xdr:to>
    <xdr:sp macro="" textlink="">
      <xdr:nvSpPr>
        <xdr:cNvPr id="280" name="円/楕円 279"/>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51905</xdr:rowOff>
    </xdr:from>
    <xdr:ext cx="762000" cy="259045"/>
    <xdr:sp macro="" textlink="">
      <xdr:nvSpPr>
        <xdr:cNvPr id="281" name="テキスト ボックス 280"/>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一部事務組合負担金は設備改良工事等により</a:t>
          </a:r>
          <a:r>
            <a:rPr kumimoji="1" lang="ja-JP" altLang="en-US" sz="1100">
              <a:solidFill>
                <a:schemeClr val="dk1"/>
              </a:solidFill>
              <a:effectLst/>
              <a:latin typeface="+mn-lt"/>
              <a:ea typeface="+mn-ea"/>
              <a:cs typeface="+mn-cs"/>
            </a:rPr>
            <a:t>臨時的経費が増となっているが、経常的経費は減となっている。対前年比で２．２ポイント改善し、類似団体平均の１１．２％を下回っている。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、負担金、補助金等の見直しを実施し、普通会計の負担が過大とならないよう努める。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121285</xdr:rowOff>
    </xdr:from>
    <xdr:to>
      <xdr:col>24</xdr:col>
      <xdr:colOff>31750</xdr:colOff>
      <xdr:row>38</xdr:row>
      <xdr:rowOff>75565</xdr:rowOff>
    </xdr:to>
    <xdr:cxnSp macro="">
      <xdr:nvCxnSpPr>
        <xdr:cNvPr id="309" name="直線コネクタ 308"/>
        <xdr:cNvCxnSpPr/>
      </xdr:nvCxnSpPr>
      <xdr:spPr>
        <a:xfrm flipV="1">
          <a:off x="15671800" y="646493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75565</xdr:rowOff>
    </xdr:from>
    <xdr:to>
      <xdr:col>22</xdr:col>
      <xdr:colOff>565150</xdr:colOff>
      <xdr:row>38</xdr:row>
      <xdr:rowOff>98425</xdr:rowOff>
    </xdr:to>
    <xdr:cxnSp macro="">
      <xdr:nvCxnSpPr>
        <xdr:cNvPr id="312" name="直線コネクタ 311"/>
        <xdr:cNvCxnSpPr/>
      </xdr:nvCxnSpPr>
      <xdr:spPr>
        <a:xfrm flipV="1">
          <a:off x="14782800" y="6590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3" name="フローチャート : 判断 312"/>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4" name="テキスト ボックス 313"/>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98425</xdr:rowOff>
    </xdr:from>
    <xdr:to>
      <xdr:col>21</xdr:col>
      <xdr:colOff>361950</xdr:colOff>
      <xdr:row>38</xdr:row>
      <xdr:rowOff>167005</xdr:rowOff>
    </xdr:to>
    <xdr:cxnSp macro="">
      <xdr:nvCxnSpPr>
        <xdr:cNvPr id="315" name="直線コネクタ 314"/>
        <xdr:cNvCxnSpPr/>
      </xdr:nvCxnSpPr>
      <xdr:spPr>
        <a:xfrm flipV="1">
          <a:off x="13893800" y="66135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115570</xdr:rowOff>
    </xdr:from>
    <xdr:to>
      <xdr:col>20</xdr:col>
      <xdr:colOff>158750</xdr:colOff>
      <xdr:row>38</xdr:row>
      <xdr:rowOff>167005</xdr:rowOff>
    </xdr:to>
    <xdr:cxnSp macro="">
      <xdr:nvCxnSpPr>
        <xdr:cNvPr id="318" name="直線コネクタ 317"/>
        <xdr:cNvCxnSpPr/>
      </xdr:nvCxnSpPr>
      <xdr:spPr>
        <a:xfrm>
          <a:off x="13004800" y="66306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28" name="円/楕円 327"/>
        <xdr:cNvSpPr/>
      </xdr:nvSpPr>
      <xdr:spPr>
        <a:xfrm>
          <a:off x="164592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87012</xdr:rowOff>
    </xdr:from>
    <xdr:ext cx="762000" cy="259045"/>
    <xdr:sp macro="" textlink="">
      <xdr:nvSpPr>
        <xdr:cNvPr id="329" name="補助費等該当値テキスト"/>
        <xdr:cNvSpPr txBox="1"/>
      </xdr:nvSpPr>
      <xdr:spPr>
        <a:xfrm>
          <a:off x="16598900" y="625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24765</xdr:rowOff>
    </xdr:from>
    <xdr:to>
      <xdr:col>22</xdr:col>
      <xdr:colOff>615950</xdr:colOff>
      <xdr:row>38</xdr:row>
      <xdr:rowOff>126365</xdr:rowOff>
    </xdr:to>
    <xdr:sp macro="" textlink="">
      <xdr:nvSpPr>
        <xdr:cNvPr id="330" name="円/楕円 329"/>
        <xdr:cNvSpPr/>
      </xdr:nvSpPr>
      <xdr:spPr>
        <a:xfrm>
          <a:off x="15621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111142</xdr:rowOff>
    </xdr:from>
    <xdr:ext cx="736600" cy="259045"/>
    <xdr:sp macro="" textlink="">
      <xdr:nvSpPr>
        <xdr:cNvPr id="331" name="テキスト ボックス 330"/>
        <xdr:cNvSpPr txBox="1"/>
      </xdr:nvSpPr>
      <xdr:spPr>
        <a:xfrm>
          <a:off x="15290800" y="662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47625</xdr:rowOff>
    </xdr:from>
    <xdr:to>
      <xdr:col>21</xdr:col>
      <xdr:colOff>412750</xdr:colOff>
      <xdr:row>38</xdr:row>
      <xdr:rowOff>149225</xdr:rowOff>
    </xdr:to>
    <xdr:sp macro="" textlink="">
      <xdr:nvSpPr>
        <xdr:cNvPr id="332" name="円/楕円 331"/>
        <xdr:cNvSpPr/>
      </xdr:nvSpPr>
      <xdr:spPr>
        <a:xfrm>
          <a:off x="14732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134002</xdr:rowOff>
    </xdr:from>
    <xdr:ext cx="762000" cy="259045"/>
    <xdr:sp macro="" textlink="">
      <xdr:nvSpPr>
        <xdr:cNvPr id="333" name="テキスト ボックス 332"/>
        <xdr:cNvSpPr txBox="1"/>
      </xdr:nvSpPr>
      <xdr:spPr>
        <a:xfrm>
          <a:off x="14401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116205</xdr:rowOff>
    </xdr:from>
    <xdr:to>
      <xdr:col>20</xdr:col>
      <xdr:colOff>209550</xdr:colOff>
      <xdr:row>39</xdr:row>
      <xdr:rowOff>46355</xdr:rowOff>
    </xdr:to>
    <xdr:sp macro="" textlink="">
      <xdr:nvSpPr>
        <xdr:cNvPr id="334" name="円/楕円 333"/>
        <xdr:cNvSpPr/>
      </xdr:nvSpPr>
      <xdr:spPr>
        <a:xfrm>
          <a:off x="13843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31132</xdr:rowOff>
    </xdr:from>
    <xdr:ext cx="762000" cy="259045"/>
    <xdr:sp macro="" textlink="">
      <xdr:nvSpPr>
        <xdr:cNvPr id="335" name="テキスト ボックス 334"/>
        <xdr:cNvSpPr txBox="1"/>
      </xdr:nvSpPr>
      <xdr:spPr>
        <a:xfrm>
          <a:off x="13512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64770</xdr:rowOff>
    </xdr:from>
    <xdr:to>
      <xdr:col>19</xdr:col>
      <xdr:colOff>6350</xdr:colOff>
      <xdr:row>38</xdr:row>
      <xdr:rowOff>166370</xdr:rowOff>
    </xdr:to>
    <xdr:sp macro="" textlink="">
      <xdr:nvSpPr>
        <xdr:cNvPr id="336" name="円/楕円 335"/>
        <xdr:cNvSpPr/>
      </xdr:nvSpPr>
      <xdr:spPr>
        <a:xfrm>
          <a:off x="12954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151147</xdr:rowOff>
    </xdr:from>
    <xdr:ext cx="762000" cy="259045"/>
    <xdr:sp macro="" textlink="">
      <xdr:nvSpPr>
        <xdr:cNvPr id="337" name="テキスト ボックス 336"/>
        <xdr:cNvSpPr txBox="1"/>
      </xdr:nvSpPr>
      <xdr:spPr>
        <a:xfrm>
          <a:off x="12623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合併関連事業の償還額が減少したことにより比率が減少しているが、類似団体平均と比較すると上回っている状況である。</a:t>
          </a:r>
          <a:endParaRPr lang="en-US" altLang="ja-JP" sz="110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地方債を財源とする大規模事業については、慎重に事業を選択し、適正な財政運営に努める。</a:t>
          </a:r>
          <a:endParaRPr lang="ja-JP" altLang="ja-JP">
            <a:effectLst/>
          </a:endParaRPr>
        </a:p>
        <a:p>
          <a:pPr rtl="0" eaLnBrk="1" fontAlgn="auto" latinLnBrk="0" hangingPunct="1"/>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78</xdr:row>
      <xdr:rowOff>163576</xdr:rowOff>
    </xdr:to>
    <xdr:cxnSp macro="">
      <xdr:nvCxnSpPr>
        <xdr:cNvPr id="367" name="直線コネクタ 366"/>
        <xdr:cNvCxnSpPr/>
      </xdr:nvCxnSpPr>
      <xdr:spPr>
        <a:xfrm flipV="1">
          <a:off x="3987800" y="135183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33274</xdr:rowOff>
    </xdr:to>
    <xdr:cxnSp macro="">
      <xdr:nvCxnSpPr>
        <xdr:cNvPr id="370" name="直線コネクタ 369"/>
        <xdr:cNvCxnSpPr/>
      </xdr:nvCxnSpPr>
      <xdr:spPr>
        <a:xfrm flipV="1">
          <a:off x="3098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72" name="テキスト ボックス 371"/>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79</xdr:row>
      <xdr:rowOff>33274</xdr:rowOff>
    </xdr:to>
    <xdr:cxnSp macro="">
      <xdr:nvCxnSpPr>
        <xdr:cNvPr id="373" name="直線コネクタ 372"/>
        <xdr:cNvCxnSpPr/>
      </xdr:nvCxnSpPr>
      <xdr:spPr>
        <a:xfrm>
          <a:off x="2209800" y="13527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78</xdr:row>
      <xdr:rowOff>159004</xdr:rowOff>
    </xdr:to>
    <xdr:cxnSp macro="">
      <xdr:nvCxnSpPr>
        <xdr:cNvPr id="376" name="直線コネクタ 375"/>
        <xdr:cNvCxnSpPr/>
      </xdr:nvCxnSpPr>
      <xdr:spPr>
        <a:xfrm flipV="1">
          <a:off x="1320800" y="13527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6" name="円/楕円 385"/>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7"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8" name="円/楕円 387"/>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89" name="テキスト ボックス 388"/>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90" name="円/楕円 389"/>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91" name="テキスト ボックス 390"/>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92" name="円/楕円 391"/>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93" name="テキスト ボックス 392"/>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4" name="円/楕円 393"/>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5" name="テキスト ボックス 394"/>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対前年比で１．２ポイント減少しているが、主な要因は人件費及び補助費等の減が挙げられる。類似団体平均を４．６ポイント下回っている。今後も普通交付税などの経常一般財源の減少が見込まれるため、事務事業の見直しなどの行政改革を推進し、経常経費の削減に努め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75</xdr:row>
      <xdr:rowOff>92710</xdr:rowOff>
    </xdr:to>
    <xdr:cxnSp macro="">
      <xdr:nvCxnSpPr>
        <xdr:cNvPr id="428" name="直線コネクタ 427"/>
        <xdr:cNvCxnSpPr/>
      </xdr:nvCxnSpPr>
      <xdr:spPr>
        <a:xfrm flipV="1">
          <a:off x="15671800" y="12905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111760</xdr:rowOff>
    </xdr:to>
    <xdr:cxnSp macro="">
      <xdr:nvCxnSpPr>
        <xdr:cNvPr id="431" name="直線コネクタ 430"/>
        <xdr:cNvCxnSpPr/>
      </xdr:nvCxnSpPr>
      <xdr:spPr>
        <a:xfrm flipV="1">
          <a:off x="14782800" y="129514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33" name="テキスト ボックス 43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75</xdr:row>
      <xdr:rowOff>111760</xdr:rowOff>
    </xdr:to>
    <xdr:cxnSp macro="">
      <xdr:nvCxnSpPr>
        <xdr:cNvPr id="434" name="直線コネクタ 433"/>
        <xdr:cNvCxnSpPr/>
      </xdr:nvCxnSpPr>
      <xdr:spPr>
        <a:xfrm>
          <a:off x="13893800" y="12966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107950</xdr:rowOff>
    </xdr:from>
    <xdr:to>
      <xdr:col>20</xdr:col>
      <xdr:colOff>158750</xdr:colOff>
      <xdr:row>75</xdr:row>
      <xdr:rowOff>107950</xdr:rowOff>
    </xdr:to>
    <xdr:cxnSp macro="">
      <xdr:nvCxnSpPr>
        <xdr:cNvPr id="437" name="直線コネクタ 436"/>
        <xdr:cNvCxnSpPr/>
      </xdr:nvCxnSpPr>
      <xdr:spPr>
        <a:xfrm>
          <a:off x="13004800" y="12795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7" name="円/楕円 446"/>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48"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9" name="円/楕円 44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50" name="テキスト ボックス 449"/>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51" name="円/楕円 450"/>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52" name="テキスト ボックス 451"/>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53" name="円/楕円 452"/>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54" name="テキスト ボックス 453"/>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57150</xdr:rowOff>
    </xdr:from>
    <xdr:to>
      <xdr:col>19</xdr:col>
      <xdr:colOff>6350</xdr:colOff>
      <xdr:row>74</xdr:row>
      <xdr:rowOff>158750</xdr:rowOff>
    </xdr:to>
    <xdr:sp macro="" textlink="">
      <xdr:nvSpPr>
        <xdr:cNvPr id="455" name="円/楕円 454"/>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168927</xdr:rowOff>
    </xdr:from>
    <xdr:ext cx="762000" cy="259045"/>
    <xdr:sp macro="" textlink="">
      <xdr:nvSpPr>
        <xdr:cNvPr id="456" name="テキスト ボックス 455"/>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岩手県宮古市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38437</xdr:rowOff>
    </xdr:from>
    <xdr:to>
      <xdr:col>4</xdr:col>
      <xdr:colOff>1117600</xdr:colOff>
      <xdr:row>12</xdr:row>
      <xdr:rowOff>85642</xdr:rowOff>
    </xdr:to>
    <xdr:cxnSp macro="">
      <xdr:nvCxnSpPr>
        <xdr:cNvPr id="50" name="直線コネクタ 49"/>
        <xdr:cNvCxnSpPr/>
      </xdr:nvCxnSpPr>
      <xdr:spPr bwMode="auto">
        <a:xfrm flipV="1">
          <a:off x="5003800" y="2143462"/>
          <a:ext cx="647700" cy="4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85642</xdr:rowOff>
    </xdr:from>
    <xdr:to>
      <xdr:col>4</xdr:col>
      <xdr:colOff>469900</xdr:colOff>
      <xdr:row>12</xdr:row>
      <xdr:rowOff>110541</xdr:rowOff>
    </xdr:to>
    <xdr:cxnSp macro="">
      <xdr:nvCxnSpPr>
        <xdr:cNvPr id="53" name="直線コネクタ 52"/>
        <xdr:cNvCxnSpPr/>
      </xdr:nvCxnSpPr>
      <xdr:spPr bwMode="auto">
        <a:xfrm flipV="1">
          <a:off x="4305300" y="2190667"/>
          <a:ext cx="698500" cy="2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8215</xdr:rowOff>
    </xdr:from>
    <xdr:ext cx="736600" cy="259045"/>
    <xdr:sp macro="" textlink="">
      <xdr:nvSpPr>
        <xdr:cNvPr id="55" name="テキスト ボックス 54"/>
        <xdr:cNvSpPr txBox="1"/>
      </xdr:nvSpPr>
      <xdr:spPr>
        <a:xfrm>
          <a:off x="4622800" y="279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110541</xdr:rowOff>
    </xdr:from>
    <xdr:to>
      <xdr:col>3</xdr:col>
      <xdr:colOff>904875</xdr:colOff>
      <xdr:row>13</xdr:row>
      <xdr:rowOff>1803</xdr:rowOff>
    </xdr:to>
    <xdr:cxnSp macro="">
      <xdr:nvCxnSpPr>
        <xdr:cNvPr id="56" name="直線コネクタ 55"/>
        <xdr:cNvCxnSpPr/>
      </xdr:nvCxnSpPr>
      <xdr:spPr bwMode="auto">
        <a:xfrm flipV="1">
          <a:off x="3606800" y="2215566"/>
          <a:ext cx="698500" cy="62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1803</xdr:rowOff>
    </xdr:from>
    <xdr:to>
      <xdr:col>3</xdr:col>
      <xdr:colOff>206375</xdr:colOff>
      <xdr:row>13</xdr:row>
      <xdr:rowOff>5556</xdr:rowOff>
    </xdr:to>
    <xdr:cxnSp macro="">
      <xdr:nvCxnSpPr>
        <xdr:cNvPr id="59" name="直線コネクタ 58"/>
        <xdr:cNvCxnSpPr/>
      </xdr:nvCxnSpPr>
      <xdr:spPr bwMode="auto">
        <a:xfrm flipV="1">
          <a:off x="2908300" y="2278278"/>
          <a:ext cx="698500" cy="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159087</xdr:rowOff>
    </xdr:from>
    <xdr:to>
      <xdr:col>5</xdr:col>
      <xdr:colOff>34925</xdr:colOff>
      <xdr:row>12</xdr:row>
      <xdr:rowOff>89237</xdr:rowOff>
    </xdr:to>
    <xdr:sp macro="" textlink="">
      <xdr:nvSpPr>
        <xdr:cNvPr id="69" name="円/楕円 68"/>
        <xdr:cNvSpPr/>
      </xdr:nvSpPr>
      <xdr:spPr bwMode="auto">
        <a:xfrm>
          <a:off x="5600700" y="209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67664</xdr:rowOff>
    </xdr:from>
    <xdr:ext cx="762000" cy="259045"/>
    <xdr:sp macro="" textlink="">
      <xdr:nvSpPr>
        <xdr:cNvPr id="70" name="人口1人当たり決算額の推移該当値テキスト130"/>
        <xdr:cNvSpPr txBox="1"/>
      </xdr:nvSpPr>
      <xdr:spPr>
        <a:xfrm>
          <a:off x="5740400" y="20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114,149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34842</xdr:rowOff>
    </xdr:from>
    <xdr:to>
      <xdr:col>4</xdr:col>
      <xdr:colOff>520700</xdr:colOff>
      <xdr:row>12</xdr:row>
      <xdr:rowOff>136442</xdr:rowOff>
    </xdr:to>
    <xdr:sp macro="" textlink="">
      <xdr:nvSpPr>
        <xdr:cNvPr id="71" name="円/楕円 70"/>
        <xdr:cNvSpPr/>
      </xdr:nvSpPr>
      <xdr:spPr bwMode="auto">
        <a:xfrm>
          <a:off x="4953000" y="213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146619</xdr:rowOff>
    </xdr:from>
    <xdr:ext cx="736600" cy="259045"/>
    <xdr:sp macro="" textlink="">
      <xdr:nvSpPr>
        <xdr:cNvPr id="72" name="テキスト ボックス 71"/>
        <xdr:cNvSpPr txBox="1"/>
      </xdr:nvSpPr>
      <xdr:spPr>
        <a:xfrm>
          <a:off x="4622800" y="19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111,671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59741</xdr:rowOff>
    </xdr:from>
    <xdr:to>
      <xdr:col>3</xdr:col>
      <xdr:colOff>955675</xdr:colOff>
      <xdr:row>12</xdr:row>
      <xdr:rowOff>161341</xdr:rowOff>
    </xdr:to>
    <xdr:sp macro="" textlink="">
      <xdr:nvSpPr>
        <xdr:cNvPr id="73" name="円/楕円 72"/>
        <xdr:cNvSpPr/>
      </xdr:nvSpPr>
      <xdr:spPr bwMode="auto">
        <a:xfrm>
          <a:off x="4254500" y="216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68</xdr:rowOff>
    </xdr:from>
    <xdr:ext cx="762000" cy="259045"/>
    <xdr:sp macro="" textlink="">
      <xdr:nvSpPr>
        <xdr:cNvPr id="74" name="テキスト ボックス 73"/>
        <xdr:cNvSpPr txBox="1"/>
      </xdr:nvSpPr>
      <xdr:spPr>
        <a:xfrm>
          <a:off x="3924300" y="193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110,364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122453</xdr:rowOff>
    </xdr:from>
    <xdr:to>
      <xdr:col>3</xdr:col>
      <xdr:colOff>257175</xdr:colOff>
      <xdr:row>13</xdr:row>
      <xdr:rowOff>52603</xdr:rowOff>
    </xdr:to>
    <xdr:sp macro="" textlink="">
      <xdr:nvSpPr>
        <xdr:cNvPr id="75" name="円/楕円 74"/>
        <xdr:cNvSpPr/>
      </xdr:nvSpPr>
      <xdr:spPr bwMode="auto">
        <a:xfrm>
          <a:off x="3556000" y="2227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62780</xdr:rowOff>
    </xdr:from>
    <xdr:ext cx="762000" cy="259045"/>
    <xdr:sp macro="" textlink="">
      <xdr:nvSpPr>
        <xdr:cNvPr id="76" name="テキスト ボックス 75"/>
        <xdr:cNvSpPr txBox="1"/>
      </xdr:nvSpPr>
      <xdr:spPr>
        <a:xfrm>
          <a:off x="3225800" y="19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107,072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126206</xdr:rowOff>
    </xdr:from>
    <xdr:to>
      <xdr:col>2</xdr:col>
      <xdr:colOff>692150</xdr:colOff>
      <xdr:row>13</xdr:row>
      <xdr:rowOff>56356</xdr:rowOff>
    </xdr:to>
    <xdr:sp macro="" textlink="">
      <xdr:nvSpPr>
        <xdr:cNvPr id="77" name="円/楕円 76"/>
        <xdr:cNvSpPr/>
      </xdr:nvSpPr>
      <xdr:spPr bwMode="auto">
        <a:xfrm>
          <a:off x="2857500" y="223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66533</xdr:rowOff>
    </xdr:from>
    <xdr:ext cx="762000" cy="259045"/>
    <xdr:sp macro="" textlink="">
      <xdr:nvSpPr>
        <xdr:cNvPr id="78" name="テキスト ボックス 77"/>
        <xdr:cNvSpPr txBox="1"/>
      </xdr:nvSpPr>
      <xdr:spPr>
        <a:xfrm>
          <a:off x="2527300" y="200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286465</xdr:rowOff>
    </xdr:from>
    <xdr:to>
      <xdr:col>4</xdr:col>
      <xdr:colOff>1117600</xdr:colOff>
      <xdr:row>34</xdr:row>
      <xdr:rowOff>41373</xdr:rowOff>
    </xdr:to>
    <xdr:cxnSp macro="">
      <xdr:nvCxnSpPr>
        <xdr:cNvPr id="113" name="直線コネクタ 112"/>
        <xdr:cNvCxnSpPr/>
      </xdr:nvCxnSpPr>
      <xdr:spPr bwMode="auto">
        <a:xfrm>
          <a:off x="5003800" y="6211015"/>
          <a:ext cx="647700" cy="9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286465</xdr:rowOff>
    </xdr:from>
    <xdr:to>
      <xdr:col>4</xdr:col>
      <xdr:colOff>469900</xdr:colOff>
      <xdr:row>33</xdr:row>
      <xdr:rowOff>299952</xdr:rowOff>
    </xdr:to>
    <xdr:cxnSp macro="">
      <xdr:nvCxnSpPr>
        <xdr:cNvPr id="116" name="直線コネクタ 115"/>
        <xdr:cNvCxnSpPr/>
      </xdr:nvCxnSpPr>
      <xdr:spPr bwMode="auto">
        <a:xfrm flipV="1">
          <a:off x="4305300" y="6211015"/>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335726</xdr:rowOff>
    </xdr:from>
    <xdr:to>
      <xdr:col>4</xdr:col>
      <xdr:colOff>520700</xdr:colOff>
      <xdr:row>35</xdr:row>
      <xdr:rowOff>94426</xdr:rowOff>
    </xdr:to>
    <xdr:sp macro="" textlink="">
      <xdr:nvSpPr>
        <xdr:cNvPr id="117" name="フローチャート : 判断 116"/>
        <xdr:cNvSpPr/>
      </xdr:nvSpPr>
      <xdr:spPr bwMode="auto">
        <a:xfrm>
          <a:off x="4953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79203</xdr:rowOff>
    </xdr:from>
    <xdr:ext cx="736600" cy="259045"/>
    <xdr:sp macro="" textlink="">
      <xdr:nvSpPr>
        <xdr:cNvPr id="118" name="テキスト ボックス 117"/>
        <xdr:cNvSpPr txBox="1"/>
      </xdr:nvSpPr>
      <xdr:spPr>
        <a:xfrm>
          <a:off x="4622800" y="668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298548</xdr:rowOff>
    </xdr:from>
    <xdr:to>
      <xdr:col>3</xdr:col>
      <xdr:colOff>904875</xdr:colOff>
      <xdr:row>33</xdr:row>
      <xdr:rowOff>299952</xdr:rowOff>
    </xdr:to>
    <xdr:cxnSp macro="">
      <xdr:nvCxnSpPr>
        <xdr:cNvPr id="119" name="直線コネクタ 118"/>
        <xdr:cNvCxnSpPr/>
      </xdr:nvCxnSpPr>
      <xdr:spPr bwMode="auto">
        <a:xfrm>
          <a:off x="3606800" y="6223098"/>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298548</xdr:rowOff>
    </xdr:from>
    <xdr:to>
      <xdr:col>3</xdr:col>
      <xdr:colOff>206375</xdr:colOff>
      <xdr:row>33</xdr:row>
      <xdr:rowOff>329311</xdr:rowOff>
    </xdr:to>
    <xdr:cxnSp macro="">
      <xdr:nvCxnSpPr>
        <xdr:cNvPr id="122" name="直線コネクタ 121"/>
        <xdr:cNvCxnSpPr/>
      </xdr:nvCxnSpPr>
      <xdr:spPr bwMode="auto">
        <a:xfrm flipV="1">
          <a:off x="2908300" y="6223098"/>
          <a:ext cx="698500" cy="3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333473</xdr:rowOff>
    </xdr:from>
    <xdr:to>
      <xdr:col>5</xdr:col>
      <xdr:colOff>34925</xdr:colOff>
      <xdr:row>34</xdr:row>
      <xdr:rowOff>92173</xdr:rowOff>
    </xdr:to>
    <xdr:sp macro="" textlink="">
      <xdr:nvSpPr>
        <xdr:cNvPr id="132" name="円/楕円 131"/>
        <xdr:cNvSpPr/>
      </xdr:nvSpPr>
      <xdr:spPr bwMode="auto">
        <a:xfrm>
          <a:off x="5600700" y="625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178550</xdr:rowOff>
    </xdr:from>
    <xdr:ext cx="762000" cy="259045"/>
    <xdr:sp macro="" textlink="">
      <xdr:nvSpPr>
        <xdr:cNvPr id="133" name="人口1人当たり決算額の推移該当値テキスト445"/>
        <xdr:cNvSpPr txBox="1"/>
      </xdr:nvSpPr>
      <xdr:spPr>
        <a:xfrm>
          <a:off x="5740400" y="610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29,872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235665</xdr:rowOff>
    </xdr:from>
    <xdr:to>
      <xdr:col>4</xdr:col>
      <xdr:colOff>520700</xdr:colOff>
      <xdr:row>33</xdr:row>
      <xdr:rowOff>337265</xdr:rowOff>
    </xdr:to>
    <xdr:sp macro="" textlink="">
      <xdr:nvSpPr>
        <xdr:cNvPr id="134" name="円/楕円 133"/>
        <xdr:cNvSpPr/>
      </xdr:nvSpPr>
      <xdr:spPr bwMode="auto">
        <a:xfrm>
          <a:off x="4953000" y="616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4542</xdr:rowOff>
    </xdr:from>
    <xdr:ext cx="736600" cy="259045"/>
    <xdr:sp macro="" textlink="">
      <xdr:nvSpPr>
        <xdr:cNvPr id="135" name="テキスト ボックス 134"/>
        <xdr:cNvSpPr txBox="1"/>
      </xdr:nvSpPr>
      <xdr:spPr>
        <a:xfrm>
          <a:off x="4622800" y="59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249152</xdr:rowOff>
    </xdr:from>
    <xdr:to>
      <xdr:col>3</xdr:col>
      <xdr:colOff>955675</xdr:colOff>
      <xdr:row>34</xdr:row>
      <xdr:rowOff>7852</xdr:rowOff>
    </xdr:to>
    <xdr:sp macro="" textlink="">
      <xdr:nvSpPr>
        <xdr:cNvPr id="136" name="円/楕円 135"/>
        <xdr:cNvSpPr/>
      </xdr:nvSpPr>
      <xdr:spPr bwMode="auto">
        <a:xfrm>
          <a:off x="4254500" y="617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18029</xdr:rowOff>
    </xdr:from>
    <xdr:ext cx="762000" cy="259045"/>
    <xdr:sp macro="" textlink="">
      <xdr:nvSpPr>
        <xdr:cNvPr id="137" name="テキスト ボックス 136"/>
        <xdr:cNvSpPr txBox="1"/>
      </xdr:nvSpPr>
      <xdr:spPr>
        <a:xfrm>
          <a:off x="3924300" y="594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32,454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247748</xdr:rowOff>
    </xdr:from>
    <xdr:to>
      <xdr:col>3</xdr:col>
      <xdr:colOff>257175</xdr:colOff>
      <xdr:row>34</xdr:row>
      <xdr:rowOff>6448</xdr:rowOff>
    </xdr:to>
    <xdr:sp macro="" textlink="">
      <xdr:nvSpPr>
        <xdr:cNvPr id="138" name="円/楕円 137"/>
        <xdr:cNvSpPr/>
      </xdr:nvSpPr>
      <xdr:spPr bwMode="auto">
        <a:xfrm>
          <a:off x="3556000" y="617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16625</xdr:rowOff>
    </xdr:from>
    <xdr:ext cx="762000" cy="259045"/>
    <xdr:sp macro="" textlink="">
      <xdr:nvSpPr>
        <xdr:cNvPr id="139" name="テキスト ボックス 138"/>
        <xdr:cNvSpPr txBox="1"/>
      </xdr:nvSpPr>
      <xdr:spPr>
        <a:xfrm>
          <a:off x="3225800" y="59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32,497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278511</xdr:rowOff>
    </xdr:from>
    <xdr:to>
      <xdr:col>2</xdr:col>
      <xdr:colOff>692150</xdr:colOff>
      <xdr:row>34</xdr:row>
      <xdr:rowOff>37211</xdr:rowOff>
    </xdr:to>
    <xdr:sp macro="" textlink="">
      <xdr:nvSpPr>
        <xdr:cNvPr id="140" name="円/楕円 139"/>
        <xdr:cNvSpPr/>
      </xdr:nvSpPr>
      <xdr:spPr bwMode="auto">
        <a:xfrm>
          <a:off x="2857500" y="6203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47388</xdr:rowOff>
    </xdr:from>
    <xdr:ext cx="762000" cy="259045"/>
    <xdr:sp macro="" textlink="">
      <xdr:nvSpPr>
        <xdr:cNvPr id="141" name="テキスト ボックス 140"/>
        <xdr:cNvSpPr txBox="1"/>
      </xdr:nvSpPr>
      <xdr:spPr>
        <a:xfrm>
          <a:off x="2527300" y="597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55,150
54,996
1,259.15
65,116,441
60,434,508
2,491,422
18,193,456
36,024,635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40305</xdr:rowOff>
    </xdr:from>
    <xdr:to>
      <xdr:col>6</xdr:col>
      <xdr:colOff>511175</xdr:colOff>
      <xdr:row>31</xdr:row>
      <xdr:rowOff>52169</xdr:rowOff>
    </xdr:to>
    <xdr:cxnSp macro="">
      <xdr:nvCxnSpPr>
        <xdr:cNvPr id="59" name="直線コネクタ 58"/>
        <xdr:cNvCxnSpPr/>
      </xdr:nvCxnSpPr>
      <xdr:spPr>
        <a:xfrm flipV="1">
          <a:off x="3797300" y="5355255"/>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52169</xdr:rowOff>
    </xdr:from>
    <xdr:to>
      <xdr:col>5</xdr:col>
      <xdr:colOff>358775</xdr:colOff>
      <xdr:row>31</xdr:row>
      <xdr:rowOff>95717</xdr:rowOff>
    </xdr:to>
    <xdr:cxnSp macro="">
      <xdr:nvCxnSpPr>
        <xdr:cNvPr id="62" name="直線コネクタ 61"/>
        <xdr:cNvCxnSpPr/>
      </xdr:nvCxnSpPr>
      <xdr:spPr>
        <a:xfrm flipV="1">
          <a:off x="2908300" y="5367119"/>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129072</xdr:rowOff>
    </xdr:from>
    <xdr:ext cx="534377" cy="259045"/>
    <xdr:sp macro="" textlink="">
      <xdr:nvSpPr>
        <xdr:cNvPr id="64" name="テキスト ボックス 63"/>
        <xdr:cNvSpPr txBox="1"/>
      </xdr:nvSpPr>
      <xdr:spPr>
        <a:xfrm>
          <a:off x="3530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95717</xdr:rowOff>
    </xdr:from>
    <xdr:to>
      <xdr:col>4</xdr:col>
      <xdr:colOff>155575</xdr:colOff>
      <xdr:row>32</xdr:row>
      <xdr:rowOff>8186</xdr:rowOff>
    </xdr:to>
    <xdr:cxnSp macro="">
      <xdr:nvCxnSpPr>
        <xdr:cNvPr id="65" name="直線コネクタ 64"/>
        <xdr:cNvCxnSpPr/>
      </xdr:nvCxnSpPr>
      <xdr:spPr>
        <a:xfrm flipV="1">
          <a:off x="2019300" y="5410667"/>
          <a:ext cx="889000" cy="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8186</xdr:rowOff>
    </xdr:from>
    <xdr:to>
      <xdr:col>2</xdr:col>
      <xdr:colOff>638175</xdr:colOff>
      <xdr:row>32</xdr:row>
      <xdr:rowOff>14930</xdr:rowOff>
    </xdr:to>
    <xdr:cxnSp macro="">
      <xdr:nvCxnSpPr>
        <xdr:cNvPr id="68" name="直線コネクタ 67"/>
        <xdr:cNvCxnSpPr/>
      </xdr:nvCxnSpPr>
      <xdr:spPr>
        <a:xfrm flipV="1">
          <a:off x="1130300" y="5494586"/>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160955</xdr:rowOff>
    </xdr:from>
    <xdr:to>
      <xdr:col>6</xdr:col>
      <xdr:colOff>561975</xdr:colOff>
      <xdr:row>31</xdr:row>
      <xdr:rowOff>91105</xdr:rowOff>
    </xdr:to>
    <xdr:sp macro="" textlink="">
      <xdr:nvSpPr>
        <xdr:cNvPr id="78" name="円/楕円 77"/>
        <xdr:cNvSpPr/>
      </xdr:nvSpPr>
      <xdr:spPr>
        <a:xfrm>
          <a:off x="4584700" y="53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113982</xdr:rowOff>
    </xdr:from>
    <xdr:ext cx="534377" cy="259045"/>
    <xdr:sp macro="" textlink="">
      <xdr:nvSpPr>
        <xdr:cNvPr id="79" name="人件費該当値テキスト"/>
        <xdr:cNvSpPr txBox="1"/>
      </xdr:nvSpPr>
      <xdr:spPr>
        <a:xfrm>
          <a:off x="4686300" y="52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1369</xdr:rowOff>
    </xdr:from>
    <xdr:to>
      <xdr:col>5</xdr:col>
      <xdr:colOff>409575</xdr:colOff>
      <xdr:row>31</xdr:row>
      <xdr:rowOff>102969</xdr:rowOff>
    </xdr:to>
    <xdr:sp macro="" textlink="">
      <xdr:nvSpPr>
        <xdr:cNvPr id="80" name="円/楕円 79"/>
        <xdr:cNvSpPr/>
      </xdr:nvSpPr>
      <xdr:spPr>
        <a:xfrm>
          <a:off x="3746500" y="53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119496</xdr:rowOff>
    </xdr:from>
    <xdr:ext cx="534377" cy="259045"/>
    <xdr:sp macro="" textlink="">
      <xdr:nvSpPr>
        <xdr:cNvPr id="81" name="テキスト ボックス 80"/>
        <xdr:cNvSpPr txBox="1"/>
      </xdr:nvSpPr>
      <xdr:spPr>
        <a:xfrm>
          <a:off x="3530111" y="50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44917</xdr:rowOff>
    </xdr:from>
    <xdr:to>
      <xdr:col>4</xdr:col>
      <xdr:colOff>206375</xdr:colOff>
      <xdr:row>31</xdr:row>
      <xdr:rowOff>146517</xdr:rowOff>
    </xdr:to>
    <xdr:sp macro="" textlink="">
      <xdr:nvSpPr>
        <xdr:cNvPr id="82" name="円/楕円 81"/>
        <xdr:cNvSpPr/>
      </xdr:nvSpPr>
      <xdr:spPr>
        <a:xfrm>
          <a:off x="2857500" y="53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163044</xdr:rowOff>
    </xdr:from>
    <xdr:ext cx="534377" cy="259045"/>
    <xdr:sp macro="" textlink="">
      <xdr:nvSpPr>
        <xdr:cNvPr id="83" name="テキスト ボックス 82"/>
        <xdr:cNvSpPr txBox="1"/>
      </xdr:nvSpPr>
      <xdr:spPr>
        <a:xfrm>
          <a:off x="2641111" y="51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94,424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128836</xdr:rowOff>
    </xdr:from>
    <xdr:to>
      <xdr:col>3</xdr:col>
      <xdr:colOff>3175</xdr:colOff>
      <xdr:row>32</xdr:row>
      <xdr:rowOff>58986</xdr:rowOff>
    </xdr:to>
    <xdr:sp macro="" textlink="">
      <xdr:nvSpPr>
        <xdr:cNvPr id="84" name="円/楕円 83"/>
        <xdr:cNvSpPr/>
      </xdr:nvSpPr>
      <xdr:spPr>
        <a:xfrm>
          <a:off x="1968500" y="54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75513</xdr:rowOff>
    </xdr:from>
    <xdr:ext cx="534377" cy="259045"/>
    <xdr:sp macro="" textlink="">
      <xdr:nvSpPr>
        <xdr:cNvPr id="85" name="テキスト ボックス 84"/>
        <xdr:cNvSpPr txBox="1"/>
      </xdr:nvSpPr>
      <xdr:spPr>
        <a:xfrm>
          <a:off x="1752111" y="52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90,753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135580</xdr:rowOff>
    </xdr:from>
    <xdr:to>
      <xdr:col>1</xdr:col>
      <xdr:colOff>485775</xdr:colOff>
      <xdr:row>32</xdr:row>
      <xdr:rowOff>65730</xdr:rowOff>
    </xdr:to>
    <xdr:sp macro="" textlink="">
      <xdr:nvSpPr>
        <xdr:cNvPr id="86" name="円/楕円 85"/>
        <xdr:cNvSpPr/>
      </xdr:nvSpPr>
      <xdr:spPr>
        <a:xfrm>
          <a:off x="1079500" y="54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82257</xdr:rowOff>
    </xdr:from>
    <xdr:ext cx="534377" cy="259045"/>
    <xdr:sp macro="" textlink="">
      <xdr:nvSpPr>
        <xdr:cNvPr id="87" name="テキスト ボックス 86"/>
        <xdr:cNvSpPr txBox="1"/>
      </xdr:nvSpPr>
      <xdr:spPr>
        <a:xfrm>
          <a:off x="863111" y="522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111981</xdr:rowOff>
    </xdr:from>
    <xdr:to>
      <xdr:col>6</xdr:col>
      <xdr:colOff>511175</xdr:colOff>
      <xdr:row>58</xdr:row>
      <xdr:rowOff>121802</xdr:rowOff>
    </xdr:to>
    <xdr:cxnSp macro="">
      <xdr:nvCxnSpPr>
        <xdr:cNvPr id="118" name="直線コネクタ 117"/>
        <xdr:cNvCxnSpPr/>
      </xdr:nvCxnSpPr>
      <xdr:spPr>
        <a:xfrm flipV="1">
          <a:off x="3797300" y="10056081"/>
          <a:ext cx="838200" cy="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79890</xdr:rowOff>
    </xdr:from>
    <xdr:to>
      <xdr:col>5</xdr:col>
      <xdr:colOff>358775</xdr:colOff>
      <xdr:row>58</xdr:row>
      <xdr:rowOff>121802</xdr:rowOff>
    </xdr:to>
    <xdr:cxnSp macro="">
      <xdr:nvCxnSpPr>
        <xdr:cNvPr id="121" name="直線コネクタ 120"/>
        <xdr:cNvCxnSpPr/>
      </xdr:nvCxnSpPr>
      <xdr:spPr>
        <a:xfrm>
          <a:off x="2908300" y="10023990"/>
          <a:ext cx="8890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100388</xdr:rowOff>
    </xdr:from>
    <xdr:to>
      <xdr:col>5</xdr:col>
      <xdr:colOff>409575</xdr:colOff>
      <xdr:row>59</xdr:row>
      <xdr:rowOff>30538</xdr:rowOff>
    </xdr:to>
    <xdr:sp macro="" textlink="">
      <xdr:nvSpPr>
        <xdr:cNvPr id="122" name="フローチャート : 判断 121"/>
        <xdr:cNvSpPr/>
      </xdr:nvSpPr>
      <xdr:spPr>
        <a:xfrm>
          <a:off x="3746500" y="100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21665</xdr:rowOff>
    </xdr:from>
    <xdr:ext cx="534377" cy="259045"/>
    <xdr:sp macro="" textlink="">
      <xdr:nvSpPr>
        <xdr:cNvPr id="123" name="テキスト ボックス 122"/>
        <xdr:cNvSpPr txBox="1"/>
      </xdr:nvSpPr>
      <xdr:spPr>
        <a:xfrm>
          <a:off x="3530111" y="101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68651</xdr:rowOff>
    </xdr:from>
    <xdr:to>
      <xdr:col>4</xdr:col>
      <xdr:colOff>155575</xdr:colOff>
      <xdr:row>58</xdr:row>
      <xdr:rowOff>79890</xdr:rowOff>
    </xdr:to>
    <xdr:cxnSp macro="">
      <xdr:nvCxnSpPr>
        <xdr:cNvPr id="124" name="直線コネクタ 123"/>
        <xdr:cNvCxnSpPr/>
      </xdr:nvCxnSpPr>
      <xdr:spPr>
        <a:xfrm>
          <a:off x="2019300" y="9669851"/>
          <a:ext cx="889000" cy="3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68651</xdr:rowOff>
    </xdr:from>
    <xdr:to>
      <xdr:col>2</xdr:col>
      <xdr:colOff>638175</xdr:colOff>
      <xdr:row>56</xdr:row>
      <xdr:rowOff>96713</xdr:rowOff>
    </xdr:to>
    <xdr:cxnSp macro="">
      <xdr:nvCxnSpPr>
        <xdr:cNvPr id="127" name="直線コネクタ 126"/>
        <xdr:cNvCxnSpPr/>
      </xdr:nvCxnSpPr>
      <xdr:spPr>
        <a:xfrm flipV="1">
          <a:off x="1130300" y="9669851"/>
          <a:ext cx="889000" cy="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47027</xdr:rowOff>
    </xdr:from>
    <xdr:ext cx="534377" cy="259045"/>
    <xdr:sp macro="" textlink="">
      <xdr:nvSpPr>
        <xdr:cNvPr id="129" name="テキスト ボックス 128"/>
        <xdr:cNvSpPr txBox="1"/>
      </xdr:nvSpPr>
      <xdr:spPr>
        <a:xfrm>
          <a:off x="1752111" y="101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61181</xdr:rowOff>
    </xdr:from>
    <xdr:to>
      <xdr:col>6</xdr:col>
      <xdr:colOff>561975</xdr:colOff>
      <xdr:row>58</xdr:row>
      <xdr:rowOff>162781</xdr:rowOff>
    </xdr:to>
    <xdr:sp macro="" textlink="">
      <xdr:nvSpPr>
        <xdr:cNvPr id="137" name="円/楕円 136"/>
        <xdr:cNvSpPr/>
      </xdr:nvSpPr>
      <xdr:spPr>
        <a:xfrm>
          <a:off x="4584700" y="100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20558</xdr:rowOff>
    </xdr:from>
    <xdr:ext cx="534377" cy="259045"/>
    <xdr:sp macro="" textlink="">
      <xdr:nvSpPr>
        <xdr:cNvPr id="138" name="物件費該当値テキスト"/>
        <xdr:cNvSpPr txBox="1"/>
      </xdr:nvSpPr>
      <xdr:spPr>
        <a:xfrm>
          <a:off x="4686300" y="97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71002</xdr:rowOff>
    </xdr:from>
    <xdr:to>
      <xdr:col>5</xdr:col>
      <xdr:colOff>409575</xdr:colOff>
      <xdr:row>59</xdr:row>
      <xdr:rowOff>1152</xdr:rowOff>
    </xdr:to>
    <xdr:sp macro="" textlink="">
      <xdr:nvSpPr>
        <xdr:cNvPr id="139" name="円/楕円 138"/>
        <xdr:cNvSpPr/>
      </xdr:nvSpPr>
      <xdr:spPr>
        <a:xfrm>
          <a:off x="3746500" y="100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17679</xdr:rowOff>
    </xdr:from>
    <xdr:ext cx="534377" cy="259045"/>
    <xdr:sp macro="" textlink="">
      <xdr:nvSpPr>
        <xdr:cNvPr id="140" name="テキスト ボックス 139"/>
        <xdr:cNvSpPr txBox="1"/>
      </xdr:nvSpPr>
      <xdr:spPr>
        <a:xfrm>
          <a:off x="3530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29090</xdr:rowOff>
    </xdr:from>
    <xdr:to>
      <xdr:col>4</xdr:col>
      <xdr:colOff>206375</xdr:colOff>
      <xdr:row>58</xdr:row>
      <xdr:rowOff>130690</xdr:rowOff>
    </xdr:to>
    <xdr:sp macro="" textlink="">
      <xdr:nvSpPr>
        <xdr:cNvPr id="141" name="円/楕円 140"/>
        <xdr:cNvSpPr/>
      </xdr:nvSpPr>
      <xdr:spPr>
        <a:xfrm>
          <a:off x="2857500" y="99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147217</xdr:rowOff>
    </xdr:from>
    <xdr:ext cx="599010" cy="259045"/>
    <xdr:sp macro="" textlink="">
      <xdr:nvSpPr>
        <xdr:cNvPr id="142" name="テキスト ボックス 141"/>
        <xdr:cNvSpPr txBox="1"/>
      </xdr:nvSpPr>
      <xdr:spPr>
        <a:xfrm>
          <a:off x="2608794" y="974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116,629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17851</xdr:rowOff>
    </xdr:from>
    <xdr:to>
      <xdr:col>3</xdr:col>
      <xdr:colOff>3175</xdr:colOff>
      <xdr:row>56</xdr:row>
      <xdr:rowOff>119451</xdr:rowOff>
    </xdr:to>
    <xdr:sp macro="" textlink="">
      <xdr:nvSpPr>
        <xdr:cNvPr id="143" name="円/楕円 142"/>
        <xdr:cNvSpPr/>
      </xdr:nvSpPr>
      <xdr:spPr>
        <a:xfrm>
          <a:off x="1968500" y="96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135978</xdr:rowOff>
    </xdr:from>
    <xdr:ext cx="599010" cy="259045"/>
    <xdr:sp macro="" textlink="">
      <xdr:nvSpPr>
        <xdr:cNvPr id="144" name="テキスト ボックス 143"/>
        <xdr:cNvSpPr txBox="1"/>
      </xdr:nvSpPr>
      <xdr:spPr>
        <a:xfrm>
          <a:off x="1719794" y="93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333,512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45913</xdr:rowOff>
    </xdr:from>
    <xdr:to>
      <xdr:col>1</xdr:col>
      <xdr:colOff>485775</xdr:colOff>
      <xdr:row>56</xdr:row>
      <xdr:rowOff>147513</xdr:rowOff>
    </xdr:to>
    <xdr:sp macro="" textlink="">
      <xdr:nvSpPr>
        <xdr:cNvPr id="145" name="円/楕円 144"/>
        <xdr:cNvSpPr/>
      </xdr:nvSpPr>
      <xdr:spPr>
        <a:xfrm>
          <a:off x="1079500" y="964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164040</xdr:rowOff>
    </xdr:from>
    <xdr:ext cx="599010" cy="259045"/>
    <xdr:sp macro="" textlink="">
      <xdr:nvSpPr>
        <xdr:cNvPr id="146" name="テキスト ボックス 145"/>
        <xdr:cNvSpPr txBox="1"/>
      </xdr:nvSpPr>
      <xdr:spPr>
        <a:xfrm>
          <a:off x="830794" y="942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56316</xdr:rowOff>
    </xdr:from>
    <xdr:to>
      <xdr:col>6</xdr:col>
      <xdr:colOff>511175</xdr:colOff>
      <xdr:row>77</xdr:row>
      <xdr:rowOff>169309</xdr:rowOff>
    </xdr:to>
    <xdr:cxnSp macro="">
      <xdr:nvCxnSpPr>
        <xdr:cNvPr id="177" name="直線コネクタ 176"/>
        <xdr:cNvCxnSpPr/>
      </xdr:nvCxnSpPr>
      <xdr:spPr>
        <a:xfrm flipV="1">
          <a:off x="3797300" y="13257966"/>
          <a:ext cx="8382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169309</xdr:rowOff>
    </xdr:from>
    <xdr:to>
      <xdr:col>5</xdr:col>
      <xdr:colOff>358775</xdr:colOff>
      <xdr:row>78</xdr:row>
      <xdr:rowOff>32040</xdr:rowOff>
    </xdr:to>
    <xdr:cxnSp macro="">
      <xdr:nvCxnSpPr>
        <xdr:cNvPr id="180" name="直線コネクタ 179"/>
        <xdr:cNvCxnSpPr/>
      </xdr:nvCxnSpPr>
      <xdr:spPr>
        <a:xfrm flipV="1">
          <a:off x="2908300" y="13370959"/>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124061</xdr:rowOff>
    </xdr:from>
    <xdr:to>
      <xdr:col>5</xdr:col>
      <xdr:colOff>409575</xdr:colOff>
      <xdr:row>76</xdr:row>
      <xdr:rowOff>54211</xdr:rowOff>
    </xdr:to>
    <xdr:sp macro="" textlink="">
      <xdr:nvSpPr>
        <xdr:cNvPr id="181" name="フローチャート : 判断 180"/>
        <xdr:cNvSpPr/>
      </xdr:nvSpPr>
      <xdr:spPr>
        <a:xfrm>
          <a:off x="3746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70738</xdr:rowOff>
    </xdr:from>
    <xdr:ext cx="469744" cy="259045"/>
    <xdr:sp macro="" textlink="">
      <xdr:nvSpPr>
        <xdr:cNvPr id="182" name="テキスト ボックス 181"/>
        <xdr:cNvSpPr txBox="1"/>
      </xdr:nvSpPr>
      <xdr:spPr>
        <a:xfrm>
          <a:off x="3562427" y="127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85271</xdr:rowOff>
    </xdr:from>
    <xdr:to>
      <xdr:col>4</xdr:col>
      <xdr:colOff>155575</xdr:colOff>
      <xdr:row>78</xdr:row>
      <xdr:rowOff>32040</xdr:rowOff>
    </xdr:to>
    <xdr:cxnSp macro="">
      <xdr:nvCxnSpPr>
        <xdr:cNvPr id="183" name="直線コネクタ 182"/>
        <xdr:cNvCxnSpPr/>
      </xdr:nvCxnSpPr>
      <xdr:spPr>
        <a:xfrm>
          <a:off x="2019300" y="13286921"/>
          <a:ext cx="8890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85271</xdr:rowOff>
    </xdr:from>
    <xdr:to>
      <xdr:col>2</xdr:col>
      <xdr:colOff>638175</xdr:colOff>
      <xdr:row>78</xdr:row>
      <xdr:rowOff>22679</xdr:rowOff>
    </xdr:to>
    <xdr:cxnSp macro="">
      <xdr:nvCxnSpPr>
        <xdr:cNvPr id="186" name="直線コネクタ 185"/>
        <xdr:cNvCxnSpPr/>
      </xdr:nvCxnSpPr>
      <xdr:spPr>
        <a:xfrm flipV="1">
          <a:off x="1130300" y="1328692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5516</xdr:rowOff>
    </xdr:from>
    <xdr:to>
      <xdr:col>6</xdr:col>
      <xdr:colOff>561975</xdr:colOff>
      <xdr:row>77</xdr:row>
      <xdr:rowOff>107116</xdr:rowOff>
    </xdr:to>
    <xdr:sp macro="" textlink="">
      <xdr:nvSpPr>
        <xdr:cNvPr id="196" name="円/楕円 195"/>
        <xdr:cNvSpPr/>
      </xdr:nvSpPr>
      <xdr:spPr>
        <a:xfrm>
          <a:off x="4584700" y="132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155393</xdr:rowOff>
    </xdr:from>
    <xdr:ext cx="469744" cy="259045"/>
    <xdr:sp macro="" textlink="">
      <xdr:nvSpPr>
        <xdr:cNvPr id="197" name="維持補修費該当値テキスト"/>
        <xdr:cNvSpPr txBox="1"/>
      </xdr:nvSpPr>
      <xdr:spPr>
        <a:xfrm>
          <a:off x="4686300" y="131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118509</xdr:rowOff>
    </xdr:from>
    <xdr:to>
      <xdr:col>5</xdr:col>
      <xdr:colOff>409575</xdr:colOff>
      <xdr:row>78</xdr:row>
      <xdr:rowOff>48659</xdr:rowOff>
    </xdr:to>
    <xdr:sp macro="" textlink="">
      <xdr:nvSpPr>
        <xdr:cNvPr id="198" name="円/楕円 197"/>
        <xdr:cNvSpPr/>
      </xdr:nvSpPr>
      <xdr:spPr>
        <a:xfrm>
          <a:off x="3746500" y="133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39786</xdr:rowOff>
    </xdr:from>
    <xdr:ext cx="469744" cy="259045"/>
    <xdr:sp macro="" textlink="">
      <xdr:nvSpPr>
        <xdr:cNvPr id="199" name="テキスト ボックス 198"/>
        <xdr:cNvSpPr txBox="1"/>
      </xdr:nvSpPr>
      <xdr:spPr>
        <a:xfrm>
          <a:off x="3562427" y="134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152690</xdr:rowOff>
    </xdr:from>
    <xdr:to>
      <xdr:col>4</xdr:col>
      <xdr:colOff>206375</xdr:colOff>
      <xdr:row>78</xdr:row>
      <xdr:rowOff>82840</xdr:rowOff>
    </xdr:to>
    <xdr:sp macro="" textlink="">
      <xdr:nvSpPr>
        <xdr:cNvPr id="200" name="円/楕円 199"/>
        <xdr:cNvSpPr/>
      </xdr:nvSpPr>
      <xdr:spPr>
        <a:xfrm>
          <a:off x="2857500" y="133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73967</xdr:rowOff>
    </xdr:from>
    <xdr:ext cx="469744" cy="259045"/>
    <xdr:sp macro="" textlink="">
      <xdr:nvSpPr>
        <xdr:cNvPr id="201" name="テキスト ボックス 200"/>
        <xdr:cNvSpPr txBox="1"/>
      </xdr:nvSpPr>
      <xdr:spPr>
        <a:xfrm>
          <a:off x="2673427" y="1344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34471</xdr:rowOff>
    </xdr:from>
    <xdr:to>
      <xdr:col>3</xdr:col>
      <xdr:colOff>3175</xdr:colOff>
      <xdr:row>77</xdr:row>
      <xdr:rowOff>136071</xdr:rowOff>
    </xdr:to>
    <xdr:sp macro="" textlink="">
      <xdr:nvSpPr>
        <xdr:cNvPr id="202" name="円/楕円 201"/>
        <xdr:cNvSpPr/>
      </xdr:nvSpPr>
      <xdr:spPr>
        <a:xfrm>
          <a:off x="19685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127198</xdr:rowOff>
    </xdr:from>
    <xdr:ext cx="469744" cy="259045"/>
    <xdr:sp macro="" textlink="">
      <xdr:nvSpPr>
        <xdr:cNvPr id="203" name="テキスト ボックス 202"/>
        <xdr:cNvSpPr txBox="1"/>
      </xdr:nvSpPr>
      <xdr:spPr>
        <a:xfrm>
          <a:off x="1784427" y="133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143329</xdr:rowOff>
    </xdr:from>
    <xdr:to>
      <xdr:col>1</xdr:col>
      <xdr:colOff>485775</xdr:colOff>
      <xdr:row>78</xdr:row>
      <xdr:rowOff>73479</xdr:rowOff>
    </xdr:to>
    <xdr:sp macro="" textlink="">
      <xdr:nvSpPr>
        <xdr:cNvPr id="204" name="円/楕円 203"/>
        <xdr:cNvSpPr/>
      </xdr:nvSpPr>
      <xdr:spPr>
        <a:xfrm>
          <a:off x="1079500" y="133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64606</xdr:rowOff>
    </xdr:from>
    <xdr:ext cx="469744" cy="259045"/>
    <xdr:sp macro="" textlink="">
      <xdr:nvSpPr>
        <xdr:cNvPr id="205" name="テキスト ボックス 204"/>
        <xdr:cNvSpPr txBox="1"/>
      </xdr:nvSpPr>
      <xdr:spPr>
        <a:xfrm>
          <a:off x="895427"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102045</xdr:rowOff>
    </xdr:from>
    <xdr:to>
      <xdr:col>6</xdr:col>
      <xdr:colOff>511175</xdr:colOff>
      <xdr:row>95</xdr:row>
      <xdr:rowOff>32435</xdr:rowOff>
    </xdr:to>
    <xdr:cxnSp macro="">
      <xdr:nvCxnSpPr>
        <xdr:cNvPr id="235" name="直線コネクタ 234"/>
        <xdr:cNvCxnSpPr/>
      </xdr:nvCxnSpPr>
      <xdr:spPr>
        <a:xfrm flipV="1">
          <a:off x="3797300" y="16218345"/>
          <a:ext cx="838200" cy="1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32435</xdr:rowOff>
    </xdr:from>
    <xdr:to>
      <xdr:col>5</xdr:col>
      <xdr:colOff>358775</xdr:colOff>
      <xdr:row>95</xdr:row>
      <xdr:rowOff>62751</xdr:rowOff>
    </xdr:to>
    <xdr:cxnSp macro="">
      <xdr:nvCxnSpPr>
        <xdr:cNvPr id="238" name="直線コネクタ 237"/>
        <xdr:cNvCxnSpPr/>
      </xdr:nvCxnSpPr>
      <xdr:spPr>
        <a:xfrm flipV="1">
          <a:off x="2908300" y="16320185"/>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118771</xdr:rowOff>
    </xdr:from>
    <xdr:to>
      <xdr:col>5</xdr:col>
      <xdr:colOff>409575</xdr:colOff>
      <xdr:row>95</xdr:row>
      <xdr:rowOff>48921</xdr:rowOff>
    </xdr:to>
    <xdr:sp macro="" textlink="">
      <xdr:nvSpPr>
        <xdr:cNvPr id="239" name="フローチャート : 判断 238"/>
        <xdr:cNvSpPr/>
      </xdr:nvSpPr>
      <xdr:spPr>
        <a:xfrm>
          <a:off x="3746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65448</xdr:rowOff>
    </xdr:from>
    <xdr:ext cx="534377" cy="259045"/>
    <xdr:sp macro="" textlink="">
      <xdr:nvSpPr>
        <xdr:cNvPr id="240" name="テキスト ボックス 239"/>
        <xdr:cNvSpPr txBox="1"/>
      </xdr:nvSpPr>
      <xdr:spPr>
        <a:xfrm>
          <a:off x="3530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62751</xdr:rowOff>
    </xdr:from>
    <xdr:to>
      <xdr:col>4</xdr:col>
      <xdr:colOff>155575</xdr:colOff>
      <xdr:row>95</xdr:row>
      <xdr:rowOff>93714</xdr:rowOff>
    </xdr:to>
    <xdr:cxnSp macro="">
      <xdr:nvCxnSpPr>
        <xdr:cNvPr id="241" name="直線コネクタ 240"/>
        <xdr:cNvCxnSpPr/>
      </xdr:nvCxnSpPr>
      <xdr:spPr>
        <a:xfrm flipV="1">
          <a:off x="2019300" y="16350501"/>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116628</xdr:rowOff>
    </xdr:from>
    <xdr:ext cx="534377" cy="259045"/>
    <xdr:sp macro="" textlink="">
      <xdr:nvSpPr>
        <xdr:cNvPr id="243" name="テキスト ボックス 242"/>
        <xdr:cNvSpPr txBox="1"/>
      </xdr:nvSpPr>
      <xdr:spPr>
        <a:xfrm>
          <a:off x="2641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82462</xdr:rowOff>
    </xdr:from>
    <xdr:to>
      <xdr:col>2</xdr:col>
      <xdr:colOff>638175</xdr:colOff>
      <xdr:row>95</xdr:row>
      <xdr:rowOff>93714</xdr:rowOff>
    </xdr:to>
    <xdr:cxnSp macro="">
      <xdr:nvCxnSpPr>
        <xdr:cNvPr id="244" name="直線コネクタ 243"/>
        <xdr:cNvCxnSpPr/>
      </xdr:nvCxnSpPr>
      <xdr:spPr>
        <a:xfrm>
          <a:off x="1130300" y="1637021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22979</xdr:rowOff>
    </xdr:from>
    <xdr:ext cx="534377" cy="259045"/>
    <xdr:sp macro="" textlink="">
      <xdr:nvSpPr>
        <xdr:cNvPr id="246" name="テキスト ボックス 245"/>
        <xdr:cNvSpPr txBox="1"/>
      </xdr:nvSpPr>
      <xdr:spPr>
        <a:xfrm>
          <a:off x="1752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41927</xdr:rowOff>
    </xdr:from>
    <xdr:ext cx="534377" cy="259045"/>
    <xdr:sp macro="" textlink="">
      <xdr:nvSpPr>
        <xdr:cNvPr id="248" name="テキスト ボックス 247"/>
        <xdr:cNvSpPr txBox="1"/>
      </xdr:nvSpPr>
      <xdr:spPr>
        <a:xfrm>
          <a:off x="863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51245</xdr:rowOff>
    </xdr:from>
    <xdr:to>
      <xdr:col>6</xdr:col>
      <xdr:colOff>561975</xdr:colOff>
      <xdr:row>94</xdr:row>
      <xdr:rowOff>152845</xdr:rowOff>
    </xdr:to>
    <xdr:sp macro="" textlink="">
      <xdr:nvSpPr>
        <xdr:cNvPr id="254" name="円/楕円 253"/>
        <xdr:cNvSpPr/>
      </xdr:nvSpPr>
      <xdr:spPr>
        <a:xfrm>
          <a:off x="4584700" y="161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74122</xdr:rowOff>
    </xdr:from>
    <xdr:ext cx="534377" cy="259045"/>
    <xdr:sp macro="" textlink="">
      <xdr:nvSpPr>
        <xdr:cNvPr id="255" name="扶助費該当値テキスト"/>
        <xdr:cNvSpPr txBox="1"/>
      </xdr:nvSpPr>
      <xdr:spPr>
        <a:xfrm>
          <a:off x="4686300" y="160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92,965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153085</xdr:rowOff>
    </xdr:from>
    <xdr:to>
      <xdr:col>5</xdr:col>
      <xdr:colOff>409575</xdr:colOff>
      <xdr:row>95</xdr:row>
      <xdr:rowOff>83235</xdr:rowOff>
    </xdr:to>
    <xdr:sp macro="" textlink="">
      <xdr:nvSpPr>
        <xdr:cNvPr id="256" name="円/楕円 255"/>
        <xdr:cNvSpPr/>
      </xdr:nvSpPr>
      <xdr:spPr>
        <a:xfrm>
          <a:off x="3746500" y="162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74362</xdr:rowOff>
    </xdr:from>
    <xdr:ext cx="534377" cy="259045"/>
    <xdr:sp macro="" textlink="">
      <xdr:nvSpPr>
        <xdr:cNvPr id="257" name="テキスト ボックス 256"/>
        <xdr:cNvSpPr txBox="1"/>
      </xdr:nvSpPr>
      <xdr:spPr>
        <a:xfrm>
          <a:off x="3530111" y="163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11951</xdr:rowOff>
    </xdr:from>
    <xdr:to>
      <xdr:col>4</xdr:col>
      <xdr:colOff>206375</xdr:colOff>
      <xdr:row>95</xdr:row>
      <xdr:rowOff>113551</xdr:rowOff>
    </xdr:to>
    <xdr:sp macro="" textlink="">
      <xdr:nvSpPr>
        <xdr:cNvPr id="258" name="円/楕円 257"/>
        <xdr:cNvSpPr/>
      </xdr:nvSpPr>
      <xdr:spPr>
        <a:xfrm>
          <a:off x="2857500" y="162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130078</xdr:rowOff>
    </xdr:from>
    <xdr:ext cx="534377" cy="259045"/>
    <xdr:sp macro="" textlink="">
      <xdr:nvSpPr>
        <xdr:cNvPr id="259" name="テキスト ボックス 258"/>
        <xdr:cNvSpPr txBox="1"/>
      </xdr:nvSpPr>
      <xdr:spPr>
        <a:xfrm>
          <a:off x="2641111" y="160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42914</xdr:rowOff>
    </xdr:from>
    <xdr:to>
      <xdr:col>3</xdr:col>
      <xdr:colOff>3175</xdr:colOff>
      <xdr:row>95</xdr:row>
      <xdr:rowOff>144514</xdr:rowOff>
    </xdr:to>
    <xdr:sp macro="" textlink="">
      <xdr:nvSpPr>
        <xdr:cNvPr id="260" name="円/楕円 259"/>
        <xdr:cNvSpPr/>
      </xdr:nvSpPr>
      <xdr:spPr>
        <a:xfrm>
          <a:off x="1968500" y="163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161041</xdr:rowOff>
    </xdr:from>
    <xdr:ext cx="534377" cy="259045"/>
    <xdr:sp macro="" textlink="">
      <xdr:nvSpPr>
        <xdr:cNvPr id="261" name="テキスト ボックス 260"/>
        <xdr:cNvSpPr txBox="1"/>
      </xdr:nvSpPr>
      <xdr:spPr>
        <a:xfrm>
          <a:off x="1752111" y="1610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31662</xdr:rowOff>
    </xdr:from>
    <xdr:to>
      <xdr:col>1</xdr:col>
      <xdr:colOff>485775</xdr:colOff>
      <xdr:row>95</xdr:row>
      <xdr:rowOff>133262</xdr:rowOff>
    </xdr:to>
    <xdr:sp macro="" textlink="">
      <xdr:nvSpPr>
        <xdr:cNvPr id="262" name="円/楕円 261"/>
        <xdr:cNvSpPr/>
      </xdr:nvSpPr>
      <xdr:spPr>
        <a:xfrm>
          <a:off x="1079500" y="16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149789</xdr:rowOff>
    </xdr:from>
    <xdr:ext cx="534377" cy="259045"/>
    <xdr:sp macro="" textlink="">
      <xdr:nvSpPr>
        <xdr:cNvPr id="263" name="テキスト ボックス 262"/>
        <xdr:cNvSpPr txBox="1"/>
      </xdr:nvSpPr>
      <xdr:spPr>
        <a:xfrm>
          <a:off x="863111" y="1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21234</xdr:rowOff>
    </xdr:from>
    <xdr:to>
      <xdr:col>15</xdr:col>
      <xdr:colOff>180975</xdr:colOff>
      <xdr:row>32</xdr:row>
      <xdr:rowOff>91643</xdr:rowOff>
    </xdr:to>
    <xdr:cxnSp macro="">
      <xdr:nvCxnSpPr>
        <xdr:cNvPr id="292" name="直線コネクタ 291"/>
        <xdr:cNvCxnSpPr/>
      </xdr:nvCxnSpPr>
      <xdr:spPr>
        <a:xfrm flipV="1">
          <a:off x="9639300" y="5507634"/>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91643</xdr:rowOff>
    </xdr:from>
    <xdr:to>
      <xdr:col>14</xdr:col>
      <xdr:colOff>28575</xdr:colOff>
      <xdr:row>34</xdr:row>
      <xdr:rowOff>3759</xdr:rowOff>
    </xdr:to>
    <xdr:cxnSp macro="">
      <xdr:nvCxnSpPr>
        <xdr:cNvPr id="295" name="直線コネクタ 294"/>
        <xdr:cNvCxnSpPr/>
      </xdr:nvCxnSpPr>
      <xdr:spPr>
        <a:xfrm flipV="1">
          <a:off x="8750300" y="5578043"/>
          <a:ext cx="889000" cy="2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6" name="フローチャート : 判断 295"/>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297" name="テキスト ボックス 296"/>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93878</xdr:rowOff>
    </xdr:from>
    <xdr:to>
      <xdr:col>12</xdr:col>
      <xdr:colOff>511175</xdr:colOff>
      <xdr:row>34</xdr:row>
      <xdr:rowOff>3759</xdr:rowOff>
    </xdr:to>
    <xdr:cxnSp macro="">
      <xdr:nvCxnSpPr>
        <xdr:cNvPr id="298" name="直線コネクタ 297"/>
        <xdr:cNvCxnSpPr/>
      </xdr:nvCxnSpPr>
      <xdr:spPr>
        <a:xfrm>
          <a:off x="7861300" y="5751728"/>
          <a:ext cx="8890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44945</xdr:rowOff>
    </xdr:from>
    <xdr:to>
      <xdr:col>11</xdr:col>
      <xdr:colOff>307975</xdr:colOff>
      <xdr:row>33</xdr:row>
      <xdr:rowOff>93878</xdr:rowOff>
    </xdr:to>
    <xdr:cxnSp macro="">
      <xdr:nvCxnSpPr>
        <xdr:cNvPr id="301" name="直線コネクタ 300"/>
        <xdr:cNvCxnSpPr/>
      </xdr:nvCxnSpPr>
      <xdr:spPr>
        <a:xfrm>
          <a:off x="6972300" y="5702795"/>
          <a:ext cx="889000" cy="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141884</xdr:rowOff>
    </xdr:from>
    <xdr:to>
      <xdr:col>15</xdr:col>
      <xdr:colOff>231775</xdr:colOff>
      <xdr:row>32</xdr:row>
      <xdr:rowOff>72034</xdr:rowOff>
    </xdr:to>
    <xdr:sp macro="" textlink="">
      <xdr:nvSpPr>
        <xdr:cNvPr id="311" name="円/楕円 310"/>
        <xdr:cNvSpPr/>
      </xdr:nvSpPr>
      <xdr:spPr>
        <a:xfrm>
          <a:off x="10426700" y="54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164761</xdr:rowOff>
    </xdr:from>
    <xdr:ext cx="534377" cy="259045"/>
    <xdr:sp macro="" textlink="">
      <xdr:nvSpPr>
        <xdr:cNvPr id="312" name="補助費等該当値テキスト"/>
        <xdr:cNvSpPr txBox="1"/>
      </xdr:nvSpPr>
      <xdr:spPr>
        <a:xfrm>
          <a:off x="10528300" y="53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96,328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40843</xdr:rowOff>
    </xdr:from>
    <xdr:to>
      <xdr:col>14</xdr:col>
      <xdr:colOff>79375</xdr:colOff>
      <xdr:row>32</xdr:row>
      <xdr:rowOff>142443</xdr:rowOff>
    </xdr:to>
    <xdr:sp macro="" textlink="">
      <xdr:nvSpPr>
        <xdr:cNvPr id="313" name="円/楕円 312"/>
        <xdr:cNvSpPr/>
      </xdr:nvSpPr>
      <xdr:spPr>
        <a:xfrm>
          <a:off x="9588500" y="55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158970</xdr:rowOff>
    </xdr:from>
    <xdr:ext cx="534377" cy="259045"/>
    <xdr:sp macro="" textlink="">
      <xdr:nvSpPr>
        <xdr:cNvPr id="314" name="テキスト ボックス 313"/>
        <xdr:cNvSpPr txBox="1"/>
      </xdr:nvSpPr>
      <xdr:spPr>
        <a:xfrm>
          <a:off x="9372111" y="53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90,784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124409</xdr:rowOff>
    </xdr:from>
    <xdr:to>
      <xdr:col>12</xdr:col>
      <xdr:colOff>561975</xdr:colOff>
      <xdr:row>34</xdr:row>
      <xdr:rowOff>54559</xdr:rowOff>
    </xdr:to>
    <xdr:sp macro="" textlink="">
      <xdr:nvSpPr>
        <xdr:cNvPr id="315" name="円/楕円 314"/>
        <xdr:cNvSpPr/>
      </xdr:nvSpPr>
      <xdr:spPr>
        <a:xfrm>
          <a:off x="8699500" y="57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71086</xdr:rowOff>
    </xdr:from>
    <xdr:ext cx="534377" cy="259045"/>
    <xdr:sp macro="" textlink="">
      <xdr:nvSpPr>
        <xdr:cNvPr id="316" name="テキスト ボックス 315"/>
        <xdr:cNvSpPr txBox="1"/>
      </xdr:nvSpPr>
      <xdr:spPr>
        <a:xfrm>
          <a:off x="8483111" y="55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43078</xdr:rowOff>
    </xdr:from>
    <xdr:to>
      <xdr:col>11</xdr:col>
      <xdr:colOff>358775</xdr:colOff>
      <xdr:row>33</xdr:row>
      <xdr:rowOff>144678</xdr:rowOff>
    </xdr:to>
    <xdr:sp macro="" textlink="">
      <xdr:nvSpPr>
        <xdr:cNvPr id="317" name="円/楕円 316"/>
        <xdr:cNvSpPr/>
      </xdr:nvSpPr>
      <xdr:spPr>
        <a:xfrm>
          <a:off x="7810500" y="57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161205</xdr:rowOff>
    </xdr:from>
    <xdr:ext cx="534377" cy="259045"/>
    <xdr:sp macro="" textlink="">
      <xdr:nvSpPr>
        <xdr:cNvPr id="318" name="テキスト ボックス 317"/>
        <xdr:cNvSpPr txBox="1"/>
      </xdr:nvSpPr>
      <xdr:spPr>
        <a:xfrm>
          <a:off x="7594111" y="54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165595</xdr:rowOff>
    </xdr:from>
    <xdr:to>
      <xdr:col>10</xdr:col>
      <xdr:colOff>155575</xdr:colOff>
      <xdr:row>33</xdr:row>
      <xdr:rowOff>95745</xdr:rowOff>
    </xdr:to>
    <xdr:sp macro="" textlink="">
      <xdr:nvSpPr>
        <xdr:cNvPr id="319" name="円/楕円 318"/>
        <xdr:cNvSpPr/>
      </xdr:nvSpPr>
      <xdr:spPr>
        <a:xfrm>
          <a:off x="6921500" y="56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112272</xdr:rowOff>
    </xdr:from>
    <xdr:ext cx="534377" cy="259045"/>
    <xdr:sp macro="" textlink="">
      <xdr:nvSpPr>
        <xdr:cNvPr id="320" name="テキスト ボックス 319"/>
        <xdr:cNvSpPr txBox="1"/>
      </xdr:nvSpPr>
      <xdr:spPr>
        <a:xfrm>
          <a:off x="6705111" y="542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152579</xdr:rowOff>
    </xdr:from>
    <xdr:to>
      <xdr:col>15</xdr:col>
      <xdr:colOff>180975</xdr:colOff>
      <xdr:row>57</xdr:row>
      <xdr:rowOff>119286</xdr:rowOff>
    </xdr:to>
    <xdr:cxnSp macro="">
      <xdr:nvCxnSpPr>
        <xdr:cNvPr id="351" name="直線コネクタ 350"/>
        <xdr:cNvCxnSpPr/>
      </xdr:nvCxnSpPr>
      <xdr:spPr>
        <a:xfrm>
          <a:off x="9639300" y="9753779"/>
          <a:ext cx="838200" cy="1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152579</xdr:rowOff>
    </xdr:from>
    <xdr:to>
      <xdr:col>14</xdr:col>
      <xdr:colOff>28575</xdr:colOff>
      <xdr:row>57</xdr:row>
      <xdr:rowOff>94600</xdr:rowOff>
    </xdr:to>
    <xdr:cxnSp macro="">
      <xdr:nvCxnSpPr>
        <xdr:cNvPr id="354" name="直線コネクタ 353"/>
        <xdr:cNvCxnSpPr/>
      </xdr:nvCxnSpPr>
      <xdr:spPr>
        <a:xfrm flipV="1">
          <a:off x="8750300" y="9753779"/>
          <a:ext cx="889000" cy="11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119111</xdr:rowOff>
    </xdr:from>
    <xdr:to>
      <xdr:col>14</xdr:col>
      <xdr:colOff>79375</xdr:colOff>
      <xdr:row>59</xdr:row>
      <xdr:rowOff>49261</xdr:rowOff>
    </xdr:to>
    <xdr:sp macro="" textlink="">
      <xdr:nvSpPr>
        <xdr:cNvPr id="355" name="フローチャート : 判断 354"/>
        <xdr:cNvSpPr/>
      </xdr:nvSpPr>
      <xdr:spPr>
        <a:xfrm>
          <a:off x="9588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40388</xdr:rowOff>
    </xdr:from>
    <xdr:ext cx="534377" cy="259045"/>
    <xdr:sp macro="" textlink="">
      <xdr:nvSpPr>
        <xdr:cNvPr id="356" name="テキスト ボックス 355"/>
        <xdr:cNvSpPr txBox="1"/>
      </xdr:nvSpPr>
      <xdr:spPr>
        <a:xfrm>
          <a:off x="9372111" y="1015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90010</xdr:rowOff>
    </xdr:from>
    <xdr:to>
      <xdr:col>12</xdr:col>
      <xdr:colOff>511175</xdr:colOff>
      <xdr:row>57</xdr:row>
      <xdr:rowOff>94600</xdr:rowOff>
    </xdr:to>
    <xdr:cxnSp macro="">
      <xdr:nvCxnSpPr>
        <xdr:cNvPr id="357" name="直線コネクタ 356"/>
        <xdr:cNvCxnSpPr/>
      </xdr:nvCxnSpPr>
      <xdr:spPr>
        <a:xfrm>
          <a:off x="7861300" y="9862660"/>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90010</xdr:rowOff>
    </xdr:from>
    <xdr:to>
      <xdr:col>11</xdr:col>
      <xdr:colOff>307975</xdr:colOff>
      <xdr:row>59</xdr:row>
      <xdr:rowOff>32174</xdr:rowOff>
    </xdr:to>
    <xdr:cxnSp macro="">
      <xdr:nvCxnSpPr>
        <xdr:cNvPr id="360" name="直線コネクタ 359"/>
        <xdr:cNvCxnSpPr/>
      </xdr:nvCxnSpPr>
      <xdr:spPr>
        <a:xfrm flipV="1">
          <a:off x="6972300" y="9862660"/>
          <a:ext cx="889000" cy="28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68486</xdr:rowOff>
    </xdr:from>
    <xdr:to>
      <xdr:col>15</xdr:col>
      <xdr:colOff>231775</xdr:colOff>
      <xdr:row>57</xdr:row>
      <xdr:rowOff>170086</xdr:rowOff>
    </xdr:to>
    <xdr:sp macro="" textlink="">
      <xdr:nvSpPr>
        <xdr:cNvPr id="370" name="円/楕円 369"/>
        <xdr:cNvSpPr/>
      </xdr:nvSpPr>
      <xdr:spPr>
        <a:xfrm>
          <a:off x="10426700" y="98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91363</xdr:rowOff>
    </xdr:from>
    <xdr:ext cx="599010" cy="259045"/>
    <xdr:sp macro="" textlink="">
      <xdr:nvSpPr>
        <xdr:cNvPr id="371" name="普通建設事業費該当値テキスト"/>
        <xdr:cNvSpPr txBox="1"/>
      </xdr:nvSpPr>
      <xdr:spPr>
        <a:xfrm>
          <a:off x="10528300" y="96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101779</xdr:rowOff>
    </xdr:from>
    <xdr:to>
      <xdr:col>14</xdr:col>
      <xdr:colOff>79375</xdr:colOff>
      <xdr:row>57</xdr:row>
      <xdr:rowOff>31929</xdr:rowOff>
    </xdr:to>
    <xdr:sp macro="" textlink="">
      <xdr:nvSpPr>
        <xdr:cNvPr id="372" name="円/楕円 371"/>
        <xdr:cNvSpPr/>
      </xdr:nvSpPr>
      <xdr:spPr>
        <a:xfrm>
          <a:off x="9588500" y="97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48456</xdr:rowOff>
    </xdr:from>
    <xdr:ext cx="599010" cy="259045"/>
    <xdr:sp macro="" textlink="">
      <xdr:nvSpPr>
        <xdr:cNvPr id="373" name="テキスト ボックス 372"/>
        <xdr:cNvSpPr txBox="1"/>
      </xdr:nvSpPr>
      <xdr:spPr>
        <a:xfrm>
          <a:off x="9339794" y="947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43800</xdr:rowOff>
    </xdr:from>
    <xdr:to>
      <xdr:col>12</xdr:col>
      <xdr:colOff>561975</xdr:colOff>
      <xdr:row>57</xdr:row>
      <xdr:rowOff>145400</xdr:rowOff>
    </xdr:to>
    <xdr:sp macro="" textlink="">
      <xdr:nvSpPr>
        <xdr:cNvPr id="374" name="円/楕円 373"/>
        <xdr:cNvSpPr/>
      </xdr:nvSpPr>
      <xdr:spPr>
        <a:xfrm>
          <a:off x="8699500" y="98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161927</xdr:rowOff>
    </xdr:from>
    <xdr:ext cx="599010" cy="259045"/>
    <xdr:sp macro="" textlink="">
      <xdr:nvSpPr>
        <xdr:cNvPr id="375" name="テキスト ボックス 374"/>
        <xdr:cNvSpPr txBox="1"/>
      </xdr:nvSpPr>
      <xdr:spPr>
        <a:xfrm>
          <a:off x="8450794" y="959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39210</xdr:rowOff>
    </xdr:from>
    <xdr:to>
      <xdr:col>11</xdr:col>
      <xdr:colOff>358775</xdr:colOff>
      <xdr:row>57</xdr:row>
      <xdr:rowOff>140810</xdr:rowOff>
    </xdr:to>
    <xdr:sp macro="" textlink="">
      <xdr:nvSpPr>
        <xdr:cNvPr id="376" name="円/楕円 375"/>
        <xdr:cNvSpPr/>
      </xdr:nvSpPr>
      <xdr:spPr>
        <a:xfrm>
          <a:off x="7810500" y="98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157337</xdr:rowOff>
    </xdr:from>
    <xdr:ext cx="599010" cy="259045"/>
    <xdr:sp macro="" textlink="">
      <xdr:nvSpPr>
        <xdr:cNvPr id="377" name="テキスト ボックス 376"/>
        <xdr:cNvSpPr txBox="1"/>
      </xdr:nvSpPr>
      <xdr:spPr>
        <a:xfrm>
          <a:off x="7561794" y="958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152824</xdr:rowOff>
    </xdr:from>
    <xdr:to>
      <xdr:col>10</xdr:col>
      <xdr:colOff>155575</xdr:colOff>
      <xdr:row>59</xdr:row>
      <xdr:rowOff>82974</xdr:rowOff>
    </xdr:to>
    <xdr:sp macro="" textlink="">
      <xdr:nvSpPr>
        <xdr:cNvPr id="378" name="円/楕円 377"/>
        <xdr:cNvSpPr/>
      </xdr:nvSpPr>
      <xdr:spPr>
        <a:xfrm>
          <a:off x="6921500" y="1009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99501</xdr:rowOff>
    </xdr:from>
    <xdr:ext cx="534377" cy="259045"/>
    <xdr:sp macro="" textlink="">
      <xdr:nvSpPr>
        <xdr:cNvPr id="379" name="テキスト ボックス 378"/>
        <xdr:cNvSpPr txBox="1"/>
      </xdr:nvSpPr>
      <xdr:spPr>
        <a:xfrm>
          <a:off x="6705111" y="98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104006</xdr:rowOff>
    </xdr:from>
    <xdr:to>
      <xdr:col>15</xdr:col>
      <xdr:colOff>180975</xdr:colOff>
      <xdr:row>77</xdr:row>
      <xdr:rowOff>109379</xdr:rowOff>
    </xdr:to>
    <xdr:cxnSp macro="">
      <xdr:nvCxnSpPr>
        <xdr:cNvPr id="408" name="直線コネクタ 407"/>
        <xdr:cNvCxnSpPr/>
      </xdr:nvCxnSpPr>
      <xdr:spPr>
        <a:xfrm>
          <a:off x="9639300" y="13134206"/>
          <a:ext cx="838200" cy="17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104006</xdr:rowOff>
    </xdr:from>
    <xdr:to>
      <xdr:col>14</xdr:col>
      <xdr:colOff>28575</xdr:colOff>
      <xdr:row>77</xdr:row>
      <xdr:rowOff>63787</xdr:rowOff>
    </xdr:to>
    <xdr:cxnSp macro="">
      <xdr:nvCxnSpPr>
        <xdr:cNvPr id="411" name="直線コネクタ 410"/>
        <xdr:cNvCxnSpPr/>
      </xdr:nvCxnSpPr>
      <xdr:spPr>
        <a:xfrm flipV="1">
          <a:off x="8750300" y="13134206"/>
          <a:ext cx="889000" cy="13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105896</xdr:rowOff>
    </xdr:from>
    <xdr:to>
      <xdr:col>14</xdr:col>
      <xdr:colOff>79375</xdr:colOff>
      <xdr:row>79</xdr:row>
      <xdr:rowOff>36046</xdr:rowOff>
    </xdr:to>
    <xdr:sp macro="" textlink="">
      <xdr:nvSpPr>
        <xdr:cNvPr id="412" name="フローチャート : 判断 411"/>
        <xdr:cNvSpPr/>
      </xdr:nvSpPr>
      <xdr:spPr>
        <a:xfrm>
          <a:off x="9588500" y="1347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27173</xdr:rowOff>
    </xdr:from>
    <xdr:ext cx="534377" cy="259045"/>
    <xdr:sp macro="" textlink="">
      <xdr:nvSpPr>
        <xdr:cNvPr id="413" name="テキスト ボックス 412"/>
        <xdr:cNvSpPr txBox="1"/>
      </xdr:nvSpPr>
      <xdr:spPr>
        <a:xfrm>
          <a:off x="9372111" y="135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5" name="テキスト ボックス 414"/>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58579</xdr:rowOff>
    </xdr:from>
    <xdr:to>
      <xdr:col>15</xdr:col>
      <xdr:colOff>231775</xdr:colOff>
      <xdr:row>77</xdr:row>
      <xdr:rowOff>160179</xdr:rowOff>
    </xdr:to>
    <xdr:sp macro="" textlink="">
      <xdr:nvSpPr>
        <xdr:cNvPr id="421" name="円/楕円 420"/>
        <xdr:cNvSpPr/>
      </xdr:nvSpPr>
      <xdr:spPr>
        <a:xfrm>
          <a:off x="10426700" y="132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81456</xdr:rowOff>
    </xdr:from>
    <xdr:ext cx="599010" cy="259045"/>
    <xdr:sp macro="" textlink="">
      <xdr:nvSpPr>
        <xdr:cNvPr id="422" name="普通建設事業費 （ うち新規整備　）該当値テキスト"/>
        <xdr:cNvSpPr txBox="1"/>
      </xdr:nvSpPr>
      <xdr:spPr>
        <a:xfrm>
          <a:off x="10528300" y="131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218,875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53206</xdr:rowOff>
    </xdr:from>
    <xdr:to>
      <xdr:col>14</xdr:col>
      <xdr:colOff>79375</xdr:colOff>
      <xdr:row>76</xdr:row>
      <xdr:rowOff>154806</xdr:rowOff>
    </xdr:to>
    <xdr:sp macro="" textlink="">
      <xdr:nvSpPr>
        <xdr:cNvPr id="423" name="円/楕円 422"/>
        <xdr:cNvSpPr/>
      </xdr:nvSpPr>
      <xdr:spPr>
        <a:xfrm>
          <a:off x="9588500" y="130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171334</xdr:rowOff>
    </xdr:from>
    <xdr:ext cx="599010" cy="259045"/>
    <xdr:sp macro="" textlink="">
      <xdr:nvSpPr>
        <xdr:cNvPr id="424" name="テキスト ボックス 423"/>
        <xdr:cNvSpPr txBox="1"/>
      </xdr:nvSpPr>
      <xdr:spPr>
        <a:xfrm>
          <a:off x="9339794" y="1285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12987</xdr:rowOff>
    </xdr:from>
    <xdr:to>
      <xdr:col>12</xdr:col>
      <xdr:colOff>561975</xdr:colOff>
      <xdr:row>77</xdr:row>
      <xdr:rowOff>114587</xdr:rowOff>
    </xdr:to>
    <xdr:sp macro="" textlink="">
      <xdr:nvSpPr>
        <xdr:cNvPr id="425" name="円/楕円 424"/>
        <xdr:cNvSpPr/>
      </xdr:nvSpPr>
      <xdr:spPr>
        <a:xfrm>
          <a:off x="8699500" y="132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131114</xdr:rowOff>
    </xdr:from>
    <xdr:ext cx="599010" cy="259045"/>
    <xdr:sp macro="" textlink="">
      <xdr:nvSpPr>
        <xdr:cNvPr id="426" name="テキスト ボックス 425"/>
        <xdr:cNvSpPr txBox="1"/>
      </xdr:nvSpPr>
      <xdr:spPr>
        <a:xfrm>
          <a:off x="8450794" y="1298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19368</xdr:rowOff>
    </xdr:from>
    <xdr:to>
      <xdr:col>15</xdr:col>
      <xdr:colOff>180975</xdr:colOff>
      <xdr:row>99</xdr:row>
      <xdr:rowOff>30074</xdr:rowOff>
    </xdr:to>
    <xdr:cxnSp macro="">
      <xdr:nvCxnSpPr>
        <xdr:cNvPr id="455" name="直線コネクタ 454"/>
        <xdr:cNvCxnSpPr/>
      </xdr:nvCxnSpPr>
      <xdr:spPr>
        <a:xfrm flipV="1">
          <a:off x="9639300" y="16650018"/>
          <a:ext cx="838200" cy="3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6299</xdr:rowOff>
    </xdr:from>
    <xdr:to>
      <xdr:col>14</xdr:col>
      <xdr:colOff>28575</xdr:colOff>
      <xdr:row>99</xdr:row>
      <xdr:rowOff>30074</xdr:rowOff>
    </xdr:to>
    <xdr:cxnSp macro="">
      <xdr:nvCxnSpPr>
        <xdr:cNvPr id="458" name="直線コネクタ 457"/>
        <xdr:cNvCxnSpPr/>
      </xdr:nvCxnSpPr>
      <xdr:spPr>
        <a:xfrm>
          <a:off x="8750300" y="16808399"/>
          <a:ext cx="889000" cy="19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9" name="フローチャート : 判断 458"/>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0" name="テキスト ボックス 459"/>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140018</xdr:rowOff>
    </xdr:from>
    <xdr:to>
      <xdr:col>15</xdr:col>
      <xdr:colOff>231775</xdr:colOff>
      <xdr:row>97</xdr:row>
      <xdr:rowOff>70168</xdr:rowOff>
    </xdr:to>
    <xdr:sp macro="" textlink="">
      <xdr:nvSpPr>
        <xdr:cNvPr id="468" name="円/楕円 467"/>
        <xdr:cNvSpPr/>
      </xdr:nvSpPr>
      <xdr:spPr>
        <a:xfrm>
          <a:off x="10426700" y="165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162895</xdr:rowOff>
    </xdr:from>
    <xdr:ext cx="534377" cy="259045"/>
    <xdr:sp macro="" textlink="">
      <xdr:nvSpPr>
        <xdr:cNvPr id="469" name="普通建設事業費 （ うち更新整備　）該当値テキスト"/>
        <xdr:cNvSpPr txBox="1"/>
      </xdr:nvSpPr>
      <xdr:spPr>
        <a:xfrm>
          <a:off x="10528300" y="164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150724</xdr:rowOff>
    </xdr:from>
    <xdr:to>
      <xdr:col>14</xdr:col>
      <xdr:colOff>79375</xdr:colOff>
      <xdr:row>99</xdr:row>
      <xdr:rowOff>80874</xdr:rowOff>
    </xdr:to>
    <xdr:sp macro="" textlink="">
      <xdr:nvSpPr>
        <xdr:cNvPr id="470" name="円/楕円 469"/>
        <xdr:cNvSpPr/>
      </xdr:nvSpPr>
      <xdr:spPr>
        <a:xfrm>
          <a:off x="9588500" y="169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72001</xdr:rowOff>
    </xdr:from>
    <xdr:ext cx="469744" cy="259045"/>
    <xdr:sp macro="" textlink="">
      <xdr:nvSpPr>
        <xdr:cNvPr id="471" name="テキスト ボックス 470"/>
        <xdr:cNvSpPr txBox="1"/>
      </xdr:nvSpPr>
      <xdr:spPr>
        <a:xfrm>
          <a:off x="9404427" y="170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126949</xdr:rowOff>
    </xdr:from>
    <xdr:to>
      <xdr:col>12</xdr:col>
      <xdr:colOff>561975</xdr:colOff>
      <xdr:row>98</xdr:row>
      <xdr:rowOff>57099</xdr:rowOff>
    </xdr:to>
    <xdr:sp macro="" textlink="">
      <xdr:nvSpPr>
        <xdr:cNvPr id="472" name="円/楕円 471"/>
        <xdr:cNvSpPr/>
      </xdr:nvSpPr>
      <xdr:spPr>
        <a:xfrm>
          <a:off x="8699500" y="167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48226</xdr:rowOff>
    </xdr:from>
    <xdr:ext cx="534377" cy="259045"/>
    <xdr:sp macro="" textlink="">
      <xdr:nvSpPr>
        <xdr:cNvPr id="473" name="テキスト ボックス 472"/>
        <xdr:cNvSpPr txBox="1"/>
      </xdr:nvSpPr>
      <xdr:spPr>
        <a:xfrm>
          <a:off x="8483111" y="168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84" name="直線コネクタ 48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85" name="テキスト ボックス 48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7" name="テキスト ボックス 48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8" name="直線コネクタ 48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89" name="テキスト ボックス 48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19817</xdr:rowOff>
    </xdr:from>
    <xdr:to>
      <xdr:col>23</xdr:col>
      <xdr:colOff>516889</xdr:colOff>
      <xdr:row>38</xdr:row>
      <xdr:rowOff>25400</xdr:rowOff>
    </xdr:to>
    <xdr:cxnSp macro="">
      <xdr:nvCxnSpPr>
        <xdr:cNvPr id="493" name="直線コネクタ 492"/>
        <xdr:cNvCxnSpPr/>
      </xdr:nvCxnSpPr>
      <xdr:spPr>
        <a:xfrm flipV="1">
          <a:off x="16317595" y="5849117"/>
          <a:ext cx="1269" cy="69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66808</xdr:rowOff>
    </xdr:from>
    <xdr:ext cx="249299" cy="259045"/>
    <xdr:sp macro="" textlink="">
      <xdr:nvSpPr>
        <xdr:cNvPr id="494" name="災害復旧事業費最小値テキスト"/>
        <xdr:cNvSpPr txBox="1"/>
      </xdr:nvSpPr>
      <xdr:spPr>
        <a:xfrm>
          <a:off x="16370300" y="658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95" name="直線コネクタ 49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137944</xdr:rowOff>
    </xdr:from>
    <xdr:ext cx="599010" cy="259045"/>
    <xdr:sp macro="" textlink="">
      <xdr:nvSpPr>
        <xdr:cNvPr id="496" name="災害復旧事業費最大値テキスト"/>
        <xdr:cNvSpPr txBox="1"/>
      </xdr:nvSpPr>
      <xdr:spPr>
        <a:xfrm>
          <a:off x="16370300" y="56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34</xdr:row>
      <xdr:rowOff>19817</xdr:rowOff>
    </xdr:from>
    <xdr:to>
      <xdr:col>23</xdr:col>
      <xdr:colOff>606425</xdr:colOff>
      <xdr:row>34</xdr:row>
      <xdr:rowOff>19817</xdr:rowOff>
    </xdr:to>
    <xdr:cxnSp macro="">
      <xdr:nvCxnSpPr>
        <xdr:cNvPr id="497" name="直線コネクタ 496"/>
        <xdr:cNvCxnSpPr/>
      </xdr:nvCxnSpPr>
      <xdr:spPr>
        <a:xfrm>
          <a:off x="16230600" y="58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7352</xdr:rowOff>
    </xdr:from>
    <xdr:to>
      <xdr:col>23</xdr:col>
      <xdr:colOff>517525</xdr:colOff>
      <xdr:row>34</xdr:row>
      <xdr:rowOff>19817</xdr:rowOff>
    </xdr:to>
    <xdr:cxnSp macro="">
      <xdr:nvCxnSpPr>
        <xdr:cNvPr id="498" name="直線コネクタ 497"/>
        <xdr:cNvCxnSpPr/>
      </xdr:nvCxnSpPr>
      <xdr:spPr>
        <a:xfrm>
          <a:off x="15481300" y="5665202"/>
          <a:ext cx="838200" cy="1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111258</xdr:rowOff>
    </xdr:from>
    <xdr:ext cx="469744" cy="259045"/>
    <xdr:sp macro="" textlink="">
      <xdr:nvSpPr>
        <xdr:cNvPr id="499" name="災害復旧事業費平均値テキスト"/>
        <xdr:cNvSpPr txBox="1"/>
      </xdr:nvSpPr>
      <xdr:spPr>
        <a:xfrm>
          <a:off x="16370300" y="6454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132831</xdr:rowOff>
    </xdr:from>
    <xdr:to>
      <xdr:col>23</xdr:col>
      <xdr:colOff>568325</xdr:colOff>
      <xdr:row>38</xdr:row>
      <xdr:rowOff>62981</xdr:rowOff>
    </xdr:to>
    <xdr:sp macro="" textlink="">
      <xdr:nvSpPr>
        <xdr:cNvPr id="500" name="フローチャート : 判断 499"/>
        <xdr:cNvSpPr/>
      </xdr:nvSpPr>
      <xdr:spPr>
        <a:xfrm>
          <a:off x="16268700" y="647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7352</xdr:rowOff>
    </xdr:from>
    <xdr:to>
      <xdr:col>22</xdr:col>
      <xdr:colOff>365125</xdr:colOff>
      <xdr:row>33</xdr:row>
      <xdr:rowOff>161977</xdr:rowOff>
    </xdr:to>
    <xdr:cxnSp macro="">
      <xdr:nvCxnSpPr>
        <xdr:cNvPr id="501" name="直線コネクタ 500"/>
        <xdr:cNvCxnSpPr/>
      </xdr:nvCxnSpPr>
      <xdr:spPr>
        <a:xfrm flipV="1">
          <a:off x="14592300" y="5665202"/>
          <a:ext cx="889000" cy="1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110868</xdr:rowOff>
    </xdr:from>
    <xdr:to>
      <xdr:col>22</xdr:col>
      <xdr:colOff>415925</xdr:colOff>
      <xdr:row>38</xdr:row>
      <xdr:rowOff>41018</xdr:rowOff>
    </xdr:to>
    <xdr:sp macro="" textlink="">
      <xdr:nvSpPr>
        <xdr:cNvPr id="502" name="フローチャート : 判断 501"/>
        <xdr:cNvSpPr/>
      </xdr:nvSpPr>
      <xdr:spPr>
        <a:xfrm>
          <a:off x="15430500" y="64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32145</xdr:rowOff>
    </xdr:from>
    <xdr:ext cx="469744" cy="259045"/>
    <xdr:sp macro="" textlink="">
      <xdr:nvSpPr>
        <xdr:cNvPr id="503" name="テキスト ボックス 502"/>
        <xdr:cNvSpPr txBox="1"/>
      </xdr:nvSpPr>
      <xdr:spPr>
        <a:xfrm>
          <a:off x="15246427" y="654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159302</xdr:rowOff>
    </xdr:from>
    <xdr:to>
      <xdr:col>21</xdr:col>
      <xdr:colOff>161925</xdr:colOff>
      <xdr:row>33</xdr:row>
      <xdr:rowOff>161977</xdr:rowOff>
    </xdr:to>
    <xdr:cxnSp macro="">
      <xdr:nvCxnSpPr>
        <xdr:cNvPr id="504" name="直線コネクタ 503"/>
        <xdr:cNvCxnSpPr/>
      </xdr:nvCxnSpPr>
      <xdr:spPr>
        <a:xfrm>
          <a:off x="13703300" y="5302802"/>
          <a:ext cx="889000" cy="5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123824</xdr:rowOff>
    </xdr:from>
    <xdr:to>
      <xdr:col>21</xdr:col>
      <xdr:colOff>212725</xdr:colOff>
      <xdr:row>38</xdr:row>
      <xdr:rowOff>53974</xdr:rowOff>
    </xdr:to>
    <xdr:sp macro="" textlink="">
      <xdr:nvSpPr>
        <xdr:cNvPr id="505" name="フローチャート : 判断 504"/>
        <xdr:cNvSpPr/>
      </xdr:nvSpPr>
      <xdr:spPr>
        <a:xfrm>
          <a:off x="14541500" y="64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45101</xdr:rowOff>
    </xdr:from>
    <xdr:ext cx="469744" cy="259045"/>
    <xdr:sp macro="" textlink="">
      <xdr:nvSpPr>
        <xdr:cNvPr id="506" name="テキスト ボックス 505"/>
        <xdr:cNvSpPr txBox="1"/>
      </xdr:nvSpPr>
      <xdr:spPr>
        <a:xfrm>
          <a:off x="14357427" y="65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159302</xdr:rowOff>
    </xdr:from>
    <xdr:to>
      <xdr:col>19</xdr:col>
      <xdr:colOff>644525</xdr:colOff>
      <xdr:row>30</xdr:row>
      <xdr:rowOff>169458</xdr:rowOff>
    </xdr:to>
    <xdr:cxnSp macro="">
      <xdr:nvCxnSpPr>
        <xdr:cNvPr id="507" name="直線コネクタ 506"/>
        <xdr:cNvCxnSpPr/>
      </xdr:nvCxnSpPr>
      <xdr:spPr>
        <a:xfrm flipV="1">
          <a:off x="12814300" y="530280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122173</xdr:rowOff>
    </xdr:from>
    <xdr:to>
      <xdr:col>20</xdr:col>
      <xdr:colOff>9525</xdr:colOff>
      <xdr:row>38</xdr:row>
      <xdr:rowOff>52322</xdr:rowOff>
    </xdr:to>
    <xdr:sp macro="" textlink="">
      <xdr:nvSpPr>
        <xdr:cNvPr id="508" name="フローチャート : 判断 507"/>
        <xdr:cNvSpPr/>
      </xdr:nvSpPr>
      <xdr:spPr>
        <a:xfrm>
          <a:off x="13652500" y="64658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43449</xdr:rowOff>
    </xdr:from>
    <xdr:ext cx="469744" cy="259045"/>
    <xdr:sp macro="" textlink="">
      <xdr:nvSpPr>
        <xdr:cNvPr id="509" name="テキスト ボックス 508"/>
        <xdr:cNvSpPr txBox="1"/>
      </xdr:nvSpPr>
      <xdr:spPr>
        <a:xfrm>
          <a:off x="13468427" y="655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118538</xdr:rowOff>
    </xdr:from>
    <xdr:to>
      <xdr:col>18</xdr:col>
      <xdr:colOff>492125</xdr:colOff>
      <xdr:row>38</xdr:row>
      <xdr:rowOff>48689</xdr:rowOff>
    </xdr:to>
    <xdr:sp macro="" textlink="">
      <xdr:nvSpPr>
        <xdr:cNvPr id="510" name="フローチャート : 判断 509"/>
        <xdr:cNvSpPr/>
      </xdr:nvSpPr>
      <xdr:spPr>
        <a:xfrm>
          <a:off x="12763500" y="646218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39815</xdr:rowOff>
    </xdr:from>
    <xdr:ext cx="469744" cy="259045"/>
    <xdr:sp macro="" textlink="">
      <xdr:nvSpPr>
        <xdr:cNvPr id="511" name="テキスト ボックス 510"/>
        <xdr:cNvSpPr txBox="1"/>
      </xdr:nvSpPr>
      <xdr:spPr>
        <a:xfrm>
          <a:off x="12579427" y="655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140467</xdr:rowOff>
    </xdr:from>
    <xdr:to>
      <xdr:col>23</xdr:col>
      <xdr:colOff>568325</xdr:colOff>
      <xdr:row>34</xdr:row>
      <xdr:rowOff>70617</xdr:rowOff>
    </xdr:to>
    <xdr:sp macro="" textlink="">
      <xdr:nvSpPr>
        <xdr:cNvPr id="517" name="円/楕円 516"/>
        <xdr:cNvSpPr/>
      </xdr:nvSpPr>
      <xdr:spPr>
        <a:xfrm>
          <a:off x="16268700" y="57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93494</xdr:rowOff>
    </xdr:from>
    <xdr:ext cx="599010" cy="259045"/>
    <xdr:sp macro="" textlink="">
      <xdr:nvSpPr>
        <xdr:cNvPr id="518" name="災害復旧事業費該当値テキスト"/>
        <xdr:cNvSpPr txBox="1"/>
      </xdr:nvSpPr>
      <xdr:spPr>
        <a:xfrm>
          <a:off x="16370300" y="575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120,977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128002</xdr:rowOff>
    </xdr:from>
    <xdr:to>
      <xdr:col>22</xdr:col>
      <xdr:colOff>415925</xdr:colOff>
      <xdr:row>33</xdr:row>
      <xdr:rowOff>58152</xdr:rowOff>
    </xdr:to>
    <xdr:sp macro="" textlink="">
      <xdr:nvSpPr>
        <xdr:cNvPr id="519" name="円/楕円 518"/>
        <xdr:cNvSpPr/>
      </xdr:nvSpPr>
      <xdr:spPr>
        <a:xfrm>
          <a:off x="15430500" y="56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31</xdr:row>
      <xdr:rowOff>74679</xdr:rowOff>
    </xdr:from>
    <xdr:ext cx="599010" cy="259045"/>
    <xdr:sp macro="" textlink="">
      <xdr:nvSpPr>
        <xdr:cNvPr id="520" name="テキスト ボックス 519"/>
        <xdr:cNvSpPr txBox="1"/>
      </xdr:nvSpPr>
      <xdr:spPr>
        <a:xfrm>
          <a:off x="15181794" y="538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111177</xdr:rowOff>
    </xdr:from>
    <xdr:to>
      <xdr:col>21</xdr:col>
      <xdr:colOff>212725</xdr:colOff>
      <xdr:row>34</xdr:row>
      <xdr:rowOff>41327</xdr:rowOff>
    </xdr:to>
    <xdr:sp macro="" textlink="">
      <xdr:nvSpPr>
        <xdr:cNvPr id="521" name="円/楕円 520"/>
        <xdr:cNvSpPr/>
      </xdr:nvSpPr>
      <xdr:spPr>
        <a:xfrm>
          <a:off x="14541500" y="57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57854</xdr:rowOff>
    </xdr:from>
    <xdr:ext cx="599010" cy="259045"/>
    <xdr:sp macro="" textlink="">
      <xdr:nvSpPr>
        <xdr:cNvPr id="522" name="テキスト ボックス 521"/>
        <xdr:cNvSpPr txBox="1"/>
      </xdr:nvSpPr>
      <xdr:spPr>
        <a:xfrm>
          <a:off x="14292794" y="554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126,102</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108502</xdr:rowOff>
    </xdr:from>
    <xdr:to>
      <xdr:col>20</xdr:col>
      <xdr:colOff>9525</xdr:colOff>
      <xdr:row>31</xdr:row>
      <xdr:rowOff>38652</xdr:rowOff>
    </xdr:to>
    <xdr:sp macro="" textlink="">
      <xdr:nvSpPr>
        <xdr:cNvPr id="523" name="円/楕円 522"/>
        <xdr:cNvSpPr/>
      </xdr:nvSpPr>
      <xdr:spPr>
        <a:xfrm>
          <a:off x="13652500" y="52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29</xdr:row>
      <xdr:rowOff>55179</xdr:rowOff>
    </xdr:from>
    <xdr:ext cx="599010" cy="259045"/>
    <xdr:sp macro="" textlink="">
      <xdr:nvSpPr>
        <xdr:cNvPr id="524" name="テキスト ボックス 523"/>
        <xdr:cNvSpPr txBox="1"/>
      </xdr:nvSpPr>
      <xdr:spPr>
        <a:xfrm>
          <a:off x="13403794" y="502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216,570</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118658</xdr:rowOff>
    </xdr:from>
    <xdr:to>
      <xdr:col>18</xdr:col>
      <xdr:colOff>492125</xdr:colOff>
      <xdr:row>31</xdr:row>
      <xdr:rowOff>48808</xdr:rowOff>
    </xdr:to>
    <xdr:sp macro="" textlink="">
      <xdr:nvSpPr>
        <xdr:cNvPr id="525" name="円/楕円 524"/>
        <xdr:cNvSpPr/>
      </xdr:nvSpPr>
      <xdr:spPr>
        <a:xfrm>
          <a:off x="12763500" y="52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29</xdr:row>
      <xdr:rowOff>65335</xdr:rowOff>
    </xdr:from>
    <xdr:ext cx="599010" cy="259045"/>
    <xdr:sp macro="" textlink="">
      <xdr:nvSpPr>
        <xdr:cNvPr id="526" name="テキスト ボックス 525"/>
        <xdr:cNvSpPr txBox="1"/>
      </xdr:nvSpPr>
      <xdr:spPr>
        <a:xfrm>
          <a:off x="12514794" y="50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7" name="テキスト ボックス 58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7" name="テキスト ボックス 59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1" name="直線コネクタ 600"/>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2"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3" name="直線コネクタ 602"/>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4"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5" name="直線コネクタ 604"/>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164323</xdr:rowOff>
    </xdr:from>
    <xdr:to>
      <xdr:col>23</xdr:col>
      <xdr:colOff>517525</xdr:colOff>
      <xdr:row>73</xdr:row>
      <xdr:rowOff>16550</xdr:rowOff>
    </xdr:to>
    <xdr:cxnSp macro="">
      <xdr:nvCxnSpPr>
        <xdr:cNvPr id="606" name="直線コネクタ 605"/>
        <xdr:cNvCxnSpPr/>
      </xdr:nvCxnSpPr>
      <xdr:spPr>
        <a:xfrm>
          <a:off x="15481300" y="12508723"/>
          <a:ext cx="8382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07"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08" name="フローチャート : 判断 607"/>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144631</xdr:rowOff>
    </xdr:from>
    <xdr:to>
      <xdr:col>22</xdr:col>
      <xdr:colOff>365125</xdr:colOff>
      <xdr:row>72</xdr:row>
      <xdr:rowOff>164323</xdr:rowOff>
    </xdr:to>
    <xdr:cxnSp macro="">
      <xdr:nvCxnSpPr>
        <xdr:cNvPr id="609" name="直線コネクタ 608"/>
        <xdr:cNvCxnSpPr/>
      </xdr:nvCxnSpPr>
      <xdr:spPr>
        <a:xfrm>
          <a:off x="14592300" y="12489031"/>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50234</xdr:rowOff>
    </xdr:from>
    <xdr:to>
      <xdr:col>22</xdr:col>
      <xdr:colOff>415925</xdr:colOff>
      <xdr:row>74</xdr:row>
      <xdr:rowOff>151834</xdr:rowOff>
    </xdr:to>
    <xdr:sp macro="" textlink="">
      <xdr:nvSpPr>
        <xdr:cNvPr id="610" name="フローチャート : 判断 609"/>
        <xdr:cNvSpPr/>
      </xdr:nvSpPr>
      <xdr:spPr>
        <a:xfrm>
          <a:off x="15430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142961</xdr:rowOff>
    </xdr:from>
    <xdr:ext cx="534377" cy="259045"/>
    <xdr:sp macro="" textlink="">
      <xdr:nvSpPr>
        <xdr:cNvPr id="611" name="テキスト ボックス 610"/>
        <xdr:cNvSpPr txBox="1"/>
      </xdr:nvSpPr>
      <xdr:spPr>
        <a:xfrm>
          <a:off x="15214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144631</xdr:rowOff>
    </xdr:from>
    <xdr:to>
      <xdr:col>21</xdr:col>
      <xdr:colOff>161925</xdr:colOff>
      <xdr:row>72</xdr:row>
      <xdr:rowOff>166789</xdr:rowOff>
    </xdr:to>
    <xdr:cxnSp macro="">
      <xdr:nvCxnSpPr>
        <xdr:cNvPr id="612" name="直線コネクタ 611"/>
        <xdr:cNvCxnSpPr/>
      </xdr:nvCxnSpPr>
      <xdr:spPr>
        <a:xfrm flipV="1">
          <a:off x="13703300" y="12489031"/>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3" name="フローチャート : 判断 612"/>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4" name="テキスト ボックス 613"/>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156290</xdr:rowOff>
    </xdr:from>
    <xdr:to>
      <xdr:col>19</xdr:col>
      <xdr:colOff>644525</xdr:colOff>
      <xdr:row>72</xdr:row>
      <xdr:rowOff>166789</xdr:rowOff>
    </xdr:to>
    <xdr:cxnSp macro="">
      <xdr:nvCxnSpPr>
        <xdr:cNvPr id="615" name="直線コネクタ 614"/>
        <xdr:cNvCxnSpPr/>
      </xdr:nvCxnSpPr>
      <xdr:spPr>
        <a:xfrm>
          <a:off x="12814300" y="12500690"/>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16" name="フローチャート : 判断 615"/>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17" name="テキスト ボックス 616"/>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18" name="フローチャート : 判断 617"/>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19" name="テキスト ボックス 618"/>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137200</xdr:rowOff>
    </xdr:from>
    <xdr:to>
      <xdr:col>23</xdr:col>
      <xdr:colOff>568325</xdr:colOff>
      <xdr:row>73</xdr:row>
      <xdr:rowOff>67350</xdr:rowOff>
    </xdr:to>
    <xdr:sp macro="" textlink="">
      <xdr:nvSpPr>
        <xdr:cNvPr id="625" name="円/楕円 624"/>
        <xdr:cNvSpPr/>
      </xdr:nvSpPr>
      <xdr:spPr>
        <a:xfrm>
          <a:off x="16268700" y="124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160077</xdr:rowOff>
    </xdr:from>
    <xdr:ext cx="534377" cy="259045"/>
    <xdr:sp macro="" textlink="">
      <xdr:nvSpPr>
        <xdr:cNvPr id="626" name="公債費該当値テキスト"/>
        <xdr:cNvSpPr txBox="1"/>
      </xdr:nvSpPr>
      <xdr:spPr>
        <a:xfrm>
          <a:off x="16370300" y="123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68,042</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113523</xdr:rowOff>
    </xdr:from>
    <xdr:to>
      <xdr:col>22</xdr:col>
      <xdr:colOff>415925</xdr:colOff>
      <xdr:row>73</xdr:row>
      <xdr:rowOff>43673</xdr:rowOff>
    </xdr:to>
    <xdr:sp macro="" textlink="">
      <xdr:nvSpPr>
        <xdr:cNvPr id="627" name="円/楕円 626"/>
        <xdr:cNvSpPr/>
      </xdr:nvSpPr>
      <xdr:spPr>
        <a:xfrm>
          <a:off x="15430500" y="124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60200</xdr:rowOff>
    </xdr:from>
    <xdr:ext cx="534377" cy="259045"/>
    <xdr:sp macro="" textlink="">
      <xdr:nvSpPr>
        <xdr:cNvPr id="628" name="テキスト ボックス 627"/>
        <xdr:cNvSpPr txBox="1"/>
      </xdr:nvSpPr>
      <xdr:spPr>
        <a:xfrm>
          <a:off x="15214111" y="122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93831</xdr:rowOff>
    </xdr:from>
    <xdr:to>
      <xdr:col>21</xdr:col>
      <xdr:colOff>212725</xdr:colOff>
      <xdr:row>73</xdr:row>
      <xdr:rowOff>23981</xdr:rowOff>
    </xdr:to>
    <xdr:sp macro="" textlink="">
      <xdr:nvSpPr>
        <xdr:cNvPr id="629" name="円/楕円 628"/>
        <xdr:cNvSpPr/>
      </xdr:nvSpPr>
      <xdr:spPr>
        <a:xfrm>
          <a:off x="14541500" y="124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40508</xdr:rowOff>
    </xdr:from>
    <xdr:ext cx="534377" cy="259045"/>
    <xdr:sp macro="" textlink="">
      <xdr:nvSpPr>
        <xdr:cNvPr id="630" name="テキスト ボックス 629"/>
        <xdr:cNvSpPr txBox="1"/>
      </xdr:nvSpPr>
      <xdr:spPr>
        <a:xfrm>
          <a:off x="14325111" y="122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115989</xdr:rowOff>
    </xdr:from>
    <xdr:to>
      <xdr:col>20</xdr:col>
      <xdr:colOff>9525</xdr:colOff>
      <xdr:row>73</xdr:row>
      <xdr:rowOff>46139</xdr:rowOff>
    </xdr:to>
    <xdr:sp macro="" textlink="">
      <xdr:nvSpPr>
        <xdr:cNvPr id="631" name="円/楕円 630"/>
        <xdr:cNvSpPr/>
      </xdr:nvSpPr>
      <xdr:spPr>
        <a:xfrm>
          <a:off x="13652500" y="124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62666</xdr:rowOff>
    </xdr:from>
    <xdr:ext cx="534377" cy="259045"/>
    <xdr:sp macro="" textlink="">
      <xdr:nvSpPr>
        <xdr:cNvPr id="632" name="テキスト ボックス 631"/>
        <xdr:cNvSpPr txBox="1"/>
      </xdr:nvSpPr>
      <xdr:spPr>
        <a:xfrm>
          <a:off x="13436111" y="122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105490</xdr:rowOff>
    </xdr:from>
    <xdr:to>
      <xdr:col>18</xdr:col>
      <xdr:colOff>492125</xdr:colOff>
      <xdr:row>73</xdr:row>
      <xdr:rowOff>35640</xdr:rowOff>
    </xdr:to>
    <xdr:sp macro="" textlink="">
      <xdr:nvSpPr>
        <xdr:cNvPr id="633" name="円/楕円 632"/>
        <xdr:cNvSpPr/>
      </xdr:nvSpPr>
      <xdr:spPr>
        <a:xfrm>
          <a:off x="12763500" y="124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52167</xdr:rowOff>
    </xdr:from>
    <xdr:ext cx="534377" cy="259045"/>
    <xdr:sp macro="" textlink="">
      <xdr:nvSpPr>
        <xdr:cNvPr id="634" name="テキスト ボックス 633"/>
        <xdr:cNvSpPr txBox="1"/>
      </xdr:nvSpPr>
      <xdr:spPr>
        <a:xfrm>
          <a:off x="12547111" y="122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5" name="直線コネクタ 64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6" name="テキスト ボックス 64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7" name="直線コネクタ 64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8" name="テキスト ボックス 64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9" name="直線コネクタ 64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0" name="テキスト ボックス 64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1" name="直線コネクタ 65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2" name="テキスト ボックス 65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3" name="直線コネクタ 65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4" name="テキスト ボックス 65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6" name="テキスト ボックス 65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141270</xdr:rowOff>
    </xdr:from>
    <xdr:to>
      <xdr:col>23</xdr:col>
      <xdr:colOff>516889</xdr:colOff>
      <xdr:row>99</xdr:row>
      <xdr:rowOff>44343</xdr:rowOff>
    </xdr:to>
    <xdr:cxnSp macro="">
      <xdr:nvCxnSpPr>
        <xdr:cNvPr id="658" name="直線コネクタ 657"/>
        <xdr:cNvCxnSpPr/>
      </xdr:nvCxnSpPr>
      <xdr:spPr>
        <a:xfrm flipV="1">
          <a:off x="16317595" y="16257570"/>
          <a:ext cx="1269" cy="76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70957</xdr:rowOff>
    </xdr:from>
    <xdr:ext cx="313932" cy="259045"/>
    <xdr:sp macro="" textlink="">
      <xdr:nvSpPr>
        <xdr:cNvPr id="659" name="積立金最小値テキスト"/>
        <xdr:cNvSpPr txBox="1"/>
      </xdr:nvSpPr>
      <xdr:spPr>
        <a:xfrm>
          <a:off x="16370300" y="17044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44343</xdr:rowOff>
    </xdr:from>
    <xdr:to>
      <xdr:col>23</xdr:col>
      <xdr:colOff>606425</xdr:colOff>
      <xdr:row>99</xdr:row>
      <xdr:rowOff>44343</xdr:rowOff>
    </xdr:to>
    <xdr:cxnSp macro="">
      <xdr:nvCxnSpPr>
        <xdr:cNvPr id="660" name="直線コネクタ 659"/>
        <xdr:cNvCxnSpPr/>
      </xdr:nvCxnSpPr>
      <xdr:spPr>
        <a:xfrm>
          <a:off x="16230600" y="1701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87947</xdr:rowOff>
    </xdr:from>
    <xdr:ext cx="599010" cy="259045"/>
    <xdr:sp macro="" textlink="">
      <xdr:nvSpPr>
        <xdr:cNvPr id="661" name="積立金最大値テキスト"/>
        <xdr:cNvSpPr txBox="1"/>
      </xdr:nvSpPr>
      <xdr:spPr>
        <a:xfrm>
          <a:off x="16370300" y="160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94</xdr:row>
      <xdr:rowOff>141270</xdr:rowOff>
    </xdr:from>
    <xdr:to>
      <xdr:col>23</xdr:col>
      <xdr:colOff>606425</xdr:colOff>
      <xdr:row>94</xdr:row>
      <xdr:rowOff>141270</xdr:rowOff>
    </xdr:to>
    <xdr:cxnSp macro="">
      <xdr:nvCxnSpPr>
        <xdr:cNvPr id="662" name="直線コネクタ 661"/>
        <xdr:cNvCxnSpPr/>
      </xdr:nvCxnSpPr>
      <xdr:spPr>
        <a:xfrm>
          <a:off x="16230600" y="162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140426</xdr:rowOff>
    </xdr:from>
    <xdr:to>
      <xdr:col>23</xdr:col>
      <xdr:colOff>517525</xdr:colOff>
      <xdr:row>98</xdr:row>
      <xdr:rowOff>77149</xdr:rowOff>
    </xdr:to>
    <xdr:cxnSp macro="">
      <xdr:nvCxnSpPr>
        <xdr:cNvPr id="663" name="直線コネクタ 662"/>
        <xdr:cNvCxnSpPr/>
      </xdr:nvCxnSpPr>
      <xdr:spPr>
        <a:xfrm flipV="1">
          <a:off x="15481300" y="16771076"/>
          <a:ext cx="8382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115408</xdr:rowOff>
    </xdr:from>
    <xdr:ext cx="534377" cy="259045"/>
    <xdr:sp macro="" textlink="">
      <xdr:nvSpPr>
        <xdr:cNvPr id="664" name="積立金平均値テキスト"/>
        <xdr:cNvSpPr txBox="1"/>
      </xdr:nvSpPr>
      <xdr:spPr>
        <a:xfrm>
          <a:off x="16370300" y="1691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136981</xdr:rowOff>
    </xdr:from>
    <xdr:to>
      <xdr:col>23</xdr:col>
      <xdr:colOff>568325</xdr:colOff>
      <xdr:row>99</xdr:row>
      <xdr:rowOff>67131</xdr:rowOff>
    </xdr:to>
    <xdr:sp macro="" textlink="">
      <xdr:nvSpPr>
        <xdr:cNvPr id="665" name="フローチャート : 判断 664"/>
        <xdr:cNvSpPr/>
      </xdr:nvSpPr>
      <xdr:spPr>
        <a:xfrm>
          <a:off x="16268700" y="169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153812</xdr:rowOff>
    </xdr:from>
    <xdr:to>
      <xdr:col>22</xdr:col>
      <xdr:colOff>365125</xdr:colOff>
      <xdr:row>98</xdr:row>
      <xdr:rowOff>77149</xdr:rowOff>
    </xdr:to>
    <xdr:cxnSp macro="">
      <xdr:nvCxnSpPr>
        <xdr:cNvPr id="666" name="直線コネクタ 665"/>
        <xdr:cNvCxnSpPr/>
      </xdr:nvCxnSpPr>
      <xdr:spPr>
        <a:xfrm>
          <a:off x="14592300" y="16441562"/>
          <a:ext cx="889000" cy="4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122245</xdr:rowOff>
    </xdr:from>
    <xdr:to>
      <xdr:col>22</xdr:col>
      <xdr:colOff>415925</xdr:colOff>
      <xdr:row>99</xdr:row>
      <xdr:rowOff>52395</xdr:rowOff>
    </xdr:to>
    <xdr:sp macro="" textlink="">
      <xdr:nvSpPr>
        <xdr:cNvPr id="667" name="フローチャート : 判断 666"/>
        <xdr:cNvSpPr/>
      </xdr:nvSpPr>
      <xdr:spPr>
        <a:xfrm>
          <a:off x="15430500" y="1692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43522</xdr:rowOff>
    </xdr:from>
    <xdr:ext cx="534377" cy="259045"/>
    <xdr:sp macro="" textlink="">
      <xdr:nvSpPr>
        <xdr:cNvPr id="668" name="テキスト ボックス 667"/>
        <xdr:cNvSpPr txBox="1"/>
      </xdr:nvSpPr>
      <xdr:spPr>
        <a:xfrm>
          <a:off x="15214111" y="170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153812</xdr:rowOff>
    </xdr:from>
    <xdr:to>
      <xdr:col>21</xdr:col>
      <xdr:colOff>161925</xdr:colOff>
      <xdr:row>97</xdr:row>
      <xdr:rowOff>44199</xdr:rowOff>
    </xdr:to>
    <xdr:cxnSp macro="">
      <xdr:nvCxnSpPr>
        <xdr:cNvPr id="669" name="直線コネクタ 668"/>
        <xdr:cNvCxnSpPr/>
      </xdr:nvCxnSpPr>
      <xdr:spPr>
        <a:xfrm flipV="1">
          <a:off x="13703300" y="16441562"/>
          <a:ext cx="889000" cy="23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132184</xdr:rowOff>
    </xdr:from>
    <xdr:to>
      <xdr:col>21</xdr:col>
      <xdr:colOff>212725</xdr:colOff>
      <xdr:row>99</xdr:row>
      <xdr:rowOff>62334</xdr:rowOff>
    </xdr:to>
    <xdr:sp macro="" textlink="">
      <xdr:nvSpPr>
        <xdr:cNvPr id="670" name="フローチャート : 判断 669"/>
        <xdr:cNvSpPr/>
      </xdr:nvSpPr>
      <xdr:spPr>
        <a:xfrm>
          <a:off x="14541500" y="1693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53461</xdr:rowOff>
    </xdr:from>
    <xdr:ext cx="534377" cy="259045"/>
    <xdr:sp macro="" textlink="">
      <xdr:nvSpPr>
        <xdr:cNvPr id="671" name="テキスト ボックス 670"/>
        <xdr:cNvSpPr txBox="1"/>
      </xdr:nvSpPr>
      <xdr:spPr>
        <a:xfrm>
          <a:off x="14325111" y="170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17506</xdr:rowOff>
    </xdr:from>
    <xdr:to>
      <xdr:col>19</xdr:col>
      <xdr:colOff>644525</xdr:colOff>
      <xdr:row>97</xdr:row>
      <xdr:rowOff>44199</xdr:rowOff>
    </xdr:to>
    <xdr:cxnSp macro="">
      <xdr:nvCxnSpPr>
        <xdr:cNvPr id="672" name="直線コネクタ 671"/>
        <xdr:cNvCxnSpPr/>
      </xdr:nvCxnSpPr>
      <xdr:spPr>
        <a:xfrm>
          <a:off x="12814300" y="15619456"/>
          <a:ext cx="889000" cy="105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127299</xdr:rowOff>
    </xdr:from>
    <xdr:to>
      <xdr:col>20</xdr:col>
      <xdr:colOff>9525</xdr:colOff>
      <xdr:row>99</xdr:row>
      <xdr:rowOff>57449</xdr:rowOff>
    </xdr:to>
    <xdr:sp macro="" textlink="">
      <xdr:nvSpPr>
        <xdr:cNvPr id="673" name="フローチャート : 判断 672"/>
        <xdr:cNvSpPr/>
      </xdr:nvSpPr>
      <xdr:spPr>
        <a:xfrm>
          <a:off x="13652500" y="169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48576</xdr:rowOff>
    </xdr:from>
    <xdr:ext cx="534377" cy="259045"/>
    <xdr:sp macro="" textlink="">
      <xdr:nvSpPr>
        <xdr:cNvPr id="674" name="テキスト ボックス 673"/>
        <xdr:cNvSpPr txBox="1"/>
      </xdr:nvSpPr>
      <xdr:spPr>
        <a:xfrm>
          <a:off x="13436111" y="170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114097</xdr:rowOff>
    </xdr:from>
    <xdr:to>
      <xdr:col>18</xdr:col>
      <xdr:colOff>492125</xdr:colOff>
      <xdr:row>99</xdr:row>
      <xdr:rowOff>44247</xdr:rowOff>
    </xdr:to>
    <xdr:sp macro="" textlink="">
      <xdr:nvSpPr>
        <xdr:cNvPr id="675" name="フローチャート : 判断 674"/>
        <xdr:cNvSpPr/>
      </xdr:nvSpPr>
      <xdr:spPr>
        <a:xfrm>
          <a:off x="12763500" y="1691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35374</xdr:rowOff>
    </xdr:from>
    <xdr:ext cx="534377" cy="259045"/>
    <xdr:sp macro="" textlink="">
      <xdr:nvSpPr>
        <xdr:cNvPr id="676" name="テキスト ボックス 675"/>
        <xdr:cNvSpPr txBox="1"/>
      </xdr:nvSpPr>
      <xdr:spPr>
        <a:xfrm>
          <a:off x="12547111" y="1700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89626</xdr:rowOff>
    </xdr:from>
    <xdr:to>
      <xdr:col>23</xdr:col>
      <xdr:colOff>568325</xdr:colOff>
      <xdr:row>98</xdr:row>
      <xdr:rowOff>19776</xdr:rowOff>
    </xdr:to>
    <xdr:sp macro="" textlink="">
      <xdr:nvSpPr>
        <xdr:cNvPr id="682" name="円/楕円 681"/>
        <xdr:cNvSpPr/>
      </xdr:nvSpPr>
      <xdr:spPr>
        <a:xfrm>
          <a:off x="16268700" y="1672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112503</xdr:rowOff>
    </xdr:from>
    <xdr:ext cx="599010" cy="259045"/>
    <xdr:sp macro="" textlink="">
      <xdr:nvSpPr>
        <xdr:cNvPr id="683" name="積立金該当値テキスト"/>
        <xdr:cNvSpPr txBox="1"/>
      </xdr:nvSpPr>
      <xdr:spPr>
        <a:xfrm>
          <a:off x="16370300" y="165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26349</xdr:rowOff>
    </xdr:from>
    <xdr:to>
      <xdr:col>22</xdr:col>
      <xdr:colOff>415925</xdr:colOff>
      <xdr:row>98</xdr:row>
      <xdr:rowOff>127949</xdr:rowOff>
    </xdr:to>
    <xdr:sp macro="" textlink="">
      <xdr:nvSpPr>
        <xdr:cNvPr id="684" name="円/楕円 683"/>
        <xdr:cNvSpPr/>
      </xdr:nvSpPr>
      <xdr:spPr>
        <a:xfrm>
          <a:off x="15430500" y="168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144476</xdr:rowOff>
    </xdr:from>
    <xdr:ext cx="534377" cy="259045"/>
    <xdr:sp macro="" textlink="">
      <xdr:nvSpPr>
        <xdr:cNvPr id="685" name="テキスト ボックス 684"/>
        <xdr:cNvSpPr txBox="1"/>
      </xdr:nvSpPr>
      <xdr:spPr>
        <a:xfrm>
          <a:off x="15214111" y="1660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103012</xdr:rowOff>
    </xdr:from>
    <xdr:to>
      <xdr:col>21</xdr:col>
      <xdr:colOff>212725</xdr:colOff>
      <xdr:row>96</xdr:row>
      <xdr:rowOff>33162</xdr:rowOff>
    </xdr:to>
    <xdr:sp macro="" textlink="">
      <xdr:nvSpPr>
        <xdr:cNvPr id="686" name="円/楕円 685"/>
        <xdr:cNvSpPr/>
      </xdr:nvSpPr>
      <xdr:spPr>
        <a:xfrm>
          <a:off x="14541500" y="163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49689</xdr:rowOff>
    </xdr:from>
    <xdr:ext cx="599010" cy="259045"/>
    <xdr:sp macro="" textlink="">
      <xdr:nvSpPr>
        <xdr:cNvPr id="687" name="テキスト ボックス 686"/>
        <xdr:cNvSpPr txBox="1"/>
      </xdr:nvSpPr>
      <xdr:spPr>
        <a:xfrm>
          <a:off x="14292794" y="1616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164849</xdr:rowOff>
    </xdr:from>
    <xdr:to>
      <xdr:col>20</xdr:col>
      <xdr:colOff>9525</xdr:colOff>
      <xdr:row>97</xdr:row>
      <xdr:rowOff>94999</xdr:rowOff>
    </xdr:to>
    <xdr:sp macro="" textlink="">
      <xdr:nvSpPr>
        <xdr:cNvPr id="688" name="円/楕円 687"/>
        <xdr:cNvSpPr/>
      </xdr:nvSpPr>
      <xdr:spPr>
        <a:xfrm>
          <a:off x="13652500" y="166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111526</xdr:rowOff>
    </xdr:from>
    <xdr:ext cx="599010" cy="259045"/>
    <xdr:sp macro="" textlink="">
      <xdr:nvSpPr>
        <xdr:cNvPr id="689" name="テキスト ボックス 688"/>
        <xdr:cNvSpPr txBox="1"/>
      </xdr:nvSpPr>
      <xdr:spPr>
        <a:xfrm>
          <a:off x="13403794" y="163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180,132</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138156</xdr:rowOff>
    </xdr:from>
    <xdr:to>
      <xdr:col>18</xdr:col>
      <xdr:colOff>492125</xdr:colOff>
      <xdr:row>91</xdr:row>
      <xdr:rowOff>68306</xdr:rowOff>
    </xdr:to>
    <xdr:sp macro="" textlink="">
      <xdr:nvSpPr>
        <xdr:cNvPr id="690" name="円/楕円 689"/>
        <xdr:cNvSpPr/>
      </xdr:nvSpPr>
      <xdr:spPr>
        <a:xfrm>
          <a:off x="12763500" y="155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84833</xdr:rowOff>
    </xdr:from>
    <xdr:ext cx="599010" cy="259045"/>
    <xdr:sp macro="" textlink="">
      <xdr:nvSpPr>
        <xdr:cNvPr id="691" name="テキスト ボックス 690"/>
        <xdr:cNvSpPr txBox="1"/>
      </xdr:nvSpPr>
      <xdr:spPr>
        <a:xfrm>
          <a:off x="12514794" y="153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2" name="直線コネクタ 70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3" name="テキスト ボックス 70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4" name="直線コネクタ 70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5" name="テキスト ボックス 70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6" name="直線コネクタ 70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7" name="テキスト ボックス 70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8" name="直線コネクタ 70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9" name="テキスト ボックス 70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0" name="直線コネクタ 70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1" name="テキスト ボックス 71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2" name="直線コネクタ 71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3" name="テキスト ボックス 71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17" name="直線コネクタ 716"/>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9" name="直線コネクタ 71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0"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1" name="直線コネクタ 720"/>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2" name="直線コネクタ 72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3"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4" name="フローチャート : 判断 723"/>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5" name="直線コネクタ 72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159538</xdr:rowOff>
    </xdr:from>
    <xdr:to>
      <xdr:col>31</xdr:col>
      <xdr:colOff>85725</xdr:colOff>
      <xdr:row>39</xdr:row>
      <xdr:rowOff>89688</xdr:rowOff>
    </xdr:to>
    <xdr:sp macro="" textlink="">
      <xdr:nvSpPr>
        <xdr:cNvPr id="726" name="フローチャート : 判断 725"/>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106215</xdr:rowOff>
    </xdr:from>
    <xdr:ext cx="469744" cy="259045"/>
    <xdr:sp macro="" textlink="">
      <xdr:nvSpPr>
        <xdr:cNvPr id="727" name="テキスト ボックス 726"/>
        <xdr:cNvSpPr txBox="1"/>
      </xdr:nvSpPr>
      <xdr:spPr>
        <a:xfrm>
          <a:off x="21088427" y="64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19293</xdr:rowOff>
    </xdr:from>
    <xdr:to>
      <xdr:col>29</xdr:col>
      <xdr:colOff>517525</xdr:colOff>
      <xdr:row>39</xdr:row>
      <xdr:rowOff>98878</xdr:rowOff>
    </xdr:to>
    <xdr:cxnSp macro="">
      <xdr:nvCxnSpPr>
        <xdr:cNvPr id="728" name="直線コネクタ 727"/>
        <xdr:cNvCxnSpPr/>
      </xdr:nvCxnSpPr>
      <xdr:spPr>
        <a:xfrm>
          <a:off x="19545300" y="6705843"/>
          <a:ext cx="889000" cy="7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29" name="フローチャート : 判断 728"/>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0" name="テキスト ボックス 729"/>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19293</xdr:rowOff>
    </xdr:from>
    <xdr:to>
      <xdr:col>28</xdr:col>
      <xdr:colOff>314325</xdr:colOff>
      <xdr:row>39</xdr:row>
      <xdr:rowOff>98878</xdr:rowOff>
    </xdr:to>
    <xdr:cxnSp macro="">
      <xdr:nvCxnSpPr>
        <xdr:cNvPr id="731" name="直線コネクタ 730"/>
        <xdr:cNvCxnSpPr/>
      </xdr:nvCxnSpPr>
      <xdr:spPr>
        <a:xfrm flipV="1">
          <a:off x="18656300" y="6705843"/>
          <a:ext cx="889000" cy="7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2" name="フローチャート : 判断 731"/>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3" name="テキスト ボックス 732"/>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4" name="フローチャート : 判断 733"/>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5" name="テキスト ボックス 734"/>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1" name="円/楕円 74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3" name="円/楕円 74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4" name="テキスト ボックス 74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5" name="円/楕円 74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6" name="テキスト ボックス 74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139943</xdr:rowOff>
    </xdr:from>
    <xdr:to>
      <xdr:col>28</xdr:col>
      <xdr:colOff>365125</xdr:colOff>
      <xdr:row>39</xdr:row>
      <xdr:rowOff>70093</xdr:rowOff>
    </xdr:to>
    <xdr:sp macro="" textlink="">
      <xdr:nvSpPr>
        <xdr:cNvPr id="747" name="円/楕円 746"/>
        <xdr:cNvSpPr/>
      </xdr:nvSpPr>
      <xdr:spPr>
        <a:xfrm>
          <a:off x="19494500" y="66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86620</xdr:rowOff>
    </xdr:from>
    <xdr:ext cx="469744" cy="259045"/>
    <xdr:sp macro="" textlink="">
      <xdr:nvSpPr>
        <xdr:cNvPr id="748" name="テキスト ボックス 747"/>
        <xdr:cNvSpPr txBox="1"/>
      </xdr:nvSpPr>
      <xdr:spPr>
        <a:xfrm>
          <a:off x="19310427"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9" name="円/楕円 74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0" name="テキスト ボックス 74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1" name="直線コネクタ 76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2" name="テキスト ボックス 76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3" name="直線コネクタ 76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4" name="テキスト ボックス 76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5" name="直線コネクタ 76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6" name="テキスト ボックス 76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7" name="直線コネクタ 76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8" name="テキスト ボックス 76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9" name="直線コネクタ 76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0" name="テキスト ボックス 76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1" name="直線コネクタ 77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2" name="テキスト ボックス 77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76" name="直線コネクタ 775"/>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8" name="直線コネクタ 77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79"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0" name="直線コネクタ 779"/>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123273</xdr:rowOff>
    </xdr:from>
    <xdr:to>
      <xdr:col>32</xdr:col>
      <xdr:colOff>187325</xdr:colOff>
      <xdr:row>57</xdr:row>
      <xdr:rowOff>132417</xdr:rowOff>
    </xdr:to>
    <xdr:cxnSp macro="">
      <xdr:nvCxnSpPr>
        <xdr:cNvPr id="781" name="直線コネクタ 780"/>
        <xdr:cNvCxnSpPr/>
      </xdr:nvCxnSpPr>
      <xdr:spPr>
        <a:xfrm flipV="1">
          <a:off x="21323300" y="989592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2"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3" name="フローチャート : 判断 782"/>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132417</xdr:rowOff>
    </xdr:from>
    <xdr:to>
      <xdr:col>31</xdr:col>
      <xdr:colOff>34925</xdr:colOff>
      <xdr:row>57</xdr:row>
      <xdr:rowOff>134442</xdr:rowOff>
    </xdr:to>
    <xdr:cxnSp macro="">
      <xdr:nvCxnSpPr>
        <xdr:cNvPr id="784" name="直線コネクタ 783"/>
        <xdr:cNvCxnSpPr/>
      </xdr:nvCxnSpPr>
      <xdr:spPr>
        <a:xfrm flipV="1">
          <a:off x="20434300" y="9905067"/>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6048</xdr:rowOff>
    </xdr:from>
    <xdr:to>
      <xdr:col>31</xdr:col>
      <xdr:colOff>85725</xdr:colOff>
      <xdr:row>58</xdr:row>
      <xdr:rowOff>107648</xdr:rowOff>
    </xdr:to>
    <xdr:sp macro="" textlink="">
      <xdr:nvSpPr>
        <xdr:cNvPr id="785" name="フローチャート : 判断 784"/>
        <xdr:cNvSpPr/>
      </xdr:nvSpPr>
      <xdr:spPr>
        <a:xfrm>
          <a:off x="21272500" y="995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98775</xdr:rowOff>
    </xdr:from>
    <xdr:ext cx="469744" cy="259045"/>
    <xdr:sp macro="" textlink="">
      <xdr:nvSpPr>
        <xdr:cNvPr id="786" name="テキスト ボックス 785"/>
        <xdr:cNvSpPr txBox="1"/>
      </xdr:nvSpPr>
      <xdr:spPr>
        <a:xfrm>
          <a:off x="21088427" y="1004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127225</xdr:rowOff>
    </xdr:from>
    <xdr:to>
      <xdr:col>29</xdr:col>
      <xdr:colOff>517525</xdr:colOff>
      <xdr:row>57</xdr:row>
      <xdr:rowOff>134442</xdr:rowOff>
    </xdr:to>
    <xdr:cxnSp macro="">
      <xdr:nvCxnSpPr>
        <xdr:cNvPr id="787" name="直線コネクタ 786"/>
        <xdr:cNvCxnSpPr/>
      </xdr:nvCxnSpPr>
      <xdr:spPr>
        <a:xfrm>
          <a:off x="19545300" y="9899875"/>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88" name="フローチャート : 判断 787"/>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89" name="テキスト ボックス 788"/>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119616</xdr:rowOff>
    </xdr:from>
    <xdr:to>
      <xdr:col>28</xdr:col>
      <xdr:colOff>314325</xdr:colOff>
      <xdr:row>57</xdr:row>
      <xdr:rowOff>127225</xdr:rowOff>
    </xdr:to>
    <xdr:cxnSp macro="">
      <xdr:nvCxnSpPr>
        <xdr:cNvPr id="790" name="直線コネクタ 789"/>
        <xdr:cNvCxnSpPr/>
      </xdr:nvCxnSpPr>
      <xdr:spPr>
        <a:xfrm>
          <a:off x="18656300" y="9892266"/>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1" name="フローチャート : 判断 790"/>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2" name="テキスト ボックス 791"/>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3" name="フローチャート : 判断 792"/>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4" name="テキスト ボックス 793"/>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72473</xdr:rowOff>
    </xdr:from>
    <xdr:to>
      <xdr:col>32</xdr:col>
      <xdr:colOff>238125</xdr:colOff>
      <xdr:row>58</xdr:row>
      <xdr:rowOff>2623</xdr:rowOff>
    </xdr:to>
    <xdr:sp macro="" textlink="">
      <xdr:nvSpPr>
        <xdr:cNvPr id="800" name="円/楕円 799"/>
        <xdr:cNvSpPr/>
      </xdr:nvSpPr>
      <xdr:spPr>
        <a:xfrm>
          <a:off x="22110700" y="9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95350</xdr:rowOff>
    </xdr:from>
    <xdr:ext cx="469744" cy="259045"/>
    <xdr:sp macro="" textlink="">
      <xdr:nvSpPr>
        <xdr:cNvPr id="801" name="貸付金該当値テキスト"/>
        <xdr:cNvSpPr txBox="1"/>
      </xdr:nvSpPr>
      <xdr:spPr>
        <a:xfrm>
          <a:off x="22212300" y="96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81617</xdr:rowOff>
    </xdr:from>
    <xdr:to>
      <xdr:col>31</xdr:col>
      <xdr:colOff>85725</xdr:colOff>
      <xdr:row>58</xdr:row>
      <xdr:rowOff>11767</xdr:rowOff>
    </xdr:to>
    <xdr:sp macro="" textlink="">
      <xdr:nvSpPr>
        <xdr:cNvPr id="802" name="円/楕円 801"/>
        <xdr:cNvSpPr/>
      </xdr:nvSpPr>
      <xdr:spPr>
        <a:xfrm>
          <a:off x="21272500" y="98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28294</xdr:rowOff>
    </xdr:from>
    <xdr:ext cx="469744" cy="259045"/>
    <xdr:sp macro="" textlink="">
      <xdr:nvSpPr>
        <xdr:cNvPr id="803" name="テキスト ボックス 802"/>
        <xdr:cNvSpPr txBox="1"/>
      </xdr:nvSpPr>
      <xdr:spPr>
        <a:xfrm>
          <a:off x="21088427" y="962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83642</xdr:rowOff>
    </xdr:from>
    <xdr:to>
      <xdr:col>29</xdr:col>
      <xdr:colOff>568325</xdr:colOff>
      <xdr:row>58</xdr:row>
      <xdr:rowOff>13792</xdr:rowOff>
    </xdr:to>
    <xdr:sp macro="" textlink="">
      <xdr:nvSpPr>
        <xdr:cNvPr id="804" name="円/楕円 803"/>
        <xdr:cNvSpPr/>
      </xdr:nvSpPr>
      <xdr:spPr>
        <a:xfrm>
          <a:off x="20383500" y="9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30319</xdr:rowOff>
    </xdr:from>
    <xdr:ext cx="469744" cy="259045"/>
    <xdr:sp macro="" textlink="">
      <xdr:nvSpPr>
        <xdr:cNvPr id="805" name="テキスト ボックス 804"/>
        <xdr:cNvSpPr txBox="1"/>
      </xdr:nvSpPr>
      <xdr:spPr>
        <a:xfrm>
          <a:off x="20199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76425</xdr:rowOff>
    </xdr:from>
    <xdr:to>
      <xdr:col>28</xdr:col>
      <xdr:colOff>365125</xdr:colOff>
      <xdr:row>58</xdr:row>
      <xdr:rowOff>6575</xdr:rowOff>
    </xdr:to>
    <xdr:sp macro="" textlink="">
      <xdr:nvSpPr>
        <xdr:cNvPr id="806" name="円/楕円 805"/>
        <xdr:cNvSpPr/>
      </xdr:nvSpPr>
      <xdr:spPr>
        <a:xfrm>
          <a:off x="19494500" y="98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23102</xdr:rowOff>
    </xdr:from>
    <xdr:ext cx="469744" cy="259045"/>
    <xdr:sp macro="" textlink="">
      <xdr:nvSpPr>
        <xdr:cNvPr id="807" name="テキスト ボックス 806"/>
        <xdr:cNvSpPr txBox="1"/>
      </xdr:nvSpPr>
      <xdr:spPr>
        <a:xfrm>
          <a:off x="19310427" y="962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68816</xdr:rowOff>
    </xdr:from>
    <xdr:to>
      <xdr:col>27</xdr:col>
      <xdr:colOff>161925</xdr:colOff>
      <xdr:row>57</xdr:row>
      <xdr:rowOff>170416</xdr:rowOff>
    </xdr:to>
    <xdr:sp macro="" textlink="">
      <xdr:nvSpPr>
        <xdr:cNvPr id="808" name="円/楕円 807"/>
        <xdr:cNvSpPr/>
      </xdr:nvSpPr>
      <xdr:spPr>
        <a:xfrm>
          <a:off x="18605500" y="98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15493</xdr:rowOff>
    </xdr:from>
    <xdr:ext cx="469744" cy="259045"/>
    <xdr:sp macro="" textlink="">
      <xdr:nvSpPr>
        <xdr:cNvPr id="809" name="テキスト ボックス 808"/>
        <xdr:cNvSpPr txBox="1"/>
      </xdr:nvSpPr>
      <xdr:spPr>
        <a:xfrm>
          <a:off x="18421427" y="96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4" name="直線コネクタ 833"/>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5"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36" name="直線コネクタ 835"/>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37"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38" name="直線コネクタ 837"/>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15532</xdr:rowOff>
    </xdr:from>
    <xdr:to>
      <xdr:col>32</xdr:col>
      <xdr:colOff>187325</xdr:colOff>
      <xdr:row>76</xdr:row>
      <xdr:rowOff>28257</xdr:rowOff>
    </xdr:to>
    <xdr:cxnSp macro="">
      <xdr:nvCxnSpPr>
        <xdr:cNvPr id="839" name="直線コネクタ 838"/>
        <xdr:cNvCxnSpPr/>
      </xdr:nvCxnSpPr>
      <xdr:spPr>
        <a:xfrm flipV="1">
          <a:off x="21323300" y="12359932"/>
          <a:ext cx="838200" cy="6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0"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1" name="フローチャート : 判断 840"/>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28257</xdr:rowOff>
    </xdr:from>
    <xdr:to>
      <xdr:col>31</xdr:col>
      <xdr:colOff>34925</xdr:colOff>
      <xdr:row>76</xdr:row>
      <xdr:rowOff>82969</xdr:rowOff>
    </xdr:to>
    <xdr:cxnSp macro="">
      <xdr:nvCxnSpPr>
        <xdr:cNvPr id="842" name="直線コネクタ 841"/>
        <xdr:cNvCxnSpPr/>
      </xdr:nvCxnSpPr>
      <xdr:spPr>
        <a:xfrm flipV="1">
          <a:off x="20434300" y="13058457"/>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3" name="フローチャート : 判断 842"/>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4" name="テキスト ボックス 843"/>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115050</xdr:rowOff>
    </xdr:from>
    <xdr:to>
      <xdr:col>29</xdr:col>
      <xdr:colOff>517525</xdr:colOff>
      <xdr:row>76</xdr:row>
      <xdr:rowOff>82969</xdr:rowOff>
    </xdr:to>
    <xdr:cxnSp macro="">
      <xdr:nvCxnSpPr>
        <xdr:cNvPr id="845" name="直線コネクタ 844"/>
        <xdr:cNvCxnSpPr/>
      </xdr:nvCxnSpPr>
      <xdr:spPr>
        <a:xfrm>
          <a:off x="19545300" y="12973800"/>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6" name="フローチャート : 判断 845"/>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7" name="テキスト ボックス 846"/>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115050</xdr:rowOff>
    </xdr:from>
    <xdr:to>
      <xdr:col>28</xdr:col>
      <xdr:colOff>314325</xdr:colOff>
      <xdr:row>76</xdr:row>
      <xdr:rowOff>153015</xdr:rowOff>
    </xdr:to>
    <xdr:cxnSp macro="">
      <xdr:nvCxnSpPr>
        <xdr:cNvPr id="848" name="直線コネクタ 847"/>
        <xdr:cNvCxnSpPr/>
      </xdr:nvCxnSpPr>
      <xdr:spPr>
        <a:xfrm flipV="1">
          <a:off x="18656300" y="12973800"/>
          <a:ext cx="889000" cy="20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9" name="フローチャート : 判断 848"/>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0" name="テキスト ボックス 849"/>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1" name="フローチャート : 判断 850"/>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2" name="テキスト ボックス 851"/>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136182</xdr:rowOff>
    </xdr:from>
    <xdr:to>
      <xdr:col>32</xdr:col>
      <xdr:colOff>238125</xdr:colOff>
      <xdr:row>72</xdr:row>
      <xdr:rowOff>66332</xdr:rowOff>
    </xdr:to>
    <xdr:sp macro="" textlink="">
      <xdr:nvSpPr>
        <xdr:cNvPr id="858" name="円/楕円 857"/>
        <xdr:cNvSpPr/>
      </xdr:nvSpPr>
      <xdr:spPr>
        <a:xfrm>
          <a:off x="22110700" y="123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159059</xdr:rowOff>
    </xdr:from>
    <xdr:ext cx="534377" cy="259045"/>
    <xdr:sp macro="" textlink="">
      <xdr:nvSpPr>
        <xdr:cNvPr id="859" name="繰出金該当値テキスト"/>
        <xdr:cNvSpPr txBox="1"/>
      </xdr:nvSpPr>
      <xdr:spPr>
        <a:xfrm>
          <a:off x="22212300" y="121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84,518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148907</xdr:rowOff>
    </xdr:from>
    <xdr:to>
      <xdr:col>31</xdr:col>
      <xdr:colOff>85725</xdr:colOff>
      <xdr:row>76</xdr:row>
      <xdr:rowOff>79057</xdr:rowOff>
    </xdr:to>
    <xdr:sp macro="" textlink="">
      <xdr:nvSpPr>
        <xdr:cNvPr id="860" name="円/楕円 859"/>
        <xdr:cNvSpPr/>
      </xdr:nvSpPr>
      <xdr:spPr>
        <a:xfrm>
          <a:off x="21272500" y="130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70184</xdr:rowOff>
    </xdr:from>
    <xdr:ext cx="534377" cy="259045"/>
    <xdr:sp macro="" textlink="">
      <xdr:nvSpPr>
        <xdr:cNvPr id="861" name="テキスト ボックス 860"/>
        <xdr:cNvSpPr txBox="1"/>
      </xdr:nvSpPr>
      <xdr:spPr>
        <a:xfrm>
          <a:off x="21056111" y="1310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32169</xdr:rowOff>
    </xdr:from>
    <xdr:to>
      <xdr:col>29</xdr:col>
      <xdr:colOff>568325</xdr:colOff>
      <xdr:row>76</xdr:row>
      <xdr:rowOff>133769</xdr:rowOff>
    </xdr:to>
    <xdr:sp macro="" textlink="">
      <xdr:nvSpPr>
        <xdr:cNvPr id="862" name="円/楕円 861"/>
        <xdr:cNvSpPr/>
      </xdr:nvSpPr>
      <xdr:spPr>
        <a:xfrm>
          <a:off x="20383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150296</xdr:rowOff>
    </xdr:from>
    <xdr:ext cx="534377" cy="259045"/>
    <xdr:sp macro="" textlink="">
      <xdr:nvSpPr>
        <xdr:cNvPr id="863" name="テキスト ボックス 862"/>
        <xdr:cNvSpPr txBox="1"/>
      </xdr:nvSpPr>
      <xdr:spPr>
        <a:xfrm>
          <a:off x="20167111" y="128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64250</xdr:rowOff>
    </xdr:from>
    <xdr:to>
      <xdr:col>28</xdr:col>
      <xdr:colOff>365125</xdr:colOff>
      <xdr:row>75</xdr:row>
      <xdr:rowOff>165850</xdr:rowOff>
    </xdr:to>
    <xdr:sp macro="" textlink="">
      <xdr:nvSpPr>
        <xdr:cNvPr id="864" name="円/楕円 863"/>
        <xdr:cNvSpPr/>
      </xdr:nvSpPr>
      <xdr:spPr>
        <a:xfrm>
          <a:off x="19494500" y="129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10927</xdr:rowOff>
    </xdr:from>
    <xdr:ext cx="534377" cy="259045"/>
    <xdr:sp macro="" textlink="">
      <xdr:nvSpPr>
        <xdr:cNvPr id="865" name="テキスト ボックス 864"/>
        <xdr:cNvSpPr txBox="1"/>
      </xdr:nvSpPr>
      <xdr:spPr>
        <a:xfrm>
          <a:off x="19278111" y="126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102215</xdr:rowOff>
    </xdr:from>
    <xdr:to>
      <xdr:col>27</xdr:col>
      <xdr:colOff>161925</xdr:colOff>
      <xdr:row>77</xdr:row>
      <xdr:rowOff>32365</xdr:rowOff>
    </xdr:to>
    <xdr:sp macro="" textlink="">
      <xdr:nvSpPr>
        <xdr:cNvPr id="866" name="円/楕円 865"/>
        <xdr:cNvSpPr/>
      </xdr:nvSpPr>
      <xdr:spPr>
        <a:xfrm>
          <a:off x="18605500" y="131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48893</xdr:rowOff>
    </xdr:from>
    <xdr:ext cx="534377" cy="259045"/>
    <xdr:sp macro="" textlink="">
      <xdr:nvSpPr>
        <xdr:cNvPr id="867" name="テキスト ボックス 866"/>
        <xdr:cNvSpPr txBox="1"/>
      </xdr:nvSpPr>
      <xdr:spPr>
        <a:xfrm>
          <a:off x="18389111" y="12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普通建設事業費は、住民一人当たり</a:t>
          </a:r>
          <a:r>
            <a:rPr kumimoji="1" lang="ja-JP" altLang="en-US" sz="1100">
              <a:solidFill>
                <a:schemeClr val="dk1"/>
              </a:solidFill>
              <a:effectLst/>
              <a:latin typeface="+mn-lt"/>
              <a:ea typeface="+mn-ea"/>
              <a:cs typeface="+mn-cs"/>
            </a:rPr>
            <a:t>２９６，２５３</a:t>
          </a:r>
          <a:r>
            <a:rPr kumimoji="1" lang="ja-JP" altLang="ja-JP" sz="1100">
              <a:solidFill>
                <a:schemeClr val="dk1"/>
              </a:solidFill>
              <a:effectLst/>
              <a:latin typeface="+mn-lt"/>
              <a:ea typeface="+mn-ea"/>
              <a:cs typeface="+mn-cs"/>
            </a:rPr>
            <a:t>円となっており、類似団体と比較して一人当たりコストが</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高い状況となっている。これは、震災復興事業</a:t>
          </a:r>
          <a:r>
            <a:rPr kumimoji="1" lang="ja-JP" altLang="en-US" sz="1100">
              <a:solidFill>
                <a:schemeClr val="dk1"/>
              </a:solidFill>
              <a:effectLst/>
              <a:latin typeface="+mn-lt"/>
              <a:ea typeface="+mn-ea"/>
              <a:cs typeface="+mn-cs"/>
            </a:rPr>
            <a:t>によるものであるが、</a:t>
          </a:r>
          <a:r>
            <a:rPr kumimoji="1" lang="ja-JP" altLang="ja-JP" sz="1100">
              <a:solidFill>
                <a:schemeClr val="dk1"/>
              </a:solidFill>
              <a:effectLst/>
              <a:latin typeface="+mn-lt"/>
              <a:ea typeface="+mn-ea"/>
              <a:cs typeface="+mn-cs"/>
            </a:rPr>
            <a:t>前年度決算と比較すると</a:t>
          </a:r>
          <a:r>
            <a:rPr kumimoji="1" lang="ja-JP" altLang="en-US" sz="1100">
              <a:solidFill>
                <a:schemeClr val="dk1"/>
              </a:solidFill>
              <a:effectLst/>
              <a:latin typeface="+mn-lt"/>
              <a:ea typeface="+mn-ea"/>
              <a:cs typeface="+mn-cs"/>
            </a:rPr>
            <a:t>災害公営住宅建設費、被災地区の区画整理事業費の減等により</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、施設の老朽化による維持補修費の増加</a:t>
          </a:r>
          <a:r>
            <a:rPr kumimoji="1" lang="ja-JP" altLang="en-US" sz="1100">
              <a:solidFill>
                <a:schemeClr val="dk1"/>
              </a:solidFill>
              <a:effectLst/>
              <a:latin typeface="+mn-lt"/>
              <a:ea typeface="+mn-ea"/>
              <a:cs typeface="+mn-cs"/>
            </a:rPr>
            <a:t>や学校の大規模改修工事など</a:t>
          </a:r>
          <a:r>
            <a:rPr kumimoji="1" lang="ja-JP" altLang="ja-JP" sz="1100">
              <a:solidFill>
                <a:schemeClr val="dk1"/>
              </a:solidFill>
              <a:effectLst/>
              <a:latin typeface="+mn-lt"/>
              <a:ea typeface="+mn-ea"/>
              <a:cs typeface="+mn-cs"/>
            </a:rPr>
            <a:t>が見込まれることから、公共施設等総合管理計画に基づき、施設等の更新・統廃合・長寿命化などを計画的に行うことにより、財政負担を軽減・平準化するとともに、公共施設等の最適な配置を実現することで、事業費の減少を目指すこととしてい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55,150
54,996
1,259.15
65,116,441
60,434,508
2,491,422
18,193,456
36,024,635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118146</xdr:rowOff>
    </xdr:from>
    <xdr:to>
      <xdr:col>6</xdr:col>
      <xdr:colOff>511175</xdr:colOff>
      <xdr:row>37</xdr:row>
      <xdr:rowOff>21808</xdr:rowOff>
    </xdr:to>
    <xdr:cxnSp macro="">
      <xdr:nvCxnSpPr>
        <xdr:cNvPr id="63" name="直線コネクタ 62"/>
        <xdr:cNvCxnSpPr/>
      </xdr:nvCxnSpPr>
      <xdr:spPr>
        <a:xfrm>
          <a:off x="3797300" y="629034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118146</xdr:rowOff>
    </xdr:from>
    <xdr:to>
      <xdr:col>5</xdr:col>
      <xdr:colOff>358775</xdr:colOff>
      <xdr:row>37</xdr:row>
      <xdr:rowOff>12011</xdr:rowOff>
    </xdr:to>
    <xdr:cxnSp macro="">
      <xdr:nvCxnSpPr>
        <xdr:cNvPr id="66" name="直線コネクタ 65"/>
        <xdr:cNvCxnSpPr/>
      </xdr:nvCxnSpPr>
      <xdr:spPr>
        <a:xfrm flipV="1">
          <a:off x="2908300" y="6290346"/>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86287</xdr:rowOff>
    </xdr:from>
    <xdr:to>
      <xdr:col>5</xdr:col>
      <xdr:colOff>409575</xdr:colOff>
      <xdr:row>38</xdr:row>
      <xdr:rowOff>16438</xdr:rowOff>
    </xdr:to>
    <xdr:sp macro="" textlink="">
      <xdr:nvSpPr>
        <xdr:cNvPr id="67" name="フローチャート : 判断 66"/>
        <xdr:cNvSpPr/>
      </xdr:nvSpPr>
      <xdr:spPr>
        <a:xfrm>
          <a:off x="3746500" y="6429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7565</xdr:rowOff>
    </xdr:from>
    <xdr:ext cx="469744" cy="259045"/>
    <xdr:sp macro="" textlink="">
      <xdr:nvSpPr>
        <xdr:cNvPr id="68" name="テキスト ボックス 67"/>
        <xdr:cNvSpPr txBox="1"/>
      </xdr:nvSpPr>
      <xdr:spPr>
        <a:xfrm>
          <a:off x="3562427" y="652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12011</xdr:rowOff>
    </xdr:from>
    <xdr:to>
      <xdr:col>4</xdr:col>
      <xdr:colOff>155575</xdr:colOff>
      <xdr:row>37</xdr:row>
      <xdr:rowOff>61976</xdr:rowOff>
    </xdr:to>
    <xdr:cxnSp macro="">
      <xdr:nvCxnSpPr>
        <xdr:cNvPr id="69" name="直線コネクタ 68"/>
        <xdr:cNvCxnSpPr/>
      </xdr:nvCxnSpPr>
      <xdr:spPr>
        <a:xfrm flipV="1">
          <a:off x="2019300" y="6355661"/>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49076</xdr:rowOff>
    </xdr:from>
    <xdr:to>
      <xdr:col>2</xdr:col>
      <xdr:colOff>638175</xdr:colOff>
      <xdr:row>37</xdr:row>
      <xdr:rowOff>61976</xdr:rowOff>
    </xdr:to>
    <xdr:cxnSp macro="">
      <xdr:nvCxnSpPr>
        <xdr:cNvPr id="72" name="直線コネクタ 71"/>
        <xdr:cNvCxnSpPr/>
      </xdr:nvCxnSpPr>
      <xdr:spPr>
        <a:xfrm>
          <a:off x="1130300" y="6392726"/>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142458</xdr:rowOff>
    </xdr:from>
    <xdr:to>
      <xdr:col>6</xdr:col>
      <xdr:colOff>561975</xdr:colOff>
      <xdr:row>37</xdr:row>
      <xdr:rowOff>72608</xdr:rowOff>
    </xdr:to>
    <xdr:sp macro="" textlink="">
      <xdr:nvSpPr>
        <xdr:cNvPr id="82" name="円/楕円 81"/>
        <xdr:cNvSpPr/>
      </xdr:nvSpPr>
      <xdr:spPr>
        <a:xfrm>
          <a:off x="4584700" y="63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165335</xdr:rowOff>
    </xdr:from>
    <xdr:ext cx="469744" cy="259045"/>
    <xdr:sp macro="" textlink="">
      <xdr:nvSpPr>
        <xdr:cNvPr id="83" name="議会費該当値テキスト"/>
        <xdr:cNvSpPr txBox="1"/>
      </xdr:nvSpPr>
      <xdr:spPr>
        <a:xfrm>
          <a:off x="4686300" y="616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67346</xdr:rowOff>
    </xdr:from>
    <xdr:to>
      <xdr:col>5</xdr:col>
      <xdr:colOff>409575</xdr:colOff>
      <xdr:row>36</xdr:row>
      <xdr:rowOff>168946</xdr:rowOff>
    </xdr:to>
    <xdr:sp macro="" textlink="">
      <xdr:nvSpPr>
        <xdr:cNvPr id="84" name="円/楕円 83"/>
        <xdr:cNvSpPr/>
      </xdr:nvSpPr>
      <xdr:spPr>
        <a:xfrm>
          <a:off x="3746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14023</xdr:rowOff>
    </xdr:from>
    <xdr:ext cx="469744" cy="259045"/>
    <xdr:sp macro="" textlink="">
      <xdr:nvSpPr>
        <xdr:cNvPr id="85" name="テキスト ボックス 84"/>
        <xdr:cNvSpPr txBox="1"/>
      </xdr:nvSpPr>
      <xdr:spPr>
        <a:xfrm>
          <a:off x="3562427" y="60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132661</xdr:rowOff>
    </xdr:from>
    <xdr:to>
      <xdr:col>4</xdr:col>
      <xdr:colOff>206375</xdr:colOff>
      <xdr:row>37</xdr:row>
      <xdr:rowOff>62811</xdr:rowOff>
    </xdr:to>
    <xdr:sp macro="" textlink="">
      <xdr:nvSpPr>
        <xdr:cNvPr id="86" name="円/楕円 85"/>
        <xdr:cNvSpPr/>
      </xdr:nvSpPr>
      <xdr:spPr>
        <a:xfrm>
          <a:off x="2857500" y="63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79338</xdr:rowOff>
    </xdr:from>
    <xdr:ext cx="469744" cy="259045"/>
    <xdr:sp macro="" textlink="">
      <xdr:nvSpPr>
        <xdr:cNvPr id="87" name="テキスト ボックス 86"/>
        <xdr:cNvSpPr txBox="1"/>
      </xdr:nvSpPr>
      <xdr:spPr>
        <a:xfrm>
          <a:off x="2673427" y="608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11176</xdr:rowOff>
    </xdr:from>
    <xdr:to>
      <xdr:col>3</xdr:col>
      <xdr:colOff>3175</xdr:colOff>
      <xdr:row>37</xdr:row>
      <xdr:rowOff>112776</xdr:rowOff>
    </xdr:to>
    <xdr:sp macro="" textlink="">
      <xdr:nvSpPr>
        <xdr:cNvPr id="88" name="円/楕円 87"/>
        <xdr:cNvSpPr/>
      </xdr:nvSpPr>
      <xdr:spPr>
        <a:xfrm>
          <a:off x="1968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129303</xdr:rowOff>
    </xdr:from>
    <xdr:ext cx="469744" cy="259045"/>
    <xdr:sp macro="" textlink="">
      <xdr:nvSpPr>
        <xdr:cNvPr id="89" name="テキスト ボックス 88"/>
        <xdr:cNvSpPr txBox="1"/>
      </xdr:nvSpPr>
      <xdr:spPr>
        <a:xfrm>
          <a:off x="1784427"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169726</xdr:rowOff>
    </xdr:from>
    <xdr:to>
      <xdr:col>1</xdr:col>
      <xdr:colOff>485775</xdr:colOff>
      <xdr:row>37</xdr:row>
      <xdr:rowOff>99876</xdr:rowOff>
    </xdr:to>
    <xdr:sp macro="" textlink="">
      <xdr:nvSpPr>
        <xdr:cNvPr id="90" name="円/楕円 89"/>
        <xdr:cNvSpPr/>
      </xdr:nvSpPr>
      <xdr:spPr>
        <a:xfrm>
          <a:off x="1079500" y="63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116403</xdr:rowOff>
    </xdr:from>
    <xdr:ext cx="469744" cy="259045"/>
    <xdr:sp macro="" textlink="">
      <xdr:nvSpPr>
        <xdr:cNvPr id="91" name="テキスト ボックス 90"/>
        <xdr:cNvSpPr txBox="1"/>
      </xdr:nvSpPr>
      <xdr:spPr>
        <a:xfrm>
          <a:off x="895427" y="611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79694</xdr:rowOff>
    </xdr:from>
    <xdr:to>
      <xdr:col>6</xdr:col>
      <xdr:colOff>510540</xdr:colOff>
      <xdr:row>58</xdr:row>
      <xdr:rowOff>155496</xdr:rowOff>
    </xdr:to>
    <xdr:cxnSp macro="">
      <xdr:nvCxnSpPr>
        <xdr:cNvPr id="115" name="直線コネクタ 114"/>
        <xdr:cNvCxnSpPr/>
      </xdr:nvCxnSpPr>
      <xdr:spPr>
        <a:xfrm flipV="1">
          <a:off x="4633595" y="9337994"/>
          <a:ext cx="1270" cy="76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159323</xdr:rowOff>
    </xdr:from>
    <xdr:ext cx="534377" cy="259045"/>
    <xdr:sp macro="" textlink="">
      <xdr:nvSpPr>
        <xdr:cNvPr id="116" name="総務費最小値テキスト"/>
        <xdr:cNvSpPr txBox="1"/>
      </xdr:nvSpPr>
      <xdr:spPr>
        <a:xfrm>
          <a:off x="4686300" y="1010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155496</xdr:rowOff>
    </xdr:from>
    <xdr:to>
      <xdr:col>6</xdr:col>
      <xdr:colOff>600075</xdr:colOff>
      <xdr:row>58</xdr:row>
      <xdr:rowOff>155496</xdr:rowOff>
    </xdr:to>
    <xdr:cxnSp macro="">
      <xdr:nvCxnSpPr>
        <xdr:cNvPr id="117" name="直線コネクタ 116"/>
        <xdr:cNvCxnSpPr/>
      </xdr:nvCxnSpPr>
      <xdr:spPr>
        <a:xfrm>
          <a:off x="4546600" y="100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26371</xdr:rowOff>
    </xdr:from>
    <xdr:ext cx="599010" cy="259045"/>
    <xdr:sp macro="" textlink="">
      <xdr:nvSpPr>
        <xdr:cNvPr id="118" name="総務費最大値テキスト"/>
        <xdr:cNvSpPr txBox="1"/>
      </xdr:nvSpPr>
      <xdr:spPr>
        <a:xfrm>
          <a:off x="4686300" y="911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54</xdr:row>
      <xdr:rowOff>79694</xdr:rowOff>
    </xdr:from>
    <xdr:to>
      <xdr:col>6</xdr:col>
      <xdr:colOff>600075</xdr:colOff>
      <xdr:row>54</xdr:row>
      <xdr:rowOff>79694</xdr:rowOff>
    </xdr:to>
    <xdr:cxnSp macro="">
      <xdr:nvCxnSpPr>
        <xdr:cNvPr id="119" name="直線コネクタ 118"/>
        <xdr:cNvCxnSpPr/>
      </xdr:nvCxnSpPr>
      <xdr:spPr>
        <a:xfrm>
          <a:off x="4546600" y="93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127743</xdr:rowOff>
    </xdr:from>
    <xdr:to>
      <xdr:col>6</xdr:col>
      <xdr:colOff>511175</xdr:colOff>
      <xdr:row>57</xdr:row>
      <xdr:rowOff>66779</xdr:rowOff>
    </xdr:to>
    <xdr:cxnSp macro="">
      <xdr:nvCxnSpPr>
        <xdr:cNvPr id="120" name="直線コネクタ 119"/>
        <xdr:cNvCxnSpPr/>
      </xdr:nvCxnSpPr>
      <xdr:spPr>
        <a:xfrm flipV="1">
          <a:off x="3797300" y="9728943"/>
          <a:ext cx="838200" cy="1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28619</xdr:rowOff>
    </xdr:from>
    <xdr:ext cx="534377" cy="259045"/>
    <xdr:sp macro="" textlink="">
      <xdr:nvSpPr>
        <xdr:cNvPr id="121" name="総務費平均値テキスト"/>
        <xdr:cNvSpPr txBox="1"/>
      </xdr:nvSpPr>
      <xdr:spPr>
        <a:xfrm>
          <a:off x="4686300" y="9972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50192</xdr:rowOff>
    </xdr:from>
    <xdr:to>
      <xdr:col>6</xdr:col>
      <xdr:colOff>561975</xdr:colOff>
      <xdr:row>58</xdr:row>
      <xdr:rowOff>151792</xdr:rowOff>
    </xdr:to>
    <xdr:sp macro="" textlink="">
      <xdr:nvSpPr>
        <xdr:cNvPr id="122" name="フローチャート : 判断 121"/>
        <xdr:cNvSpPr/>
      </xdr:nvSpPr>
      <xdr:spPr>
        <a:xfrm>
          <a:off x="4584700" y="999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3462</xdr:rowOff>
    </xdr:from>
    <xdr:to>
      <xdr:col>5</xdr:col>
      <xdr:colOff>358775</xdr:colOff>
      <xdr:row>57</xdr:row>
      <xdr:rowOff>66779</xdr:rowOff>
    </xdr:to>
    <xdr:cxnSp macro="">
      <xdr:nvCxnSpPr>
        <xdr:cNvPr id="123" name="直線コネクタ 122"/>
        <xdr:cNvCxnSpPr/>
      </xdr:nvCxnSpPr>
      <xdr:spPr>
        <a:xfrm>
          <a:off x="2908300" y="9433212"/>
          <a:ext cx="889000" cy="40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26450</xdr:rowOff>
    </xdr:from>
    <xdr:to>
      <xdr:col>5</xdr:col>
      <xdr:colOff>409575</xdr:colOff>
      <xdr:row>58</xdr:row>
      <xdr:rowOff>128050</xdr:rowOff>
    </xdr:to>
    <xdr:sp macro="" textlink="">
      <xdr:nvSpPr>
        <xdr:cNvPr id="124" name="フローチャート : 判断 123"/>
        <xdr:cNvSpPr/>
      </xdr:nvSpPr>
      <xdr:spPr>
        <a:xfrm>
          <a:off x="3746500" y="99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119177</xdr:rowOff>
    </xdr:from>
    <xdr:ext cx="534377" cy="259045"/>
    <xdr:sp macro="" textlink="">
      <xdr:nvSpPr>
        <xdr:cNvPr id="125" name="テキスト ボックス 124"/>
        <xdr:cNvSpPr txBox="1"/>
      </xdr:nvSpPr>
      <xdr:spPr>
        <a:xfrm>
          <a:off x="3530111" y="100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3462</xdr:rowOff>
    </xdr:from>
    <xdr:to>
      <xdr:col>4</xdr:col>
      <xdr:colOff>155575</xdr:colOff>
      <xdr:row>56</xdr:row>
      <xdr:rowOff>71344</xdr:rowOff>
    </xdr:to>
    <xdr:cxnSp macro="">
      <xdr:nvCxnSpPr>
        <xdr:cNvPr id="126" name="直線コネクタ 125"/>
        <xdr:cNvCxnSpPr/>
      </xdr:nvCxnSpPr>
      <xdr:spPr>
        <a:xfrm flipV="1">
          <a:off x="2019300" y="9433212"/>
          <a:ext cx="889000" cy="2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51357</xdr:rowOff>
    </xdr:from>
    <xdr:to>
      <xdr:col>4</xdr:col>
      <xdr:colOff>206375</xdr:colOff>
      <xdr:row>58</xdr:row>
      <xdr:rowOff>152957</xdr:rowOff>
    </xdr:to>
    <xdr:sp macro="" textlink="">
      <xdr:nvSpPr>
        <xdr:cNvPr id="127" name="フローチャート : 判断 126"/>
        <xdr:cNvSpPr/>
      </xdr:nvSpPr>
      <xdr:spPr>
        <a:xfrm>
          <a:off x="2857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144084</xdr:rowOff>
    </xdr:from>
    <xdr:ext cx="534377" cy="259045"/>
    <xdr:sp macro="" textlink="">
      <xdr:nvSpPr>
        <xdr:cNvPr id="128" name="テキスト ボックス 127"/>
        <xdr:cNvSpPr txBox="1"/>
      </xdr:nvSpPr>
      <xdr:spPr>
        <a:xfrm>
          <a:off x="2641111" y="100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61706</xdr:rowOff>
    </xdr:from>
    <xdr:to>
      <xdr:col>2</xdr:col>
      <xdr:colOff>638175</xdr:colOff>
      <xdr:row>56</xdr:row>
      <xdr:rowOff>71344</xdr:rowOff>
    </xdr:to>
    <xdr:cxnSp macro="">
      <xdr:nvCxnSpPr>
        <xdr:cNvPr id="129" name="直線コネクタ 128"/>
        <xdr:cNvCxnSpPr/>
      </xdr:nvCxnSpPr>
      <xdr:spPr>
        <a:xfrm>
          <a:off x="1130300" y="8634206"/>
          <a:ext cx="889000" cy="103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43791</xdr:rowOff>
    </xdr:from>
    <xdr:to>
      <xdr:col>3</xdr:col>
      <xdr:colOff>3175</xdr:colOff>
      <xdr:row>58</xdr:row>
      <xdr:rowOff>145391</xdr:rowOff>
    </xdr:to>
    <xdr:sp macro="" textlink="">
      <xdr:nvSpPr>
        <xdr:cNvPr id="130" name="フローチャート : 判断 129"/>
        <xdr:cNvSpPr/>
      </xdr:nvSpPr>
      <xdr:spPr>
        <a:xfrm>
          <a:off x="1968500" y="99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136518</xdr:rowOff>
    </xdr:from>
    <xdr:ext cx="534377" cy="259045"/>
    <xdr:sp macro="" textlink="">
      <xdr:nvSpPr>
        <xdr:cNvPr id="131" name="テキスト ボックス 130"/>
        <xdr:cNvSpPr txBox="1"/>
      </xdr:nvSpPr>
      <xdr:spPr>
        <a:xfrm>
          <a:off x="1752111" y="100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34590</xdr:rowOff>
    </xdr:from>
    <xdr:to>
      <xdr:col>1</xdr:col>
      <xdr:colOff>485775</xdr:colOff>
      <xdr:row>58</xdr:row>
      <xdr:rowOff>136190</xdr:rowOff>
    </xdr:to>
    <xdr:sp macro="" textlink="">
      <xdr:nvSpPr>
        <xdr:cNvPr id="132" name="フローチャート : 判断 131"/>
        <xdr:cNvSpPr/>
      </xdr:nvSpPr>
      <xdr:spPr>
        <a:xfrm>
          <a:off x="1079500" y="997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127317</xdr:rowOff>
    </xdr:from>
    <xdr:ext cx="534377" cy="259045"/>
    <xdr:sp macro="" textlink="">
      <xdr:nvSpPr>
        <xdr:cNvPr id="133" name="テキスト ボックス 132"/>
        <xdr:cNvSpPr txBox="1"/>
      </xdr:nvSpPr>
      <xdr:spPr>
        <a:xfrm>
          <a:off x="863111" y="100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76943</xdr:rowOff>
    </xdr:from>
    <xdr:to>
      <xdr:col>6</xdr:col>
      <xdr:colOff>561975</xdr:colOff>
      <xdr:row>57</xdr:row>
      <xdr:rowOff>7093</xdr:rowOff>
    </xdr:to>
    <xdr:sp macro="" textlink="">
      <xdr:nvSpPr>
        <xdr:cNvPr id="139" name="円/楕円 138"/>
        <xdr:cNvSpPr/>
      </xdr:nvSpPr>
      <xdr:spPr>
        <a:xfrm>
          <a:off x="4584700" y="9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99820</xdr:rowOff>
    </xdr:from>
    <xdr:ext cx="599010" cy="259045"/>
    <xdr:sp macro="" textlink="">
      <xdr:nvSpPr>
        <xdr:cNvPr id="140" name="総務費該当値テキスト"/>
        <xdr:cNvSpPr txBox="1"/>
      </xdr:nvSpPr>
      <xdr:spPr>
        <a:xfrm>
          <a:off x="4686300" y="952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15979</xdr:rowOff>
    </xdr:from>
    <xdr:to>
      <xdr:col>5</xdr:col>
      <xdr:colOff>409575</xdr:colOff>
      <xdr:row>57</xdr:row>
      <xdr:rowOff>117579</xdr:rowOff>
    </xdr:to>
    <xdr:sp macro="" textlink="">
      <xdr:nvSpPr>
        <xdr:cNvPr id="141" name="円/楕円 140"/>
        <xdr:cNvSpPr/>
      </xdr:nvSpPr>
      <xdr:spPr>
        <a:xfrm>
          <a:off x="3746500" y="97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134106</xdr:rowOff>
    </xdr:from>
    <xdr:ext cx="599010" cy="259045"/>
    <xdr:sp macro="" textlink="">
      <xdr:nvSpPr>
        <xdr:cNvPr id="142" name="テキスト ボックス 141"/>
        <xdr:cNvSpPr txBox="1"/>
      </xdr:nvSpPr>
      <xdr:spPr>
        <a:xfrm>
          <a:off x="3497794" y="956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168,279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124112</xdr:rowOff>
    </xdr:from>
    <xdr:to>
      <xdr:col>4</xdr:col>
      <xdr:colOff>206375</xdr:colOff>
      <xdr:row>55</xdr:row>
      <xdr:rowOff>54262</xdr:rowOff>
    </xdr:to>
    <xdr:sp macro="" textlink="">
      <xdr:nvSpPr>
        <xdr:cNvPr id="143" name="円/楕円 142"/>
        <xdr:cNvSpPr/>
      </xdr:nvSpPr>
      <xdr:spPr>
        <a:xfrm>
          <a:off x="2857500" y="93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70789</xdr:rowOff>
    </xdr:from>
    <xdr:ext cx="599010" cy="259045"/>
    <xdr:sp macro="" textlink="">
      <xdr:nvSpPr>
        <xdr:cNvPr id="144" name="テキスト ボックス 143"/>
        <xdr:cNvSpPr txBox="1"/>
      </xdr:nvSpPr>
      <xdr:spPr>
        <a:xfrm>
          <a:off x="2608794" y="915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20544</xdr:rowOff>
    </xdr:from>
    <xdr:to>
      <xdr:col>3</xdr:col>
      <xdr:colOff>3175</xdr:colOff>
      <xdr:row>56</xdr:row>
      <xdr:rowOff>122144</xdr:rowOff>
    </xdr:to>
    <xdr:sp macro="" textlink="">
      <xdr:nvSpPr>
        <xdr:cNvPr id="145" name="円/楕円 144"/>
        <xdr:cNvSpPr/>
      </xdr:nvSpPr>
      <xdr:spPr>
        <a:xfrm>
          <a:off x="1968500" y="96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138671</xdr:rowOff>
    </xdr:from>
    <xdr:ext cx="599010" cy="259045"/>
    <xdr:sp macro="" textlink="">
      <xdr:nvSpPr>
        <xdr:cNvPr id="146" name="テキスト ボックス 145"/>
        <xdr:cNvSpPr txBox="1"/>
      </xdr:nvSpPr>
      <xdr:spPr>
        <a:xfrm>
          <a:off x="1719794" y="939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255,882</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10906</xdr:rowOff>
    </xdr:from>
    <xdr:to>
      <xdr:col>1</xdr:col>
      <xdr:colOff>485775</xdr:colOff>
      <xdr:row>50</xdr:row>
      <xdr:rowOff>112506</xdr:rowOff>
    </xdr:to>
    <xdr:sp macro="" textlink="">
      <xdr:nvSpPr>
        <xdr:cNvPr id="147" name="円/楕円 146"/>
        <xdr:cNvSpPr/>
      </xdr:nvSpPr>
      <xdr:spPr>
        <a:xfrm>
          <a:off x="1079500" y="85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129033</xdr:rowOff>
    </xdr:from>
    <xdr:ext cx="599010" cy="259045"/>
    <xdr:sp macro="" textlink="">
      <xdr:nvSpPr>
        <xdr:cNvPr id="148" name="テキスト ボックス 147"/>
        <xdr:cNvSpPr txBox="1"/>
      </xdr:nvSpPr>
      <xdr:spPr>
        <a:xfrm>
          <a:off x="830794" y="835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0" name="テキスト ボックス 169"/>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4" name="直線コネクタ 173"/>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5"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6" name="直線コネクタ 175"/>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7"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78" name="直線コネクタ 177"/>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131711</xdr:rowOff>
    </xdr:from>
    <xdr:to>
      <xdr:col>6</xdr:col>
      <xdr:colOff>511175</xdr:colOff>
      <xdr:row>77</xdr:row>
      <xdr:rowOff>166601</xdr:rowOff>
    </xdr:to>
    <xdr:cxnSp macro="">
      <xdr:nvCxnSpPr>
        <xdr:cNvPr id="179" name="直線コネクタ 178"/>
        <xdr:cNvCxnSpPr/>
      </xdr:nvCxnSpPr>
      <xdr:spPr>
        <a:xfrm flipV="1">
          <a:off x="3797300" y="13333361"/>
          <a:ext cx="838200" cy="3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0"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1" name="フローチャート : 判断 180"/>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119610</xdr:rowOff>
    </xdr:from>
    <xdr:to>
      <xdr:col>5</xdr:col>
      <xdr:colOff>358775</xdr:colOff>
      <xdr:row>77</xdr:row>
      <xdr:rowOff>166601</xdr:rowOff>
    </xdr:to>
    <xdr:cxnSp macro="">
      <xdr:nvCxnSpPr>
        <xdr:cNvPr id="182" name="直線コネクタ 181"/>
        <xdr:cNvCxnSpPr/>
      </xdr:nvCxnSpPr>
      <xdr:spPr>
        <a:xfrm>
          <a:off x="2908300" y="13321260"/>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116576</xdr:rowOff>
    </xdr:from>
    <xdr:to>
      <xdr:col>5</xdr:col>
      <xdr:colOff>409575</xdr:colOff>
      <xdr:row>78</xdr:row>
      <xdr:rowOff>46726</xdr:rowOff>
    </xdr:to>
    <xdr:sp macro="" textlink="">
      <xdr:nvSpPr>
        <xdr:cNvPr id="183" name="フローチャート : 判断 182"/>
        <xdr:cNvSpPr/>
      </xdr:nvSpPr>
      <xdr:spPr>
        <a:xfrm>
          <a:off x="3746500" y="133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37853</xdr:rowOff>
    </xdr:from>
    <xdr:ext cx="599010" cy="259045"/>
    <xdr:sp macro="" textlink="">
      <xdr:nvSpPr>
        <xdr:cNvPr id="184" name="テキスト ボックス 183"/>
        <xdr:cNvSpPr txBox="1"/>
      </xdr:nvSpPr>
      <xdr:spPr>
        <a:xfrm>
          <a:off x="3497794" y="1341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84991</xdr:rowOff>
    </xdr:from>
    <xdr:to>
      <xdr:col>4</xdr:col>
      <xdr:colOff>155575</xdr:colOff>
      <xdr:row>77</xdr:row>
      <xdr:rowOff>119610</xdr:rowOff>
    </xdr:to>
    <xdr:cxnSp macro="">
      <xdr:nvCxnSpPr>
        <xdr:cNvPr id="185" name="直線コネクタ 184"/>
        <xdr:cNvCxnSpPr/>
      </xdr:nvCxnSpPr>
      <xdr:spPr>
        <a:xfrm>
          <a:off x="2019300" y="12943741"/>
          <a:ext cx="889000" cy="3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6" name="フローチャート : 判断 185"/>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76762</xdr:rowOff>
    </xdr:from>
    <xdr:ext cx="599010" cy="259045"/>
    <xdr:sp macro="" textlink="">
      <xdr:nvSpPr>
        <xdr:cNvPr id="187" name="テキスト ボックス 186"/>
        <xdr:cNvSpPr txBox="1"/>
      </xdr:nvSpPr>
      <xdr:spPr>
        <a:xfrm>
          <a:off x="2608794" y="13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84991</xdr:rowOff>
    </xdr:from>
    <xdr:to>
      <xdr:col>2</xdr:col>
      <xdr:colOff>638175</xdr:colOff>
      <xdr:row>75</xdr:row>
      <xdr:rowOff>161632</xdr:rowOff>
    </xdr:to>
    <xdr:cxnSp macro="">
      <xdr:nvCxnSpPr>
        <xdr:cNvPr id="188" name="直線コネクタ 187"/>
        <xdr:cNvCxnSpPr/>
      </xdr:nvCxnSpPr>
      <xdr:spPr>
        <a:xfrm flipV="1">
          <a:off x="1130300" y="12943741"/>
          <a:ext cx="889000" cy="7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89" name="フローチャート : 判断 188"/>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87534</xdr:rowOff>
    </xdr:from>
    <xdr:ext cx="599010" cy="259045"/>
    <xdr:sp macro="" textlink="">
      <xdr:nvSpPr>
        <xdr:cNvPr id="190" name="テキスト ボックス 189"/>
        <xdr:cNvSpPr txBox="1"/>
      </xdr:nvSpPr>
      <xdr:spPr>
        <a:xfrm>
          <a:off x="1719794" y="1346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1" name="フローチャート : 判断 190"/>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96607</xdr:rowOff>
    </xdr:from>
    <xdr:ext cx="599010" cy="259045"/>
    <xdr:sp macro="" textlink="">
      <xdr:nvSpPr>
        <xdr:cNvPr id="192" name="テキスト ボックス 191"/>
        <xdr:cNvSpPr txBox="1"/>
      </xdr:nvSpPr>
      <xdr:spPr>
        <a:xfrm>
          <a:off x="830794" y="1346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80911</xdr:rowOff>
    </xdr:from>
    <xdr:to>
      <xdr:col>6</xdr:col>
      <xdr:colOff>561975</xdr:colOff>
      <xdr:row>78</xdr:row>
      <xdr:rowOff>11061</xdr:rowOff>
    </xdr:to>
    <xdr:sp macro="" textlink="">
      <xdr:nvSpPr>
        <xdr:cNvPr id="198" name="円/楕円 197"/>
        <xdr:cNvSpPr/>
      </xdr:nvSpPr>
      <xdr:spPr>
        <a:xfrm>
          <a:off x="4584700" y="132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103788</xdr:rowOff>
    </xdr:from>
    <xdr:ext cx="599010" cy="259045"/>
    <xdr:sp macro="" textlink="">
      <xdr:nvSpPr>
        <xdr:cNvPr id="199" name="民生費該当値テキスト"/>
        <xdr:cNvSpPr txBox="1"/>
      </xdr:nvSpPr>
      <xdr:spPr>
        <a:xfrm>
          <a:off x="4686300" y="1313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115801</xdr:rowOff>
    </xdr:from>
    <xdr:to>
      <xdr:col>5</xdr:col>
      <xdr:colOff>409575</xdr:colOff>
      <xdr:row>78</xdr:row>
      <xdr:rowOff>45951</xdr:rowOff>
    </xdr:to>
    <xdr:sp macro="" textlink="">
      <xdr:nvSpPr>
        <xdr:cNvPr id="200" name="円/楕円 199"/>
        <xdr:cNvSpPr/>
      </xdr:nvSpPr>
      <xdr:spPr>
        <a:xfrm>
          <a:off x="3746500" y="133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62478</xdr:rowOff>
    </xdr:from>
    <xdr:ext cx="599010" cy="259045"/>
    <xdr:sp macro="" textlink="">
      <xdr:nvSpPr>
        <xdr:cNvPr id="201" name="テキスト ボックス 200"/>
        <xdr:cNvSpPr txBox="1"/>
      </xdr:nvSpPr>
      <xdr:spPr>
        <a:xfrm>
          <a:off x="3497794" y="130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68810</xdr:rowOff>
    </xdr:from>
    <xdr:to>
      <xdr:col>4</xdr:col>
      <xdr:colOff>206375</xdr:colOff>
      <xdr:row>77</xdr:row>
      <xdr:rowOff>170410</xdr:rowOff>
    </xdr:to>
    <xdr:sp macro="" textlink="">
      <xdr:nvSpPr>
        <xdr:cNvPr id="202" name="円/楕円 201"/>
        <xdr:cNvSpPr/>
      </xdr:nvSpPr>
      <xdr:spPr>
        <a:xfrm>
          <a:off x="2857500" y="132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15487</xdr:rowOff>
    </xdr:from>
    <xdr:ext cx="599010" cy="259045"/>
    <xdr:sp macro="" textlink="">
      <xdr:nvSpPr>
        <xdr:cNvPr id="203" name="テキスト ボックス 202"/>
        <xdr:cNvSpPr txBox="1"/>
      </xdr:nvSpPr>
      <xdr:spPr>
        <a:xfrm>
          <a:off x="2608794" y="1304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197,304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34191</xdr:rowOff>
    </xdr:from>
    <xdr:to>
      <xdr:col>3</xdr:col>
      <xdr:colOff>3175</xdr:colOff>
      <xdr:row>75</xdr:row>
      <xdr:rowOff>135791</xdr:rowOff>
    </xdr:to>
    <xdr:sp macro="" textlink="">
      <xdr:nvSpPr>
        <xdr:cNvPr id="204" name="円/楕円 203"/>
        <xdr:cNvSpPr/>
      </xdr:nvSpPr>
      <xdr:spPr>
        <a:xfrm>
          <a:off x="1968500" y="128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152318</xdr:rowOff>
    </xdr:from>
    <xdr:ext cx="599010" cy="259045"/>
    <xdr:sp macro="" textlink="">
      <xdr:nvSpPr>
        <xdr:cNvPr id="205" name="テキスト ボックス 204"/>
        <xdr:cNvSpPr txBox="1"/>
      </xdr:nvSpPr>
      <xdr:spPr>
        <a:xfrm>
          <a:off x="1719794" y="126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428,505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110833</xdr:rowOff>
    </xdr:from>
    <xdr:to>
      <xdr:col>1</xdr:col>
      <xdr:colOff>485775</xdr:colOff>
      <xdr:row>76</xdr:row>
      <xdr:rowOff>40984</xdr:rowOff>
    </xdr:to>
    <xdr:sp macro="" textlink="">
      <xdr:nvSpPr>
        <xdr:cNvPr id="206" name="円/楕円 205"/>
        <xdr:cNvSpPr/>
      </xdr:nvSpPr>
      <xdr:spPr>
        <a:xfrm>
          <a:off x="1079500" y="12969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57510</xdr:rowOff>
    </xdr:from>
    <xdr:ext cx="599010" cy="259045"/>
    <xdr:sp macro="" textlink="">
      <xdr:nvSpPr>
        <xdr:cNvPr id="207" name="テキスト ボックス 206"/>
        <xdr:cNvSpPr txBox="1"/>
      </xdr:nvSpPr>
      <xdr:spPr>
        <a:xfrm>
          <a:off x="830794" y="127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2" name="直線コネクタ 231"/>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3"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4" name="直線コネクタ 233"/>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5"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6" name="直線コネクタ 235"/>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23513</xdr:rowOff>
    </xdr:from>
    <xdr:to>
      <xdr:col>6</xdr:col>
      <xdr:colOff>511175</xdr:colOff>
      <xdr:row>96</xdr:row>
      <xdr:rowOff>34601</xdr:rowOff>
    </xdr:to>
    <xdr:cxnSp macro="">
      <xdr:nvCxnSpPr>
        <xdr:cNvPr id="237" name="直線コネクタ 236"/>
        <xdr:cNvCxnSpPr/>
      </xdr:nvCxnSpPr>
      <xdr:spPr>
        <a:xfrm flipV="1">
          <a:off x="3797300" y="16311263"/>
          <a:ext cx="838200" cy="18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38"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39" name="フローチャート : 判断 238"/>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34601</xdr:rowOff>
    </xdr:from>
    <xdr:to>
      <xdr:col>5</xdr:col>
      <xdr:colOff>358775</xdr:colOff>
      <xdr:row>97</xdr:row>
      <xdr:rowOff>171228</xdr:rowOff>
    </xdr:to>
    <xdr:cxnSp macro="">
      <xdr:nvCxnSpPr>
        <xdr:cNvPr id="240" name="直線コネクタ 239"/>
        <xdr:cNvCxnSpPr/>
      </xdr:nvCxnSpPr>
      <xdr:spPr>
        <a:xfrm flipV="1">
          <a:off x="2908300" y="16493801"/>
          <a:ext cx="8890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41" name="フローチャート : 判断 240"/>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42" name="テキスト ボックス 241"/>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35097</xdr:rowOff>
    </xdr:from>
    <xdr:to>
      <xdr:col>4</xdr:col>
      <xdr:colOff>155575</xdr:colOff>
      <xdr:row>97</xdr:row>
      <xdr:rowOff>171228</xdr:rowOff>
    </xdr:to>
    <xdr:cxnSp macro="">
      <xdr:nvCxnSpPr>
        <xdr:cNvPr id="243" name="直線コネクタ 242"/>
        <xdr:cNvCxnSpPr/>
      </xdr:nvCxnSpPr>
      <xdr:spPr>
        <a:xfrm>
          <a:off x="2019300" y="16665747"/>
          <a:ext cx="8890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4" name="フローチャート : 判断 243"/>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5" name="テキスト ボックス 244"/>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35097</xdr:rowOff>
    </xdr:from>
    <xdr:to>
      <xdr:col>2</xdr:col>
      <xdr:colOff>638175</xdr:colOff>
      <xdr:row>98</xdr:row>
      <xdr:rowOff>11951</xdr:rowOff>
    </xdr:to>
    <xdr:cxnSp macro="">
      <xdr:nvCxnSpPr>
        <xdr:cNvPr id="246" name="直線コネクタ 245"/>
        <xdr:cNvCxnSpPr/>
      </xdr:nvCxnSpPr>
      <xdr:spPr>
        <a:xfrm flipV="1">
          <a:off x="1130300" y="16665747"/>
          <a:ext cx="889000" cy="1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7" name="フローチャート : 判断 246"/>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8" name="テキスト ボックス 247"/>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9" name="フローチャート : 判断 248"/>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0" name="テキスト ボックス 249"/>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144163</xdr:rowOff>
    </xdr:from>
    <xdr:to>
      <xdr:col>6</xdr:col>
      <xdr:colOff>561975</xdr:colOff>
      <xdr:row>95</xdr:row>
      <xdr:rowOff>74313</xdr:rowOff>
    </xdr:to>
    <xdr:sp macro="" textlink="">
      <xdr:nvSpPr>
        <xdr:cNvPr id="256" name="円/楕円 255"/>
        <xdr:cNvSpPr/>
      </xdr:nvSpPr>
      <xdr:spPr>
        <a:xfrm>
          <a:off x="4584700" y="162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167040</xdr:rowOff>
    </xdr:from>
    <xdr:ext cx="534377" cy="259045"/>
    <xdr:sp macro="" textlink="">
      <xdr:nvSpPr>
        <xdr:cNvPr id="257" name="衛生費該当値テキスト"/>
        <xdr:cNvSpPr txBox="1"/>
      </xdr:nvSpPr>
      <xdr:spPr>
        <a:xfrm>
          <a:off x="4686300" y="1611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155251</xdr:rowOff>
    </xdr:from>
    <xdr:to>
      <xdr:col>5</xdr:col>
      <xdr:colOff>409575</xdr:colOff>
      <xdr:row>96</xdr:row>
      <xdr:rowOff>85401</xdr:rowOff>
    </xdr:to>
    <xdr:sp macro="" textlink="">
      <xdr:nvSpPr>
        <xdr:cNvPr id="258" name="円/楕円 257"/>
        <xdr:cNvSpPr/>
      </xdr:nvSpPr>
      <xdr:spPr>
        <a:xfrm>
          <a:off x="3746500" y="164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101928</xdr:rowOff>
    </xdr:from>
    <xdr:ext cx="534377" cy="259045"/>
    <xdr:sp macro="" textlink="">
      <xdr:nvSpPr>
        <xdr:cNvPr id="259" name="テキスト ボックス 258"/>
        <xdr:cNvSpPr txBox="1"/>
      </xdr:nvSpPr>
      <xdr:spPr>
        <a:xfrm>
          <a:off x="3530111" y="162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120428</xdr:rowOff>
    </xdr:from>
    <xdr:to>
      <xdr:col>4</xdr:col>
      <xdr:colOff>206375</xdr:colOff>
      <xdr:row>98</xdr:row>
      <xdr:rowOff>50578</xdr:rowOff>
    </xdr:to>
    <xdr:sp macro="" textlink="">
      <xdr:nvSpPr>
        <xdr:cNvPr id="260" name="円/楕円 259"/>
        <xdr:cNvSpPr/>
      </xdr:nvSpPr>
      <xdr:spPr>
        <a:xfrm>
          <a:off x="2857500" y="167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41705</xdr:rowOff>
    </xdr:from>
    <xdr:ext cx="534377" cy="259045"/>
    <xdr:sp macro="" textlink="">
      <xdr:nvSpPr>
        <xdr:cNvPr id="261" name="テキスト ボックス 260"/>
        <xdr:cNvSpPr txBox="1"/>
      </xdr:nvSpPr>
      <xdr:spPr>
        <a:xfrm>
          <a:off x="2641111" y="168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155747</xdr:rowOff>
    </xdr:from>
    <xdr:to>
      <xdr:col>3</xdr:col>
      <xdr:colOff>3175</xdr:colOff>
      <xdr:row>97</xdr:row>
      <xdr:rowOff>85897</xdr:rowOff>
    </xdr:to>
    <xdr:sp macro="" textlink="">
      <xdr:nvSpPr>
        <xdr:cNvPr id="262" name="円/楕円 261"/>
        <xdr:cNvSpPr/>
      </xdr:nvSpPr>
      <xdr:spPr>
        <a:xfrm>
          <a:off x="1968500" y="166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102424</xdr:rowOff>
    </xdr:from>
    <xdr:ext cx="534377" cy="259045"/>
    <xdr:sp macro="" textlink="">
      <xdr:nvSpPr>
        <xdr:cNvPr id="263" name="テキスト ボックス 262"/>
        <xdr:cNvSpPr txBox="1"/>
      </xdr:nvSpPr>
      <xdr:spPr>
        <a:xfrm>
          <a:off x="1752111" y="163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132601</xdr:rowOff>
    </xdr:from>
    <xdr:to>
      <xdr:col>1</xdr:col>
      <xdr:colOff>485775</xdr:colOff>
      <xdr:row>98</xdr:row>
      <xdr:rowOff>62751</xdr:rowOff>
    </xdr:to>
    <xdr:sp macro="" textlink="">
      <xdr:nvSpPr>
        <xdr:cNvPr id="264" name="円/楕円 263"/>
        <xdr:cNvSpPr/>
      </xdr:nvSpPr>
      <xdr:spPr>
        <a:xfrm>
          <a:off x="1079500" y="167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53878</xdr:rowOff>
    </xdr:from>
    <xdr:ext cx="534377" cy="259045"/>
    <xdr:sp macro="" textlink="">
      <xdr:nvSpPr>
        <xdr:cNvPr id="265" name="テキスト ボックス 264"/>
        <xdr:cNvSpPr txBox="1"/>
      </xdr:nvSpPr>
      <xdr:spPr>
        <a:xfrm>
          <a:off x="863111" y="168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7" name="直線コネクタ 286"/>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0"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1" name="直線コネクタ 290"/>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86345</xdr:rowOff>
    </xdr:from>
    <xdr:to>
      <xdr:col>15</xdr:col>
      <xdr:colOff>180975</xdr:colOff>
      <xdr:row>37</xdr:row>
      <xdr:rowOff>155611</xdr:rowOff>
    </xdr:to>
    <xdr:cxnSp macro="">
      <xdr:nvCxnSpPr>
        <xdr:cNvPr id="292" name="直線コネクタ 291"/>
        <xdr:cNvCxnSpPr/>
      </xdr:nvCxnSpPr>
      <xdr:spPr>
        <a:xfrm>
          <a:off x="9639300" y="6429995"/>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3"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4" name="フローチャート : 判断 293"/>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72949</xdr:rowOff>
    </xdr:from>
    <xdr:to>
      <xdr:col>14</xdr:col>
      <xdr:colOff>28575</xdr:colOff>
      <xdr:row>37</xdr:row>
      <xdr:rowOff>86345</xdr:rowOff>
    </xdr:to>
    <xdr:cxnSp macro="">
      <xdr:nvCxnSpPr>
        <xdr:cNvPr id="295" name="直線コネクタ 294"/>
        <xdr:cNvCxnSpPr/>
      </xdr:nvCxnSpPr>
      <xdr:spPr>
        <a:xfrm>
          <a:off x="8750300" y="6416599"/>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32756</xdr:rowOff>
    </xdr:from>
    <xdr:to>
      <xdr:col>14</xdr:col>
      <xdr:colOff>79375</xdr:colOff>
      <xdr:row>38</xdr:row>
      <xdr:rowOff>134356</xdr:rowOff>
    </xdr:to>
    <xdr:sp macro="" textlink="">
      <xdr:nvSpPr>
        <xdr:cNvPr id="296" name="フローチャート : 判断 295"/>
        <xdr:cNvSpPr/>
      </xdr:nvSpPr>
      <xdr:spPr>
        <a:xfrm>
          <a:off x="9588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125483</xdr:rowOff>
    </xdr:from>
    <xdr:ext cx="469744" cy="259045"/>
    <xdr:sp macro="" textlink="">
      <xdr:nvSpPr>
        <xdr:cNvPr id="297" name="テキスト ボックス 296"/>
        <xdr:cNvSpPr txBox="1"/>
      </xdr:nvSpPr>
      <xdr:spPr>
        <a:xfrm>
          <a:off x="9404427"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153416</xdr:rowOff>
    </xdr:from>
    <xdr:to>
      <xdr:col>12</xdr:col>
      <xdr:colOff>511175</xdr:colOff>
      <xdr:row>37</xdr:row>
      <xdr:rowOff>72949</xdr:rowOff>
    </xdr:to>
    <xdr:cxnSp macro="">
      <xdr:nvCxnSpPr>
        <xdr:cNvPr id="298" name="直線コネクタ 297"/>
        <xdr:cNvCxnSpPr/>
      </xdr:nvCxnSpPr>
      <xdr:spPr>
        <a:xfrm>
          <a:off x="7861300" y="6325616"/>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299" name="フローチャート : 判断 298"/>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0" name="テキスト ボックス 299"/>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86116</xdr:rowOff>
    </xdr:from>
    <xdr:to>
      <xdr:col>11</xdr:col>
      <xdr:colOff>307975</xdr:colOff>
      <xdr:row>36</xdr:row>
      <xdr:rowOff>153416</xdr:rowOff>
    </xdr:to>
    <xdr:cxnSp macro="">
      <xdr:nvCxnSpPr>
        <xdr:cNvPr id="301" name="直線コネクタ 300"/>
        <xdr:cNvCxnSpPr/>
      </xdr:nvCxnSpPr>
      <xdr:spPr>
        <a:xfrm>
          <a:off x="6972300" y="6258316"/>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2" name="フローチャート : 判断 301"/>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3" name="テキスト ボックス 302"/>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4" name="フローチャート : 判断 303"/>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5" name="テキスト ボックス 304"/>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104811</xdr:rowOff>
    </xdr:from>
    <xdr:to>
      <xdr:col>15</xdr:col>
      <xdr:colOff>231775</xdr:colOff>
      <xdr:row>38</xdr:row>
      <xdr:rowOff>34961</xdr:rowOff>
    </xdr:to>
    <xdr:sp macro="" textlink="">
      <xdr:nvSpPr>
        <xdr:cNvPr id="311" name="円/楕円 310"/>
        <xdr:cNvSpPr/>
      </xdr:nvSpPr>
      <xdr:spPr>
        <a:xfrm>
          <a:off x="10426700" y="64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127688</xdr:rowOff>
    </xdr:from>
    <xdr:ext cx="469744" cy="259045"/>
    <xdr:sp macro="" textlink="">
      <xdr:nvSpPr>
        <xdr:cNvPr id="312" name="労働費該当値テキスト"/>
        <xdr:cNvSpPr txBox="1"/>
      </xdr:nvSpPr>
      <xdr:spPr>
        <a:xfrm>
          <a:off x="10528300" y="62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35545</xdr:rowOff>
    </xdr:from>
    <xdr:to>
      <xdr:col>14</xdr:col>
      <xdr:colOff>79375</xdr:colOff>
      <xdr:row>37</xdr:row>
      <xdr:rowOff>137145</xdr:rowOff>
    </xdr:to>
    <xdr:sp macro="" textlink="">
      <xdr:nvSpPr>
        <xdr:cNvPr id="313" name="円/楕円 312"/>
        <xdr:cNvSpPr/>
      </xdr:nvSpPr>
      <xdr:spPr>
        <a:xfrm>
          <a:off x="9588500" y="63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153672</xdr:rowOff>
    </xdr:from>
    <xdr:ext cx="469744" cy="259045"/>
    <xdr:sp macro="" textlink="">
      <xdr:nvSpPr>
        <xdr:cNvPr id="314" name="テキスト ボックス 313"/>
        <xdr:cNvSpPr txBox="1"/>
      </xdr:nvSpPr>
      <xdr:spPr>
        <a:xfrm>
          <a:off x="9404427" y="61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22149</xdr:rowOff>
    </xdr:from>
    <xdr:to>
      <xdr:col>12</xdr:col>
      <xdr:colOff>561975</xdr:colOff>
      <xdr:row>37</xdr:row>
      <xdr:rowOff>123749</xdr:rowOff>
    </xdr:to>
    <xdr:sp macro="" textlink="">
      <xdr:nvSpPr>
        <xdr:cNvPr id="315" name="円/楕円 314"/>
        <xdr:cNvSpPr/>
      </xdr:nvSpPr>
      <xdr:spPr>
        <a:xfrm>
          <a:off x="8699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140276</xdr:rowOff>
    </xdr:from>
    <xdr:ext cx="469744" cy="259045"/>
    <xdr:sp macro="" textlink="">
      <xdr:nvSpPr>
        <xdr:cNvPr id="316" name="テキスト ボックス 315"/>
        <xdr:cNvSpPr txBox="1"/>
      </xdr:nvSpPr>
      <xdr:spPr>
        <a:xfrm>
          <a:off x="8515427" y="61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102616</xdr:rowOff>
    </xdr:from>
    <xdr:to>
      <xdr:col>11</xdr:col>
      <xdr:colOff>358775</xdr:colOff>
      <xdr:row>37</xdr:row>
      <xdr:rowOff>32766</xdr:rowOff>
    </xdr:to>
    <xdr:sp macro="" textlink="">
      <xdr:nvSpPr>
        <xdr:cNvPr id="317" name="円/楕円 316"/>
        <xdr:cNvSpPr/>
      </xdr:nvSpPr>
      <xdr:spPr>
        <a:xfrm>
          <a:off x="7810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49293</xdr:rowOff>
    </xdr:from>
    <xdr:ext cx="469744" cy="259045"/>
    <xdr:sp macro="" textlink="">
      <xdr:nvSpPr>
        <xdr:cNvPr id="318" name="テキスト ボックス 317"/>
        <xdr:cNvSpPr txBox="1"/>
      </xdr:nvSpPr>
      <xdr:spPr>
        <a:xfrm>
          <a:off x="7626427"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35316</xdr:rowOff>
    </xdr:from>
    <xdr:to>
      <xdr:col>10</xdr:col>
      <xdr:colOff>155575</xdr:colOff>
      <xdr:row>36</xdr:row>
      <xdr:rowOff>136916</xdr:rowOff>
    </xdr:to>
    <xdr:sp macro="" textlink="">
      <xdr:nvSpPr>
        <xdr:cNvPr id="319" name="円/楕円 318"/>
        <xdr:cNvSpPr/>
      </xdr:nvSpPr>
      <xdr:spPr>
        <a:xfrm>
          <a:off x="6921500" y="62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153443</xdr:rowOff>
    </xdr:from>
    <xdr:ext cx="469744" cy="259045"/>
    <xdr:sp macro="" textlink="">
      <xdr:nvSpPr>
        <xdr:cNvPr id="320" name="テキスト ボックス 319"/>
        <xdr:cNvSpPr txBox="1"/>
      </xdr:nvSpPr>
      <xdr:spPr>
        <a:xfrm>
          <a:off x="6737427" y="598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2" name="直線コネクタ 341"/>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3"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4" name="直線コネクタ 343"/>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5"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6" name="直線コネクタ 345"/>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44479</xdr:rowOff>
    </xdr:from>
    <xdr:to>
      <xdr:col>15</xdr:col>
      <xdr:colOff>180975</xdr:colOff>
      <xdr:row>57</xdr:row>
      <xdr:rowOff>71856</xdr:rowOff>
    </xdr:to>
    <xdr:cxnSp macro="">
      <xdr:nvCxnSpPr>
        <xdr:cNvPr id="347" name="直線コネクタ 346"/>
        <xdr:cNvCxnSpPr/>
      </xdr:nvCxnSpPr>
      <xdr:spPr>
        <a:xfrm>
          <a:off x="9639300" y="9817129"/>
          <a:ext cx="8382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48"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49" name="フローチャート : 判断 348"/>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44479</xdr:rowOff>
    </xdr:from>
    <xdr:to>
      <xdr:col>14</xdr:col>
      <xdr:colOff>28575</xdr:colOff>
      <xdr:row>57</xdr:row>
      <xdr:rowOff>130241</xdr:rowOff>
    </xdr:to>
    <xdr:cxnSp macro="">
      <xdr:nvCxnSpPr>
        <xdr:cNvPr id="350" name="直線コネクタ 349"/>
        <xdr:cNvCxnSpPr/>
      </xdr:nvCxnSpPr>
      <xdr:spPr>
        <a:xfrm flipV="1">
          <a:off x="8750300" y="9817129"/>
          <a:ext cx="889000" cy="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130528</xdr:rowOff>
    </xdr:from>
    <xdr:to>
      <xdr:col>14</xdr:col>
      <xdr:colOff>79375</xdr:colOff>
      <xdr:row>58</xdr:row>
      <xdr:rowOff>60678</xdr:rowOff>
    </xdr:to>
    <xdr:sp macro="" textlink="">
      <xdr:nvSpPr>
        <xdr:cNvPr id="351" name="フローチャート : 判断 350"/>
        <xdr:cNvSpPr/>
      </xdr:nvSpPr>
      <xdr:spPr>
        <a:xfrm>
          <a:off x="9588500" y="990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51805</xdr:rowOff>
    </xdr:from>
    <xdr:ext cx="534377" cy="259045"/>
    <xdr:sp macro="" textlink="">
      <xdr:nvSpPr>
        <xdr:cNvPr id="352" name="テキスト ボックス 351"/>
        <xdr:cNvSpPr txBox="1"/>
      </xdr:nvSpPr>
      <xdr:spPr>
        <a:xfrm>
          <a:off x="9372111" y="999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169235</xdr:rowOff>
    </xdr:from>
    <xdr:to>
      <xdr:col>12</xdr:col>
      <xdr:colOff>511175</xdr:colOff>
      <xdr:row>57</xdr:row>
      <xdr:rowOff>130241</xdr:rowOff>
    </xdr:to>
    <xdr:cxnSp macro="">
      <xdr:nvCxnSpPr>
        <xdr:cNvPr id="353" name="直線コネクタ 352"/>
        <xdr:cNvCxnSpPr/>
      </xdr:nvCxnSpPr>
      <xdr:spPr>
        <a:xfrm>
          <a:off x="7861300" y="9770435"/>
          <a:ext cx="889000" cy="13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4" name="フローチャート : 判断 353"/>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116192</xdr:rowOff>
    </xdr:from>
    <xdr:ext cx="534377" cy="259045"/>
    <xdr:sp macro="" textlink="">
      <xdr:nvSpPr>
        <xdr:cNvPr id="355" name="テキスト ボックス 354"/>
        <xdr:cNvSpPr txBox="1"/>
      </xdr:nvSpPr>
      <xdr:spPr>
        <a:xfrm>
          <a:off x="8483111" y="100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169235</xdr:rowOff>
    </xdr:from>
    <xdr:to>
      <xdr:col>11</xdr:col>
      <xdr:colOff>307975</xdr:colOff>
      <xdr:row>58</xdr:row>
      <xdr:rowOff>67801</xdr:rowOff>
    </xdr:to>
    <xdr:cxnSp macro="">
      <xdr:nvCxnSpPr>
        <xdr:cNvPr id="356" name="直線コネクタ 355"/>
        <xdr:cNvCxnSpPr/>
      </xdr:nvCxnSpPr>
      <xdr:spPr>
        <a:xfrm flipV="1">
          <a:off x="6972300" y="9770435"/>
          <a:ext cx="889000" cy="24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7" name="フローチャート : 判断 356"/>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58" name="テキスト ボックス 357"/>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59" name="フローチャート : 判断 358"/>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0" name="テキスト ボックス 359"/>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21056</xdr:rowOff>
    </xdr:from>
    <xdr:to>
      <xdr:col>15</xdr:col>
      <xdr:colOff>231775</xdr:colOff>
      <xdr:row>57</xdr:row>
      <xdr:rowOff>122656</xdr:rowOff>
    </xdr:to>
    <xdr:sp macro="" textlink="">
      <xdr:nvSpPr>
        <xdr:cNvPr id="366" name="円/楕円 365"/>
        <xdr:cNvSpPr/>
      </xdr:nvSpPr>
      <xdr:spPr>
        <a:xfrm>
          <a:off x="10426700" y="97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43933</xdr:rowOff>
    </xdr:from>
    <xdr:ext cx="534377" cy="259045"/>
    <xdr:sp macro="" textlink="">
      <xdr:nvSpPr>
        <xdr:cNvPr id="367" name="農林水産業費該当値テキスト"/>
        <xdr:cNvSpPr txBox="1"/>
      </xdr:nvSpPr>
      <xdr:spPr>
        <a:xfrm>
          <a:off x="10528300" y="96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52,339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165129</xdr:rowOff>
    </xdr:from>
    <xdr:to>
      <xdr:col>14</xdr:col>
      <xdr:colOff>79375</xdr:colOff>
      <xdr:row>57</xdr:row>
      <xdr:rowOff>95279</xdr:rowOff>
    </xdr:to>
    <xdr:sp macro="" textlink="">
      <xdr:nvSpPr>
        <xdr:cNvPr id="368" name="円/楕円 367"/>
        <xdr:cNvSpPr/>
      </xdr:nvSpPr>
      <xdr:spPr>
        <a:xfrm>
          <a:off x="9588500" y="97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111806</xdr:rowOff>
    </xdr:from>
    <xdr:ext cx="534377" cy="259045"/>
    <xdr:sp macro="" textlink="">
      <xdr:nvSpPr>
        <xdr:cNvPr id="369" name="テキスト ボックス 368"/>
        <xdr:cNvSpPr txBox="1"/>
      </xdr:nvSpPr>
      <xdr:spPr>
        <a:xfrm>
          <a:off x="9372111" y="954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79441</xdr:rowOff>
    </xdr:from>
    <xdr:to>
      <xdr:col>12</xdr:col>
      <xdr:colOff>561975</xdr:colOff>
      <xdr:row>58</xdr:row>
      <xdr:rowOff>9591</xdr:rowOff>
    </xdr:to>
    <xdr:sp macro="" textlink="">
      <xdr:nvSpPr>
        <xdr:cNvPr id="370" name="円/楕円 369"/>
        <xdr:cNvSpPr/>
      </xdr:nvSpPr>
      <xdr:spPr>
        <a:xfrm>
          <a:off x="8699500" y="98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26118</xdr:rowOff>
    </xdr:from>
    <xdr:ext cx="534377" cy="259045"/>
    <xdr:sp macro="" textlink="">
      <xdr:nvSpPr>
        <xdr:cNvPr id="371" name="テキスト ボックス 370"/>
        <xdr:cNvSpPr txBox="1"/>
      </xdr:nvSpPr>
      <xdr:spPr>
        <a:xfrm>
          <a:off x="8483111" y="962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118435</xdr:rowOff>
    </xdr:from>
    <xdr:to>
      <xdr:col>11</xdr:col>
      <xdr:colOff>358775</xdr:colOff>
      <xdr:row>57</xdr:row>
      <xdr:rowOff>48585</xdr:rowOff>
    </xdr:to>
    <xdr:sp macro="" textlink="">
      <xdr:nvSpPr>
        <xdr:cNvPr id="372" name="円/楕円 371"/>
        <xdr:cNvSpPr/>
      </xdr:nvSpPr>
      <xdr:spPr>
        <a:xfrm>
          <a:off x="7810500" y="971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65112</xdr:rowOff>
    </xdr:from>
    <xdr:ext cx="534377" cy="259045"/>
    <xdr:sp macro="" textlink="">
      <xdr:nvSpPr>
        <xdr:cNvPr id="373" name="テキスト ボックス 372"/>
        <xdr:cNvSpPr txBox="1"/>
      </xdr:nvSpPr>
      <xdr:spPr>
        <a:xfrm>
          <a:off x="7594111" y="94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17001</xdr:rowOff>
    </xdr:from>
    <xdr:to>
      <xdr:col>10</xdr:col>
      <xdr:colOff>155575</xdr:colOff>
      <xdr:row>58</xdr:row>
      <xdr:rowOff>118601</xdr:rowOff>
    </xdr:to>
    <xdr:sp macro="" textlink="">
      <xdr:nvSpPr>
        <xdr:cNvPr id="374" name="円/楕円 373"/>
        <xdr:cNvSpPr/>
      </xdr:nvSpPr>
      <xdr:spPr>
        <a:xfrm>
          <a:off x="6921500" y="99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135128</xdr:rowOff>
    </xdr:from>
    <xdr:ext cx="534377" cy="259045"/>
    <xdr:sp macro="" textlink="">
      <xdr:nvSpPr>
        <xdr:cNvPr id="375" name="テキスト ボックス 374"/>
        <xdr:cNvSpPr txBox="1"/>
      </xdr:nvSpPr>
      <xdr:spPr>
        <a:xfrm>
          <a:off x="6705111" y="97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7" name="直線コネクタ 396"/>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398"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399" name="直線コネクタ 398"/>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0"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1" name="直線コネクタ 400"/>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155862</xdr:rowOff>
    </xdr:from>
    <xdr:to>
      <xdr:col>15</xdr:col>
      <xdr:colOff>180975</xdr:colOff>
      <xdr:row>75</xdr:row>
      <xdr:rowOff>54158</xdr:rowOff>
    </xdr:to>
    <xdr:cxnSp macro="">
      <xdr:nvCxnSpPr>
        <xdr:cNvPr id="402" name="直線コネクタ 401"/>
        <xdr:cNvCxnSpPr/>
      </xdr:nvCxnSpPr>
      <xdr:spPr>
        <a:xfrm flipV="1">
          <a:off x="9639300" y="12157362"/>
          <a:ext cx="838200" cy="75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3"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4" name="フローチャート : 判断 403"/>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54158</xdr:rowOff>
    </xdr:from>
    <xdr:to>
      <xdr:col>14</xdr:col>
      <xdr:colOff>28575</xdr:colOff>
      <xdr:row>75</xdr:row>
      <xdr:rowOff>142260</xdr:rowOff>
    </xdr:to>
    <xdr:cxnSp macro="">
      <xdr:nvCxnSpPr>
        <xdr:cNvPr id="405" name="直線コネクタ 404"/>
        <xdr:cNvCxnSpPr/>
      </xdr:nvCxnSpPr>
      <xdr:spPr>
        <a:xfrm flipV="1">
          <a:off x="8750300" y="12912908"/>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117086</xdr:rowOff>
    </xdr:from>
    <xdr:to>
      <xdr:col>14</xdr:col>
      <xdr:colOff>79375</xdr:colOff>
      <xdr:row>77</xdr:row>
      <xdr:rowOff>47236</xdr:rowOff>
    </xdr:to>
    <xdr:sp macro="" textlink="">
      <xdr:nvSpPr>
        <xdr:cNvPr id="406" name="フローチャート : 判断 405"/>
        <xdr:cNvSpPr/>
      </xdr:nvSpPr>
      <xdr:spPr>
        <a:xfrm>
          <a:off x="9588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38363</xdr:rowOff>
    </xdr:from>
    <xdr:ext cx="534377" cy="259045"/>
    <xdr:sp macro="" textlink="">
      <xdr:nvSpPr>
        <xdr:cNvPr id="407" name="テキスト ボックス 406"/>
        <xdr:cNvSpPr txBox="1"/>
      </xdr:nvSpPr>
      <xdr:spPr>
        <a:xfrm>
          <a:off x="9372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165966</xdr:rowOff>
    </xdr:from>
    <xdr:to>
      <xdr:col>12</xdr:col>
      <xdr:colOff>511175</xdr:colOff>
      <xdr:row>75</xdr:row>
      <xdr:rowOff>142260</xdr:rowOff>
    </xdr:to>
    <xdr:cxnSp macro="">
      <xdr:nvCxnSpPr>
        <xdr:cNvPr id="408" name="直線コネクタ 407"/>
        <xdr:cNvCxnSpPr/>
      </xdr:nvCxnSpPr>
      <xdr:spPr>
        <a:xfrm>
          <a:off x="7861300" y="12853266"/>
          <a:ext cx="889000" cy="1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09" name="フローチャート : 判断 408"/>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0" name="テキスト ボックス 409"/>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165966</xdr:rowOff>
    </xdr:from>
    <xdr:to>
      <xdr:col>11</xdr:col>
      <xdr:colOff>307975</xdr:colOff>
      <xdr:row>76</xdr:row>
      <xdr:rowOff>84745</xdr:rowOff>
    </xdr:to>
    <xdr:cxnSp macro="">
      <xdr:nvCxnSpPr>
        <xdr:cNvPr id="411" name="直線コネクタ 410"/>
        <xdr:cNvCxnSpPr/>
      </xdr:nvCxnSpPr>
      <xdr:spPr>
        <a:xfrm flipV="1">
          <a:off x="6972300" y="12853266"/>
          <a:ext cx="889000" cy="26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2" name="フローチャート : 判断 411"/>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3" name="テキスト ボックス 412"/>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4" name="フローチャート : 判断 413"/>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5" name="テキスト ボックス 414"/>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105062</xdr:rowOff>
    </xdr:from>
    <xdr:to>
      <xdr:col>15</xdr:col>
      <xdr:colOff>231775</xdr:colOff>
      <xdr:row>71</xdr:row>
      <xdr:rowOff>35212</xdr:rowOff>
    </xdr:to>
    <xdr:sp macro="" textlink="">
      <xdr:nvSpPr>
        <xdr:cNvPr id="421" name="円/楕円 420"/>
        <xdr:cNvSpPr/>
      </xdr:nvSpPr>
      <xdr:spPr>
        <a:xfrm>
          <a:off x="10426700" y="121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19989</xdr:rowOff>
    </xdr:from>
    <xdr:ext cx="534377" cy="259045"/>
    <xdr:sp macro="" textlink="">
      <xdr:nvSpPr>
        <xdr:cNvPr id="422" name="商工費該当値テキスト"/>
        <xdr:cNvSpPr txBox="1"/>
      </xdr:nvSpPr>
      <xdr:spPr>
        <a:xfrm>
          <a:off x="10528300" y="1202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59,293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3358</xdr:rowOff>
    </xdr:from>
    <xdr:to>
      <xdr:col>14</xdr:col>
      <xdr:colOff>79375</xdr:colOff>
      <xdr:row>75</xdr:row>
      <xdr:rowOff>104958</xdr:rowOff>
    </xdr:to>
    <xdr:sp macro="" textlink="">
      <xdr:nvSpPr>
        <xdr:cNvPr id="423" name="円/楕円 422"/>
        <xdr:cNvSpPr/>
      </xdr:nvSpPr>
      <xdr:spPr>
        <a:xfrm>
          <a:off x="9588500" y="128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121485</xdr:rowOff>
    </xdr:from>
    <xdr:ext cx="534377" cy="259045"/>
    <xdr:sp macro="" textlink="">
      <xdr:nvSpPr>
        <xdr:cNvPr id="424" name="テキスト ボックス 423"/>
        <xdr:cNvSpPr txBox="1"/>
      </xdr:nvSpPr>
      <xdr:spPr>
        <a:xfrm>
          <a:off x="9372111" y="1263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91460</xdr:rowOff>
    </xdr:from>
    <xdr:to>
      <xdr:col>12</xdr:col>
      <xdr:colOff>561975</xdr:colOff>
      <xdr:row>76</xdr:row>
      <xdr:rowOff>21611</xdr:rowOff>
    </xdr:to>
    <xdr:sp macro="" textlink="">
      <xdr:nvSpPr>
        <xdr:cNvPr id="425" name="円/楕円 424"/>
        <xdr:cNvSpPr/>
      </xdr:nvSpPr>
      <xdr:spPr>
        <a:xfrm>
          <a:off x="8699500" y="12950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38137</xdr:rowOff>
    </xdr:from>
    <xdr:ext cx="534377" cy="259045"/>
    <xdr:sp macro="" textlink="">
      <xdr:nvSpPr>
        <xdr:cNvPr id="426" name="テキスト ボックス 425"/>
        <xdr:cNvSpPr txBox="1"/>
      </xdr:nvSpPr>
      <xdr:spPr>
        <a:xfrm>
          <a:off x="8483111" y="127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115166</xdr:rowOff>
    </xdr:from>
    <xdr:to>
      <xdr:col>11</xdr:col>
      <xdr:colOff>358775</xdr:colOff>
      <xdr:row>75</xdr:row>
      <xdr:rowOff>45316</xdr:rowOff>
    </xdr:to>
    <xdr:sp macro="" textlink="">
      <xdr:nvSpPr>
        <xdr:cNvPr id="427" name="円/楕円 426"/>
        <xdr:cNvSpPr/>
      </xdr:nvSpPr>
      <xdr:spPr>
        <a:xfrm>
          <a:off x="7810500" y="128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61843</xdr:rowOff>
    </xdr:from>
    <xdr:ext cx="534377" cy="259045"/>
    <xdr:sp macro="" textlink="">
      <xdr:nvSpPr>
        <xdr:cNvPr id="428" name="テキスト ボックス 427"/>
        <xdr:cNvSpPr txBox="1"/>
      </xdr:nvSpPr>
      <xdr:spPr>
        <a:xfrm>
          <a:off x="7594111" y="1257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33945</xdr:rowOff>
    </xdr:from>
    <xdr:to>
      <xdr:col>10</xdr:col>
      <xdr:colOff>155575</xdr:colOff>
      <xdr:row>76</xdr:row>
      <xdr:rowOff>135545</xdr:rowOff>
    </xdr:to>
    <xdr:sp macro="" textlink="">
      <xdr:nvSpPr>
        <xdr:cNvPr id="429" name="円/楕円 428"/>
        <xdr:cNvSpPr/>
      </xdr:nvSpPr>
      <xdr:spPr>
        <a:xfrm>
          <a:off x="6921500" y="130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152071</xdr:rowOff>
    </xdr:from>
    <xdr:ext cx="534377" cy="259045"/>
    <xdr:sp macro="" textlink="">
      <xdr:nvSpPr>
        <xdr:cNvPr id="430" name="テキスト ボックス 429"/>
        <xdr:cNvSpPr txBox="1"/>
      </xdr:nvSpPr>
      <xdr:spPr>
        <a:xfrm>
          <a:off x="6705111" y="128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4" name="直線コネクタ 453"/>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5"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6" name="直線コネクタ 455"/>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7"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58" name="直線コネクタ 457"/>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137168</xdr:rowOff>
    </xdr:from>
    <xdr:to>
      <xdr:col>15</xdr:col>
      <xdr:colOff>180975</xdr:colOff>
      <xdr:row>97</xdr:row>
      <xdr:rowOff>127974</xdr:rowOff>
    </xdr:to>
    <xdr:cxnSp macro="">
      <xdr:nvCxnSpPr>
        <xdr:cNvPr id="459" name="直線コネクタ 458"/>
        <xdr:cNvCxnSpPr/>
      </xdr:nvCxnSpPr>
      <xdr:spPr>
        <a:xfrm>
          <a:off x="9639300" y="16596368"/>
          <a:ext cx="838200" cy="1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0"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1" name="フローチャート : 判断 460"/>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137168</xdr:rowOff>
    </xdr:from>
    <xdr:to>
      <xdr:col>14</xdr:col>
      <xdr:colOff>28575</xdr:colOff>
      <xdr:row>97</xdr:row>
      <xdr:rowOff>30956</xdr:rowOff>
    </xdr:to>
    <xdr:cxnSp macro="">
      <xdr:nvCxnSpPr>
        <xdr:cNvPr id="462" name="直線コネクタ 461"/>
        <xdr:cNvCxnSpPr/>
      </xdr:nvCxnSpPr>
      <xdr:spPr>
        <a:xfrm flipV="1">
          <a:off x="8750300" y="16596368"/>
          <a:ext cx="889000" cy="6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86726</xdr:rowOff>
    </xdr:from>
    <xdr:to>
      <xdr:col>14</xdr:col>
      <xdr:colOff>79375</xdr:colOff>
      <xdr:row>99</xdr:row>
      <xdr:rowOff>16876</xdr:rowOff>
    </xdr:to>
    <xdr:sp macro="" textlink="">
      <xdr:nvSpPr>
        <xdr:cNvPr id="463" name="フローチャート : 判断 462"/>
        <xdr:cNvSpPr/>
      </xdr:nvSpPr>
      <xdr:spPr>
        <a:xfrm>
          <a:off x="9588500" y="168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8003</xdr:rowOff>
    </xdr:from>
    <xdr:ext cx="534377" cy="259045"/>
    <xdr:sp macro="" textlink="">
      <xdr:nvSpPr>
        <xdr:cNvPr id="464" name="テキスト ボックス 463"/>
        <xdr:cNvSpPr txBox="1"/>
      </xdr:nvSpPr>
      <xdr:spPr>
        <a:xfrm>
          <a:off x="9372111" y="169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30956</xdr:rowOff>
    </xdr:from>
    <xdr:to>
      <xdr:col>12</xdr:col>
      <xdr:colOff>511175</xdr:colOff>
      <xdr:row>97</xdr:row>
      <xdr:rowOff>83152</xdr:rowOff>
    </xdr:to>
    <xdr:cxnSp macro="">
      <xdr:nvCxnSpPr>
        <xdr:cNvPr id="465" name="直線コネクタ 464"/>
        <xdr:cNvCxnSpPr/>
      </xdr:nvCxnSpPr>
      <xdr:spPr>
        <a:xfrm flipV="1">
          <a:off x="7861300" y="16661606"/>
          <a:ext cx="889000" cy="5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6" name="フローチャート : 判断 465"/>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7" name="テキスト ボックス 466"/>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83152</xdr:rowOff>
    </xdr:from>
    <xdr:to>
      <xdr:col>11</xdr:col>
      <xdr:colOff>307975</xdr:colOff>
      <xdr:row>98</xdr:row>
      <xdr:rowOff>128411</xdr:rowOff>
    </xdr:to>
    <xdr:cxnSp macro="">
      <xdr:nvCxnSpPr>
        <xdr:cNvPr id="468" name="直線コネクタ 467"/>
        <xdr:cNvCxnSpPr/>
      </xdr:nvCxnSpPr>
      <xdr:spPr>
        <a:xfrm flipV="1">
          <a:off x="6972300" y="16713802"/>
          <a:ext cx="889000" cy="2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69" name="フローチャート : 判断 468"/>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0" name="テキスト ボックス 469"/>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1" name="フローチャート : 判断 470"/>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2" name="テキスト ボックス 471"/>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77174</xdr:rowOff>
    </xdr:from>
    <xdr:to>
      <xdr:col>15</xdr:col>
      <xdr:colOff>231775</xdr:colOff>
      <xdr:row>98</xdr:row>
      <xdr:rowOff>7324</xdr:rowOff>
    </xdr:to>
    <xdr:sp macro="" textlink="">
      <xdr:nvSpPr>
        <xdr:cNvPr id="478" name="円/楕円 477"/>
        <xdr:cNvSpPr/>
      </xdr:nvSpPr>
      <xdr:spPr>
        <a:xfrm>
          <a:off x="10426700" y="167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100051</xdr:rowOff>
    </xdr:from>
    <xdr:ext cx="599010" cy="259045"/>
    <xdr:sp macro="" textlink="">
      <xdr:nvSpPr>
        <xdr:cNvPr id="479" name="土木費該当値テキスト"/>
        <xdr:cNvSpPr txBox="1"/>
      </xdr:nvSpPr>
      <xdr:spPr>
        <a:xfrm>
          <a:off x="10528300" y="1655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204,234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86368</xdr:rowOff>
    </xdr:from>
    <xdr:to>
      <xdr:col>14</xdr:col>
      <xdr:colOff>79375</xdr:colOff>
      <xdr:row>97</xdr:row>
      <xdr:rowOff>16518</xdr:rowOff>
    </xdr:to>
    <xdr:sp macro="" textlink="">
      <xdr:nvSpPr>
        <xdr:cNvPr id="480" name="円/楕円 479"/>
        <xdr:cNvSpPr/>
      </xdr:nvSpPr>
      <xdr:spPr>
        <a:xfrm>
          <a:off x="9588500" y="165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33045</xdr:rowOff>
    </xdr:from>
    <xdr:ext cx="599010" cy="259045"/>
    <xdr:sp macro="" textlink="">
      <xdr:nvSpPr>
        <xdr:cNvPr id="481" name="テキスト ボックス 480"/>
        <xdr:cNvSpPr txBox="1"/>
      </xdr:nvSpPr>
      <xdr:spPr>
        <a:xfrm>
          <a:off x="9339794" y="1632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151606</xdr:rowOff>
    </xdr:from>
    <xdr:to>
      <xdr:col>12</xdr:col>
      <xdr:colOff>561975</xdr:colOff>
      <xdr:row>97</xdr:row>
      <xdr:rowOff>81756</xdr:rowOff>
    </xdr:to>
    <xdr:sp macro="" textlink="">
      <xdr:nvSpPr>
        <xdr:cNvPr id="482" name="円/楕円 481"/>
        <xdr:cNvSpPr/>
      </xdr:nvSpPr>
      <xdr:spPr>
        <a:xfrm>
          <a:off x="8699500" y="166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98283</xdr:rowOff>
    </xdr:from>
    <xdr:ext cx="599010" cy="259045"/>
    <xdr:sp macro="" textlink="">
      <xdr:nvSpPr>
        <xdr:cNvPr id="483" name="テキスト ボックス 482"/>
        <xdr:cNvSpPr txBox="1"/>
      </xdr:nvSpPr>
      <xdr:spPr>
        <a:xfrm>
          <a:off x="8450794" y="163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280,625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32352</xdr:rowOff>
    </xdr:from>
    <xdr:to>
      <xdr:col>11</xdr:col>
      <xdr:colOff>358775</xdr:colOff>
      <xdr:row>97</xdr:row>
      <xdr:rowOff>133952</xdr:rowOff>
    </xdr:to>
    <xdr:sp macro="" textlink="">
      <xdr:nvSpPr>
        <xdr:cNvPr id="484" name="円/楕円 483"/>
        <xdr:cNvSpPr/>
      </xdr:nvSpPr>
      <xdr:spPr>
        <a:xfrm>
          <a:off x="7810500" y="166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150479</xdr:rowOff>
    </xdr:from>
    <xdr:ext cx="599010" cy="259045"/>
    <xdr:sp macro="" textlink="">
      <xdr:nvSpPr>
        <xdr:cNvPr id="485" name="テキスト ボックス 484"/>
        <xdr:cNvSpPr txBox="1"/>
      </xdr:nvSpPr>
      <xdr:spPr>
        <a:xfrm>
          <a:off x="7561794" y="1643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77611</xdr:rowOff>
    </xdr:from>
    <xdr:to>
      <xdr:col>10</xdr:col>
      <xdr:colOff>155575</xdr:colOff>
      <xdr:row>99</xdr:row>
      <xdr:rowOff>7761</xdr:rowOff>
    </xdr:to>
    <xdr:sp macro="" textlink="">
      <xdr:nvSpPr>
        <xdr:cNvPr id="486" name="円/楕円 485"/>
        <xdr:cNvSpPr/>
      </xdr:nvSpPr>
      <xdr:spPr>
        <a:xfrm>
          <a:off x="6921500" y="168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24288</xdr:rowOff>
    </xdr:from>
    <xdr:ext cx="534377" cy="259045"/>
    <xdr:sp macro="" textlink="">
      <xdr:nvSpPr>
        <xdr:cNvPr id="487" name="テキスト ボックス 486"/>
        <xdr:cNvSpPr txBox="1"/>
      </xdr:nvSpPr>
      <xdr:spPr>
        <a:xfrm>
          <a:off x="6705111" y="166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0" name="直線コネクタ 509"/>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1"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2" name="直線コネクタ 511"/>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3"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4" name="直線コネクタ 513"/>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167041</xdr:rowOff>
    </xdr:from>
    <xdr:to>
      <xdr:col>23</xdr:col>
      <xdr:colOff>517525</xdr:colOff>
      <xdr:row>33</xdr:row>
      <xdr:rowOff>132933</xdr:rowOff>
    </xdr:to>
    <xdr:cxnSp macro="">
      <xdr:nvCxnSpPr>
        <xdr:cNvPr id="515" name="直線コネクタ 514"/>
        <xdr:cNvCxnSpPr/>
      </xdr:nvCxnSpPr>
      <xdr:spPr>
        <a:xfrm flipV="1">
          <a:off x="15481300" y="5310541"/>
          <a:ext cx="838200" cy="48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6"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7" name="フローチャート : 判断 516"/>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132933</xdr:rowOff>
    </xdr:from>
    <xdr:to>
      <xdr:col>22</xdr:col>
      <xdr:colOff>365125</xdr:colOff>
      <xdr:row>34</xdr:row>
      <xdr:rowOff>93523</xdr:rowOff>
    </xdr:to>
    <xdr:cxnSp macro="">
      <xdr:nvCxnSpPr>
        <xdr:cNvPr id="518" name="直線コネクタ 517"/>
        <xdr:cNvCxnSpPr/>
      </xdr:nvCxnSpPr>
      <xdr:spPr>
        <a:xfrm flipV="1">
          <a:off x="14592300" y="5790783"/>
          <a:ext cx="8890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19" name="フローチャート : 判断 518"/>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0" name="テキスト ボックス 519"/>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9078</xdr:rowOff>
    </xdr:from>
    <xdr:to>
      <xdr:col>21</xdr:col>
      <xdr:colOff>161925</xdr:colOff>
      <xdr:row>34</xdr:row>
      <xdr:rowOff>93523</xdr:rowOff>
    </xdr:to>
    <xdr:cxnSp macro="">
      <xdr:nvCxnSpPr>
        <xdr:cNvPr id="521" name="直線コネクタ 520"/>
        <xdr:cNvCxnSpPr/>
      </xdr:nvCxnSpPr>
      <xdr:spPr>
        <a:xfrm>
          <a:off x="13703300" y="5838378"/>
          <a:ext cx="8890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2" name="フローチャート : 判断 521"/>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3" name="テキスト ボックス 522"/>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103170</xdr:rowOff>
    </xdr:from>
    <xdr:to>
      <xdr:col>19</xdr:col>
      <xdr:colOff>644525</xdr:colOff>
      <xdr:row>34</xdr:row>
      <xdr:rowOff>9078</xdr:rowOff>
    </xdr:to>
    <xdr:cxnSp macro="">
      <xdr:nvCxnSpPr>
        <xdr:cNvPr id="524" name="直線コネクタ 523"/>
        <xdr:cNvCxnSpPr/>
      </xdr:nvCxnSpPr>
      <xdr:spPr>
        <a:xfrm>
          <a:off x="12814300" y="5589570"/>
          <a:ext cx="889000" cy="24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5" name="フローチャート : 判断 524"/>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6" name="テキスト ボックス 525"/>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7" name="フローチャート : 判断 526"/>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8" name="テキスト ボックス 527"/>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116241</xdr:rowOff>
    </xdr:from>
    <xdr:to>
      <xdr:col>23</xdr:col>
      <xdr:colOff>568325</xdr:colOff>
      <xdr:row>31</xdr:row>
      <xdr:rowOff>46391</xdr:rowOff>
    </xdr:to>
    <xdr:sp macro="" textlink="">
      <xdr:nvSpPr>
        <xdr:cNvPr id="534" name="円/楕円 533"/>
        <xdr:cNvSpPr/>
      </xdr:nvSpPr>
      <xdr:spPr>
        <a:xfrm>
          <a:off x="16268700" y="52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69268</xdr:rowOff>
    </xdr:from>
    <xdr:ext cx="534377" cy="259045"/>
    <xdr:sp macro="" textlink="">
      <xdr:nvSpPr>
        <xdr:cNvPr id="535" name="消防費該当値テキスト"/>
        <xdr:cNvSpPr txBox="1"/>
      </xdr:nvSpPr>
      <xdr:spPr>
        <a:xfrm>
          <a:off x="16370300" y="52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82133</xdr:rowOff>
    </xdr:from>
    <xdr:to>
      <xdr:col>22</xdr:col>
      <xdr:colOff>415925</xdr:colOff>
      <xdr:row>34</xdr:row>
      <xdr:rowOff>12283</xdr:rowOff>
    </xdr:to>
    <xdr:sp macro="" textlink="">
      <xdr:nvSpPr>
        <xdr:cNvPr id="536" name="円/楕円 535"/>
        <xdr:cNvSpPr/>
      </xdr:nvSpPr>
      <xdr:spPr>
        <a:xfrm>
          <a:off x="15430500" y="57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28810</xdr:rowOff>
    </xdr:from>
    <xdr:ext cx="534377" cy="259045"/>
    <xdr:sp macro="" textlink="">
      <xdr:nvSpPr>
        <xdr:cNvPr id="537" name="テキスト ボックス 536"/>
        <xdr:cNvSpPr txBox="1"/>
      </xdr:nvSpPr>
      <xdr:spPr>
        <a:xfrm>
          <a:off x="15214111" y="55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42723</xdr:rowOff>
    </xdr:from>
    <xdr:to>
      <xdr:col>21</xdr:col>
      <xdr:colOff>212725</xdr:colOff>
      <xdr:row>34</xdr:row>
      <xdr:rowOff>144323</xdr:rowOff>
    </xdr:to>
    <xdr:sp macro="" textlink="">
      <xdr:nvSpPr>
        <xdr:cNvPr id="538" name="円/楕円 537"/>
        <xdr:cNvSpPr/>
      </xdr:nvSpPr>
      <xdr:spPr>
        <a:xfrm>
          <a:off x="14541500" y="58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160850</xdr:rowOff>
    </xdr:from>
    <xdr:ext cx="534377" cy="259045"/>
    <xdr:sp macro="" textlink="">
      <xdr:nvSpPr>
        <xdr:cNvPr id="539" name="テキスト ボックス 538"/>
        <xdr:cNvSpPr txBox="1"/>
      </xdr:nvSpPr>
      <xdr:spPr>
        <a:xfrm>
          <a:off x="14325111" y="56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129728</xdr:rowOff>
    </xdr:from>
    <xdr:to>
      <xdr:col>20</xdr:col>
      <xdr:colOff>9525</xdr:colOff>
      <xdr:row>34</xdr:row>
      <xdr:rowOff>59878</xdr:rowOff>
    </xdr:to>
    <xdr:sp macro="" textlink="">
      <xdr:nvSpPr>
        <xdr:cNvPr id="540" name="円/楕円 539"/>
        <xdr:cNvSpPr/>
      </xdr:nvSpPr>
      <xdr:spPr>
        <a:xfrm>
          <a:off x="13652500" y="57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76405</xdr:rowOff>
    </xdr:from>
    <xdr:ext cx="534377" cy="259045"/>
    <xdr:sp macro="" textlink="">
      <xdr:nvSpPr>
        <xdr:cNvPr id="541" name="テキスト ボックス 540"/>
        <xdr:cNvSpPr txBox="1"/>
      </xdr:nvSpPr>
      <xdr:spPr>
        <a:xfrm>
          <a:off x="13436111" y="55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27,857</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52370</xdr:rowOff>
    </xdr:from>
    <xdr:to>
      <xdr:col>18</xdr:col>
      <xdr:colOff>492125</xdr:colOff>
      <xdr:row>32</xdr:row>
      <xdr:rowOff>153970</xdr:rowOff>
    </xdr:to>
    <xdr:sp macro="" textlink="">
      <xdr:nvSpPr>
        <xdr:cNvPr id="542" name="円/楕円 541"/>
        <xdr:cNvSpPr/>
      </xdr:nvSpPr>
      <xdr:spPr>
        <a:xfrm>
          <a:off x="12763500" y="55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170497</xdr:rowOff>
    </xdr:from>
    <xdr:ext cx="534377" cy="259045"/>
    <xdr:sp macro="" textlink="">
      <xdr:nvSpPr>
        <xdr:cNvPr id="543" name="テキスト ボックス 542"/>
        <xdr:cNvSpPr txBox="1"/>
      </xdr:nvSpPr>
      <xdr:spPr>
        <a:xfrm>
          <a:off x="12547111" y="53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6" name="直線コネクタ 565"/>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7"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68" name="直線コネクタ 567"/>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69"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0" name="直線コネクタ 569"/>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76942</xdr:rowOff>
    </xdr:from>
    <xdr:to>
      <xdr:col>23</xdr:col>
      <xdr:colOff>517525</xdr:colOff>
      <xdr:row>55</xdr:row>
      <xdr:rowOff>40015</xdr:rowOff>
    </xdr:to>
    <xdr:cxnSp macro="">
      <xdr:nvCxnSpPr>
        <xdr:cNvPr id="571" name="直線コネクタ 570"/>
        <xdr:cNvCxnSpPr/>
      </xdr:nvCxnSpPr>
      <xdr:spPr>
        <a:xfrm>
          <a:off x="15481300" y="9335242"/>
          <a:ext cx="838200" cy="13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2"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3" name="フローチャート : 判断 572"/>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76942</xdr:rowOff>
    </xdr:from>
    <xdr:to>
      <xdr:col>22</xdr:col>
      <xdr:colOff>365125</xdr:colOff>
      <xdr:row>56</xdr:row>
      <xdr:rowOff>123911</xdr:rowOff>
    </xdr:to>
    <xdr:cxnSp macro="">
      <xdr:nvCxnSpPr>
        <xdr:cNvPr id="574" name="直線コネクタ 573"/>
        <xdr:cNvCxnSpPr/>
      </xdr:nvCxnSpPr>
      <xdr:spPr>
        <a:xfrm flipV="1">
          <a:off x="14592300" y="9335242"/>
          <a:ext cx="889000" cy="38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112187</xdr:rowOff>
    </xdr:from>
    <xdr:to>
      <xdr:col>22</xdr:col>
      <xdr:colOff>415925</xdr:colOff>
      <xdr:row>57</xdr:row>
      <xdr:rowOff>42337</xdr:rowOff>
    </xdr:to>
    <xdr:sp macro="" textlink="">
      <xdr:nvSpPr>
        <xdr:cNvPr id="575" name="フローチャート : 判断 574"/>
        <xdr:cNvSpPr/>
      </xdr:nvSpPr>
      <xdr:spPr>
        <a:xfrm>
          <a:off x="15430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33464</xdr:rowOff>
    </xdr:from>
    <xdr:ext cx="534377" cy="259045"/>
    <xdr:sp macro="" textlink="">
      <xdr:nvSpPr>
        <xdr:cNvPr id="576" name="テキスト ボックス 575"/>
        <xdr:cNvSpPr txBox="1"/>
      </xdr:nvSpPr>
      <xdr:spPr>
        <a:xfrm>
          <a:off x="15214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123911</xdr:rowOff>
    </xdr:from>
    <xdr:to>
      <xdr:col>21</xdr:col>
      <xdr:colOff>161925</xdr:colOff>
      <xdr:row>56</xdr:row>
      <xdr:rowOff>128544</xdr:rowOff>
    </xdr:to>
    <xdr:cxnSp macro="">
      <xdr:nvCxnSpPr>
        <xdr:cNvPr id="577" name="直線コネクタ 576"/>
        <xdr:cNvCxnSpPr/>
      </xdr:nvCxnSpPr>
      <xdr:spPr>
        <a:xfrm flipV="1">
          <a:off x="13703300" y="9725111"/>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78" name="フローチャート : 判断 577"/>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79" name="テキスト ボックス 578"/>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86299</xdr:rowOff>
    </xdr:from>
    <xdr:to>
      <xdr:col>19</xdr:col>
      <xdr:colOff>644525</xdr:colOff>
      <xdr:row>56</xdr:row>
      <xdr:rowOff>128544</xdr:rowOff>
    </xdr:to>
    <xdr:cxnSp macro="">
      <xdr:nvCxnSpPr>
        <xdr:cNvPr id="580" name="直線コネクタ 579"/>
        <xdr:cNvCxnSpPr/>
      </xdr:nvCxnSpPr>
      <xdr:spPr>
        <a:xfrm>
          <a:off x="12814300" y="9687499"/>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1" name="フローチャート : 判断 580"/>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2" name="テキスト ボックス 581"/>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3" name="フローチャート : 判断 582"/>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128302</xdr:rowOff>
    </xdr:from>
    <xdr:ext cx="534377" cy="259045"/>
    <xdr:sp macro="" textlink="">
      <xdr:nvSpPr>
        <xdr:cNvPr id="584" name="テキスト ボックス 583"/>
        <xdr:cNvSpPr txBox="1"/>
      </xdr:nvSpPr>
      <xdr:spPr>
        <a:xfrm>
          <a:off x="12547111" y="99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160665</xdr:rowOff>
    </xdr:from>
    <xdr:to>
      <xdr:col>23</xdr:col>
      <xdr:colOff>568325</xdr:colOff>
      <xdr:row>55</xdr:row>
      <xdr:rowOff>90815</xdr:rowOff>
    </xdr:to>
    <xdr:sp macro="" textlink="">
      <xdr:nvSpPr>
        <xdr:cNvPr id="590" name="円/楕円 589"/>
        <xdr:cNvSpPr/>
      </xdr:nvSpPr>
      <xdr:spPr>
        <a:xfrm>
          <a:off x="16268700" y="94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12092</xdr:rowOff>
    </xdr:from>
    <xdr:ext cx="534377" cy="259045"/>
    <xdr:sp macro="" textlink="">
      <xdr:nvSpPr>
        <xdr:cNvPr id="591" name="教育費該当値テキスト"/>
        <xdr:cNvSpPr txBox="1"/>
      </xdr:nvSpPr>
      <xdr:spPr>
        <a:xfrm>
          <a:off x="16370300" y="92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70,291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26142</xdr:rowOff>
    </xdr:from>
    <xdr:to>
      <xdr:col>22</xdr:col>
      <xdr:colOff>415925</xdr:colOff>
      <xdr:row>54</xdr:row>
      <xdr:rowOff>127742</xdr:rowOff>
    </xdr:to>
    <xdr:sp macro="" textlink="">
      <xdr:nvSpPr>
        <xdr:cNvPr id="592" name="円/楕円 591"/>
        <xdr:cNvSpPr/>
      </xdr:nvSpPr>
      <xdr:spPr>
        <a:xfrm>
          <a:off x="15430500" y="9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144269</xdr:rowOff>
    </xdr:from>
    <xdr:ext cx="534377" cy="259045"/>
    <xdr:sp macro="" textlink="">
      <xdr:nvSpPr>
        <xdr:cNvPr id="593" name="テキスト ボックス 592"/>
        <xdr:cNvSpPr txBox="1"/>
      </xdr:nvSpPr>
      <xdr:spPr>
        <a:xfrm>
          <a:off x="15214111" y="90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73111</xdr:rowOff>
    </xdr:from>
    <xdr:to>
      <xdr:col>21</xdr:col>
      <xdr:colOff>212725</xdr:colOff>
      <xdr:row>57</xdr:row>
      <xdr:rowOff>3261</xdr:rowOff>
    </xdr:to>
    <xdr:sp macro="" textlink="">
      <xdr:nvSpPr>
        <xdr:cNvPr id="594" name="円/楕円 593"/>
        <xdr:cNvSpPr/>
      </xdr:nvSpPr>
      <xdr:spPr>
        <a:xfrm>
          <a:off x="14541500" y="96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19788</xdr:rowOff>
    </xdr:from>
    <xdr:ext cx="534377" cy="259045"/>
    <xdr:sp macro="" textlink="">
      <xdr:nvSpPr>
        <xdr:cNvPr id="595" name="テキスト ボックス 594"/>
        <xdr:cNvSpPr txBox="1"/>
      </xdr:nvSpPr>
      <xdr:spPr>
        <a:xfrm>
          <a:off x="14325111" y="94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77744</xdr:rowOff>
    </xdr:from>
    <xdr:to>
      <xdr:col>20</xdr:col>
      <xdr:colOff>9525</xdr:colOff>
      <xdr:row>57</xdr:row>
      <xdr:rowOff>7894</xdr:rowOff>
    </xdr:to>
    <xdr:sp macro="" textlink="">
      <xdr:nvSpPr>
        <xdr:cNvPr id="596" name="円/楕円 595"/>
        <xdr:cNvSpPr/>
      </xdr:nvSpPr>
      <xdr:spPr>
        <a:xfrm>
          <a:off x="13652500" y="96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24421</xdr:rowOff>
    </xdr:from>
    <xdr:ext cx="534377" cy="259045"/>
    <xdr:sp macro="" textlink="">
      <xdr:nvSpPr>
        <xdr:cNvPr id="597" name="テキスト ボックス 596"/>
        <xdr:cNvSpPr txBox="1"/>
      </xdr:nvSpPr>
      <xdr:spPr>
        <a:xfrm>
          <a:off x="13436111" y="94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35499</xdr:rowOff>
    </xdr:from>
    <xdr:to>
      <xdr:col>18</xdr:col>
      <xdr:colOff>492125</xdr:colOff>
      <xdr:row>56</xdr:row>
      <xdr:rowOff>137099</xdr:rowOff>
    </xdr:to>
    <xdr:sp macro="" textlink="">
      <xdr:nvSpPr>
        <xdr:cNvPr id="598" name="円/楕円 597"/>
        <xdr:cNvSpPr/>
      </xdr:nvSpPr>
      <xdr:spPr>
        <a:xfrm>
          <a:off x="12763500" y="96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153626</xdr:rowOff>
    </xdr:from>
    <xdr:ext cx="534377" cy="259045"/>
    <xdr:sp macro="" textlink="">
      <xdr:nvSpPr>
        <xdr:cNvPr id="599" name="テキスト ボックス 598"/>
        <xdr:cNvSpPr txBox="1"/>
      </xdr:nvSpPr>
      <xdr:spPr>
        <a:xfrm>
          <a:off x="12547111" y="94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0" name="直線コネクタ 60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1" name="テキスト ボックス 61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4" name="直線コネクタ 61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5" name="テキスト ボックス 61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19817</xdr:rowOff>
    </xdr:from>
    <xdr:to>
      <xdr:col>23</xdr:col>
      <xdr:colOff>516889</xdr:colOff>
      <xdr:row>78</xdr:row>
      <xdr:rowOff>25400</xdr:rowOff>
    </xdr:to>
    <xdr:cxnSp macro="">
      <xdr:nvCxnSpPr>
        <xdr:cNvPr id="619" name="直線コネクタ 618"/>
        <xdr:cNvCxnSpPr/>
      </xdr:nvCxnSpPr>
      <xdr:spPr>
        <a:xfrm flipV="1">
          <a:off x="16317595" y="12707117"/>
          <a:ext cx="1269" cy="69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66808</xdr:rowOff>
    </xdr:from>
    <xdr:ext cx="249299" cy="259045"/>
    <xdr:sp macro="" textlink="">
      <xdr:nvSpPr>
        <xdr:cNvPr id="620" name="災害復旧費最小値テキスト"/>
        <xdr:cNvSpPr txBox="1"/>
      </xdr:nvSpPr>
      <xdr:spPr>
        <a:xfrm>
          <a:off x="16370300" y="13439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1" name="直線コネクタ 62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137944</xdr:rowOff>
    </xdr:from>
    <xdr:ext cx="599010" cy="259045"/>
    <xdr:sp macro="" textlink="">
      <xdr:nvSpPr>
        <xdr:cNvPr id="622" name="災害復旧費最大値テキスト"/>
        <xdr:cNvSpPr txBox="1"/>
      </xdr:nvSpPr>
      <xdr:spPr>
        <a:xfrm>
          <a:off x="16370300" y="1248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74</xdr:row>
      <xdr:rowOff>19817</xdr:rowOff>
    </xdr:from>
    <xdr:to>
      <xdr:col>23</xdr:col>
      <xdr:colOff>606425</xdr:colOff>
      <xdr:row>74</xdr:row>
      <xdr:rowOff>19817</xdr:rowOff>
    </xdr:to>
    <xdr:cxnSp macro="">
      <xdr:nvCxnSpPr>
        <xdr:cNvPr id="623" name="直線コネクタ 622"/>
        <xdr:cNvCxnSpPr/>
      </xdr:nvCxnSpPr>
      <xdr:spPr>
        <a:xfrm>
          <a:off x="16230600" y="1270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7352</xdr:rowOff>
    </xdr:from>
    <xdr:to>
      <xdr:col>23</xdr:col>
      <xdr:colOff>517525</xdr:colOff>
      <xdr:row>74</xdr:row>
      <xdr:rowOff>19817</xdr:rowOff>
    </xdr:to>
    <xdr:cxnSp macro="">
      <xdr:nvCxnSpPr>
        <xdr:cNvPr id="624" name="直線コネクタ 623"/>
        <xdr:cNvCxnSpPr/>
      </xdr:nvCxnSpPr>
      <xdr:spPr>
        <a:xfrm>
          <a:off x="15481300" y="12523202"/>
          <a:ext cx="838200" cy="1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111258</xdr:rowOff>
    </xdr:from>
    <xdr:ext cx="469744" cy="259045"/>
    <xdr:sp macro="" textlink="">
      <xdr:nvSpPr>
        <xdr:cNvPr id="625" name="災害復旧費平均値テキスト"/>
        <xdr:cNvSpPr txBox="1"/>
      </xdr:nvSpPr>
      <xdr:spPr>
        <a:xfrm>
          <a:off x="16370300" y="13312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132831</xdr:rowOff>
    </xdr:from>
    <xdr:to>
      <xdr:col>23</xdr:col>
      <xdr:colOff>568325</xdr:colOff>
      <xdr:row>78</xdr:row>
      <xdr:rowOff>62981</xdr:rowOff>
    </xdr:to>
    <xdr:sp macro="" textlink="">
      <xdr:nvSpPr>
        <xdr:cNvPr id="626" name="フローチャート : 判断 625"/>
        <xdr:cNvSpPr/>
      </xdr:nvSpPr>
      <xdr:spPr>
        <a:xfrm>
          <a:off x="16268700" y="133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7352</xdr:rowOff>
    </xdr:from>
    <xdr:to>
      <xdr:col>22</xdr:col>
      <xdr:colOff>365125</xdr:colOff>
      <xdr:row>73</xdr:row>
      <xdr:rowOff>160360</xdr:rowOff>
    </xdr:to>
    <xdr:cxnSp macro="">
      <xdr:nvCxnSpPr>
        <xdr:cNvPr id="627" name="直線コネクタ 626"/>
        <xdr:cNvCxnSpPr/>
      </xdr:nvCxnSpPr>
      <xdr:spPr>
        <a:xfrm flipV="1">
          <a:off x="14592300" y="12523202"/>
          <a:ext cx="889000" cy="1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110869</xdr:rowOff>
    </xdr:from>
    <xdr:to>
      <xdr:col>22</xdr:col>
      <xdr:colOff>415925</xdr:colOff>
      <xdr:row>78</xdr:row>
      <xdr:rowOff>41019</xdr:rowOff>
    </xdr:to>
    <xdr:sp macro="" textlink="">
      <xdr:nvSpPr>
        <xdr:cNvPr id="628" name="フローチャート : 判断 627"/>
        <xdr:cNvSpPr/>
      </xdr:nvSpPr>
      <xdr:spPr>
        <a:xfrm>
          <a:off x="15430500" y="1331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32146</xdr:rowOff>
    </xdr:from>
    <xdr:ext cx="469744" cy="259045"/>
    <xdr:sp macro="" textlink="">
      <xdr:nvSpPr>
        <xdr:cNvPr id="629" name="テキスト ボックス 628"/>
        <xdr:cNvSpPr txBox="1"/>
      </xdr:nvSpPr>
      <xdr:spPr>
        <a:xfrm>
          <a:off x="15246427" y="134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159303</xdr:rowOff>
    </xdr:from>
    <xdr:to>
      <xdr:col>21</xdr:col>
      <xdr:colOff>161925</xdr:colOff>
      <xdr:row>73</xdr:row>
      <xdr:rowOff>160360</xdr:rowOff>
    </xdr:to>
    <xdr:cxnSp macro="">
      <xdr:nvCxnSpPr>
        <xdr:cNvPr id="630" name="直線コネクタ 629"/>
        <xdr:cNvCxnSpPr/>
      </xdr:nvCxnSpPr>
      <xdr:spPr>
        <a:xfrm>
          <a:off x="13703300" y="12160803"/>
          <a:ext cx="889000" cy="5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123789</xdr:rowOff>
    </xdr:from>
    <xdr:to>
      <xdr:col>21</xdr:col>
      <xdr:colOff>212725</xdr:colOff>
      <xdr:row>78</xdr:row>
      <xdr:rowOff>53939</xdr:rowOff>
    </xdr:to>
    <xdr:sp macro="" textlink="">
      <xdr:nvSpPr>
        <xdr:cNvPr id="631" name="フローチャート : 判断 630"/>
        <xdr:cNvSpPr/>
      </xdr:nvSpPr>
      <xdr:spPr>
        <a:xfrm>
          <a:off x="14541500" y="133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45066</xdr:rowOff>
    </xdr:from>
    <xdr:ext cx="469744" cy="259045"/>
    <xdr:sp macro="" textlink="">
      <xdr:nvSpPr>
        <xdr:cNvPr id="632" name="テキスト ボックス 631"/>
        <xdr:cNvSpPr txBox="1"/>
      </xdr:nvSpPr>
      <xdr:spPr>
        <a:xfrm>
          <a:off x="14357427" y="134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159303</xdr:rowOff>
    </xdr:from>
    <xdr:to>
      <xdr:col>19</xdr:col>
      <xdr:colOff>644525</xdr:colOff>
      <xdr:row>70</xdr:row>
      <xdr:rowOff>169458</xdr:rowOff>
    </xdr:to>
    <xdr:cxnSp macro="">
      <xdr:nvCxnSpPr>
        <xdr:cNvPr id="633" name="直線コネクタ 632"/>
        <xdr:cNvCxnSpPr/>
      </xdr:nvCxnSpPr>
      <xdr:spPr>
        <a:xfrm flipV="1">
          <a:off x="12814300" y="12160803"/>
          <a:ext cx="8890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122149</xdr:rowOff>
    </xdr:from>
    <xdr:to>
      <xdr:col>20</xdr:col>
      <xdr:colOff>9525</xdr:colOff>
      <xdr:row>78</xdr:row>
      <xdr:rowOff>52299</xdr:rowOff>
    </xdr:to>
    <xdr:sp macro="" textlink="">
      <xdr:nvSpPr>
        <xdr:cNvPr id="634" name="フローチャート : 判断 633"/>
        <xdr:cNvSpPr/>
      </xdr:nvSpPr>
      <xdr:spPr>
        <a:xfrm>
          <a:off x="13652500" y="1332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43426</xdr:rowOff>
    </xdr:from>
    <xdr:ext cx="469744" cy="259045"/>
    <xdr:sp macro="" textlink="">
      <xdr:nvSpPr>
        <xdr:cNvPr id="635" name="テキスト ボックス 634"/>
        <xdr:cNvSpPr txBox="1"/>
      </xdr:nvSpPr>
      <xdr:spPr>
        <a:xfrm>
          <a:off x="13468427" y="1341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118539</xdr:rowOff>
    </xdr:from>
    <xdr:to>
      <xdr:col>18</xdr:col>
      <xdr:colOff>492125</xdr:colOff>
      <xdr:row>78</xdr:row>
      <xdr:rowOff>48689</xdr:rowOff>
    </xdr:to>
    <xdr:sp macro="" textlink="">
      <xdr:nvSpPr>
        <xdr:cNvPr id="636" name="フローチャート : 判断 635"/>
        <xdr:cNvSpPr/>
      </xdr:nvSpPr>
      <xdr:spPr>
        <a:xfrm>
          <a:off x="12763500" y="1332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39816</xdr:rowOff>
    </xdr:from>
    <xdr:ext cx="469744" cy="259045"/>
    <xdr:sp macro="" textlink="">
      <xdr:nvSpPr>
        <xdr:cNvPr id="637" name="テキスト ボックス 636"/>
        <xdr:cNvSpPr txBox="1"/>
      </xdr:nvSpPr>
      <xdr:spPr>
        <a:xfrm>
          <a:off x="12579427" y="134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140467</xdr:rowOff>
    </xdr:from>
    <xdr:to>
      <xdr:col>23</xdr:col>
      <xdr:colOff>568325</xdr:colOff>
      <xdr:row>74</xdr:row>
      <xdr:rowOff>70617</xdr:rowOff>
    </xdr:to>
    <xdr:sp macro="" textlink="">
      <xdr:nvSpPr>
        <xdr:cNvPr id="643" name="円/楕円 642"/>
        <xdr:cNvSpPr/>
      </xdr:nvSpPr>
      <xdr:spPr>
        <a:xfrm>
          <a:off x="16268700" y="126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93494</xdr:rowOff>
    </xdr:from>
    <xdr:ext cx="599010" cy="259045"/>
    <xdr:sp macro="" textlink="">
      <xdr:nvSpPr>
        <xdr:cNvPr id="644" name="災害復旧費該当値テキスト"/>
        <xdr:cNvSpPr txBox="1"/>
      </xdr:nvSpPr>
      <xdr:spPr>
        <a:xfrm>
          <a:off x="16370300" y="1260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120,977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128002</xdr:rowOff>
    </xdr:from>
    <xdr:to>
      <xdr:col>22</xdr:col>
      <xdr:colOff>415925</xdr:colOff>
      <xdr:row>73</xdr:row>
      <xdr:rowOff>58152</xdr:rowOff>
    </xdr:to>
    <xdr:sp macro="" textlink="">
      <xdr:nvSpPr>
        <xdr:cNvPr id="645" name="円/楕円 644"/>
        <xdr:cNvSpPr/>
      </xdr:nvSpPr>
      <xdr:spPr>
        <a:xfrm>
          <a:off x="15430500" y="124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74679</xdr:rowOff>
    </xdr:from>
    <xdr:ext cx="599010" cy="259045"/>
    <xdr:sp macro="" textlink="">
      <xdr:nvSpPr>
        <xdr:cNvPr id="646" name="テキスト ボックス 645"/>
        <xdr:cNvSpPr txBox="1"/>
      </xdr:nvSpPr>
      <xdr:spPr>
        <a:xfrm>
          <a:off x="15181794" y="1224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109560</xdr:rowOff>
    </xdr:from>
    <xdr:to>
      <xdr:col>21</xdr:col>
      <xdr:colOff>212725</xdr:colOff>
      <xdr:row>74</xdr:row>
      <xdr:rowOff>39710</xdr:rowOff>
    </xdr:to>
    <xdr:sp macro="" textlink="">
      <xdr:nvSpPr>
        <xdr:cNvPr id="647" name="円/楕円 646"/>
        <xdr:cNvSpPr/>
      </xdr:nvSpPr>
      <xdr:spPr>
        <a:xfrm>
          <a:off x="14541500" y="126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56237</xdr:rowOff>
    </xdr:from>
    <xdr:ext cx="599010" cy="259045"/>
    <xdr:sp macro="" textlink="">
      <xdr:nvSpPr>
        <xdr:cNvPr id="648" name="テキスト ボックス 647"/>
        <xdr:cNvSpPr txBox="1"/>
      </xdr:nvSpPr>
      <xdr:spPr>
        <a:xfrm>
          <a:off x="14292794" y="1240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108503</xdr:rowOff>
    </xdr:from>
    <xdr:to>
      <xdr:col>20</xdr:col>
      <xdr:colOff>9525</xdr:colOff>
      <xdr:row>71</xdr:row>
      <xdr:rowOff>38653</xdr:rowOff>
    </xdr:to>
    <xdr:sp macro="" textlink="">
      <xdr:nvSpPr>
        <xdr:cNvPr id="649" name="円/楕円 648"/>
        <xdr:cNvSpPr/>
      </xdr:nvSpPr>
      <xdr:spPr>
        <a:xfrm>
          <a:off x="13652500" y="121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55180</xdr:rowOff>
    </xdr:from>
    <xdr:ext cx="599010" cy="259045"/>
    <xdr:sp macro="" textlink="">
      <xdr:nvSpPr>
        <xdr:cNvPr id="650" name="テキスト ボックス 649"/>
        <xdr:cNvSpPr txBox="1"/>
      </xdr:nvSpPr>
      <xdr:spPr>
        <a:xfrm>
          <a:off x="13403794" y="1188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216,570</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118658</xdr:rowOff>
    </xdr:from>
    <xdr:to>
      <xdr:col>18</xdr:col>
      <xdr:colOff>492125</xdr:colOff>
      <xdr:row>71</xdr:row>
      <xdr:rowOff>48808</xdr:rowOff>
    </xdr:to>
    <xdr:sp macro="" textlink="">
      <xdr:nvSpPr>
        <xdr:cNvPr id="651" name="円/楕円 650"/>
        <xdr:cNvSpPr/>
      </xdr:nvSpPr>
      <xdr:spPr>
        <a:xfrm>
          <a:off x="12763500" y="121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65335</xdr:rowOff>
    </xdr:from>
    <xdr:ext cx="599010" cy="259045"/>
    <xdr:sp macro="" textlink="">
      <xdr:nvSpPr>
        <xdr:cNvPr id="652" name="テキスト ボックス 651"/>
        <xdr:cNvSpPr txBox="1"/>
      </xdr:nvSpPr>
      <xdr:spPr>
        <a:xfrm>
          <a:off x="12514794" y="1189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78" name="直線コネクタ 677"/>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79"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0" name="直線コネクタ 679"/>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1"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2" name="直線コネクタ 681"/>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164323</xdr:rowOff>
    </xdr:from>
    <xdr:to>
      <xdr:col>23</xdr:col>
      <xdr:colOff>517525</xdr:colOff>
      <xdr:row>93</xdr:row>
      <xdr:rowOff>16534</xdr:rowOff>
    </xdr:to>
    <xdr:cxnSp macro="">
      <xdr:nvCxnSpPr>
        <xdr:cNvPr id="683" name="直線コネクタ 682"/>
        <xdr:cNvCxnSpPr/>
      </xdr:nvCxnSpPr>
      <xdr:spPr>
        <a:xfrm>
          <a:off x="15481300" y="15937723"/>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84"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85" name="フローチャート : 判断 684"/>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144631</xdr:rowOff>
    </xdr:from>
    <xdr:to>
      <xdr:col>22</xdr:col>
      <xdr:colOff>365125</xdr:colOff>
      <xdr:row>92</xdr:row>
      <xdr:rowOff>164323</xdr:rowOff>
    </xdr:to>
    <xdr:cxnSp macro="">
      <xdr:nvCxnSpPr>
        <xdr:cNvPr id="686" name="直線コネクタ 685"/>
        <xdr:cNvCxnSpPr/>
      </xdr:nvCxnSpPr>
      <xdr:spPr>
        <a:xfrm>
          <a:off x="14592300" y="15918031"/>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50202</xdr:rowOff>
    </xdr:from>
    <xdr:to>
      <xdr:col>22</xdr:col>
      <xdr:colOff>415925</xdr:colOff>
      <xdr:row>94</xdr:row>
      <xdr:rowOff>151802</xdr:rowOff>
    </xdr:to>
    <xdr:sp macro="" textlink="">
      <xdr:nvSpPr>
        <xdr:cNvPr id="687" name="フローチャート : 判断 686"/>
        <xdr:cNvSpPr/>
      </xdr:nvSpPr>
      <xdr:spPr>
        <a:xfrm>
          <a:off x="15430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142929</xdr:rowOff>
    </xdr:from>
    <xdr:ext cx="534377" cy="259045"/>
    <xdr:sp macro="" textlink="">
      <xdr:nvSpPr>
        <xdr:cNvPr id="688" name="テキスト ボックス 687"/>
        <xdr:cNvSpPr txBox="1"/>
      </xdr:nvSpPr>
      <xdr:spPr>
        <a:xfrm>
          <a:off x="15214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144631</xdr:rowOff>
    </xdr:from>
    <xdr:to>
      <xdr:col>21</xdr:col>
      <xdr:colOff>161925</xdr:colOff>
      <xdr:row>92</xdr:row>
      <xdr:rowOff>166790</xdr:rowOff>
    </xdr:to>
    <xdr:cxnSp macro="">
      <xdr:nvCxnSpPr>
        <xdr:cNvPr id="689" name="直線コネクタ 688"/>
        <xdr:cNvCxnSpPr/>
      </xdr:nvCxnSpPr>
      <xdr:spPr>
        <a:xfrm flipV="1">
          <a:off x="13703300" y="15918031"/>
          <a:ext cx="8890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0" name="フローチャート : 判断 689"/>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1" name="テキスト ボックス 690"/>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156290</xdr:rowOff>
    </xdr:from>
    <xdr:to>
      <xdr:col>19</xdr:col>
      <xdr:colOff>644525</xdr:colOff>
      <xdr:row>92</xdr:row>
      <xdr:rowOff>166790</xdr:rowOff>
    </xdr:to>
    <xdr:cxnSp macro="">
      <xdr:nvCxnSpPr>
        <xdr:cNvPr id="692" name="直線コネクタ 691"/>
        <xdr:cNvCxnSpPr/>
      </xdr:nvCxnSpPr>
      <xdr:spPr>
        <a:xfrm>
          <a:off x="12814300" y="15929690"/>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3" name="フローチャート : 判断 692"/>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694" name="テキスト ボックス 693"/>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695" name="フローチャート : 判断 694"/>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696" name="テキスト ボックス 695"/>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137184</xdr:rowOff>
    </xdr:from>
    <xdr:to>
      <xdr:col>23</xdr:col>
      <xdr:colOff>568325</xdr:colOff>
      <xdr:row>93</xdr:row>
      <xdr:rowOff>67334</xdr:rowOff>
    </xdr:to>
    <xdr:sp macro="" textlink="">
      <xdr:nvSpPr>
        <xdr:cNvPr id="702" name="円/楕円 701"/>
        <xdr:cNvSpPr/>
      </xdr:nvSpPr>
      <xdr:spPr>
        <a:xfrm>
          <a:off x="16268700" y="159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160061</xdr:rowOff>
    </xdr:from>
    <xdr:ext cx="534377" cy="259045"/>
    <xdr:sp macro="" textlink="">
      <xdr:nvSpPr>
        <xdr:cNvPr id="703" name="公債費該当値テキスト"/>
        <xdr:cNvSpPr txBox="1"/>
      </xdr:nvSpPr>
      <xdr:spPr>
        <a:xfrm>
          <a:off x="16370300" y="157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68,043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113523</xdr:rowOff>
    </xdr:from>
    <xdr:to>
      <xdr:col>22</xdr:col>
      <xdr:colOff>415925</xdr:colOff>
      <xdr:row>93</xdr:row>
      <xdr:rowOff>43673</xdr:rowOff>
    </xdr:to>
    <xdr:sp macro="" textlink="">
      <xdr:nvSpPr>
        <xdr:cNvPr id="704" name="円/楕円 703"/>
        <xdr:cNvSpPr/>
      </xdr:nvSpPr>
      <xdr:spPr>
        <a:xfrm>
          <a:off x="15430500" y="158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60200</xdr:rowOff>
    </xdr:from>
    <xdr:ext cx="534377" cy="259045"/>
    <xdr:sp macro="" textlink="">
      <xdr:nvSpPr>
        <xdr:cNvPr id="705" name="テキスト ボックス 704"/>
        <xdr:cNvSpPr txBox="1"/>
      </xdr:nvSpPr>
      <xdr:spPr>
        <a:xfrm>
          <a:off x="15214111" y="156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93831</xdr:rowOff>
    </xdr:from>
    <xdr:to>
      <xdr:col>21</xdr:col>
      <xdr:colOff>212725</xdr:colOff>
      <xdr:row>93</xdr:row>
      <xdr:rowOff>23981</xdr:rowOff>
    </xdr:to>
    <xdr:sp macro="" textlink="">
      <xdr:nvSpPr>
        <xdr:cNvPr id="706" name="円/楕円 705"/>
        <xdr:cNvSpPr/>
      </xdr:nvSpPr>
      <xdr:spPr>
        <a:xfrm>
          <a:off x="14541500" y="158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40508</xdr:rowOff>
    </xdr:from>
    <xdr:ext cx="534377" cy="259045"/>
    <xdr:sp macro="" textlink="">
      <xdr:nvSpPr>
        <xdr:cNvPr id="707" name="テキスト ボックス 706"/>
        <xdr:cNvSpPr txBox="1"/>
      </xdr:nvSpPr>
      <xdr:spPr>
        <a:xfrm>
          <a:off x="14325111" y="1564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115990</xdr:rowOff>
    </xdr:from>
    <xdr:to>
      <xdr:col>20</xdr:col>
      <xdr:colOff>9525</xdr:colOff>
      <xdr:row>93</xdr:row>
      <xdr:rowOff>46140</xdr:rowOff>
    </xdr:to>
    <xdr:sp macro="" textlink="">
      <xdr:nvSpPr>
        <xdr:cNvPr id="708" name="円/楕円 707"/>
        <xdr:cNvSpPr/>
      </xdr:nvSpPr>
      <xdr:spPr>
        <a:xfrm>
          <a:off x="13652500" y="158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62667</xdr:rowOff>
    </xdr:from>
    <xdr:ext cx="534377" cy="259045"/>
    <xdr:sp macro="" textlink="">
      <xdr:nvSpPr>
        <xdr:cNvPr id="709" name="テキスト ボックス 708"/>
        <xdr:cNvSpPr txBox="1"/>
      </xdr:nvSpPr>
      <xdr:spPr>
        <a:xfrm>
          <a:off x="13436111" y="1566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105490</xdr:rowOff>
    </xdr:from>
    <xdr:to>
      <xdr:col>18</xdr:col>
      <xdr:colOff>492125</xdr:colOff>
      <xdr:row>93</xdr:row>
      <xdr:rowOff>35640</xdr:rowOff>
    </xdr:to>
    <xdr:sp macro="" textlink="">
      <xdr:nvSpPr>
        <xdr:cNvPr id="710" name="円/楕円 709"/>
        <xdr:cNvSpPr/>
      </xdr:nvSpPr>
      <xdr:spPr>
        <a:xfrm>
          <a:off x="12763500" y="158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52167</xdr:rowOff>
    </xdr:from>
    <xdr:ext cx="534377" cy="259045"/>
    <xdr:sp macro="" textlink="">
      <xdr:nvSpPr>
        <xdr:cNvPr id="711" name="テキスト ボックス 710"/>
        <xdr:cNvSpPr txBox="1"/>
      </xdr:nvSpPr>
      <xdr:spPr>
        <a:xfrm>
          <a:off x="12547111" y="156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35" name="直線コネクタ 734"/>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38"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39" name="直線コネクタ 738"/>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1"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2" name="フローチャート : 判断 741"/>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4" name="フローチャート : 判断 743"/>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45" name="テキスト ボックス 744"/>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47" name="フローチャート : 判断 746"/>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48" name="テキスト ボックス 747"/>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0" name="フローチャート : 判断 749"/>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1" name="テキスト ボックス 750"/>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2" name="フローチャート : 判断 751"/>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3" name="テキスト ボックス 752"/>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0"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円/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総務費は、住民一人当たり２２６，２７７円で対前年比５７，９９８円の増となっている。これは財政調整基金積立金の増（約２，０２１，０００千円）を主因として増となっている。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衛生費は、住民一人当たり５７，０９９円で対前年比９，５８２円の増となっている。これは一部事務組合に対する負担金</a:t>
          </a:r>
          <a:r>
            <a:rPr kumimoji="1" lang="ja-JP" altLang="ja-JP" sz="1100">
              <a:solidFill>
                <a:schemeClr val="dk1"/>
              </a:solidFill>
              <a:effectLst/>
              <a:latin typeface="+mn-lt"/>
              <a:ea typeface="+mn-ea"/>
              <a:cs typeface="+mn-cs"/>
            </a:rPr>
            <a:t>の増（ごみ焼却施設・し尿処理施設基幹的設備改良事業</a:t>
          </a:r>
          <a:r>
            <a:rPr kumimoji="1" lang="ja-JP" altLang="en-US" sz="1100">
              <a:solidFill>
                <a:schemeClr val="dk1"/>
              </a:solidFill>
              <a:effectLst/>
              <a:latin typeface="+mn-lt"/>
              <a:ea typeface="+mn-ea"/>
              <a:cs typeface="+mn-cs"/>
            </a:rPr>
            <a:t>の増、約３００，０００千円）を主因として増となっている。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商工費は、住民一人当たり５９，２９３円で対前年比３３，０５１円の増となっている。これは魚市場事業特別会計繰出金の増（魚市場増築工事、約１，８７９，０００千円）を主因として増となっている。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消防費は、住民一人当たり３９，４０２円で対前年比１０，５０４円の増となっている。これは防災行政無線施設整備事業の増（約６０８，０００千円）を主因として増となっている。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災害復旧費は、住民一人当たり１２０，９７７円で対前年比３２，１８１円の減となっている。これは、東日本大震災災害復旧工事の減（約１，９００，０００千円）を主因として減となっている。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財政調整基金の残高は</a:t>
          </a:r>
          <a:r>
            <a:rPr kumimoji="1" lang="ja-JP" altLang="en-US" sz="1100">
              <a:solidFill>
                <a:schemeClr val="dk1"/>
              </a:solidFill>
              <a:effectLst/>
              <a:latin typeface="+mn-lt"/>
              <a:ea typeface="+mn-ea"/>
              <a:cs typeface="+mn-cs"/>
            </a:rPr>
            <a:t>平成２４年度から平成２８年度までの間で２，５５８百万円</a:t>
          </a:r>
          <a:r>
            <a:rPr kumimoji="1" lang="ja-JP" altLang="ja-JP" sz="1100">
              <a:solidFill>
                <a:schemeClr val="dk1"/>
              </a:solidFill>
              <a:effectLst/>
              <a:latin typeface="+mn-lt"/>
              <a:ea typeface="+mn-ea"/>
              <a:cs typeface="+mn-cs"/>
            </a:rPr>
            <a:t>増加しており、適正規模</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確保できている。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実質単年度収支は</a:t>
          </a:r>
          <a:r>
            <a:rPr kumimoji="1" lang="ja-JP" altLang="ja-JP" sz="1100">
              <a:solidFill>
                <a:schemeClr val="dk1"/>
              </a:solidFill>
              <a:effectLst/>
              <a:latin typeface="+mn-lt"/>
              <a:ea typeface="+mn-ea"/>
              <a:cs typeface="+mn-cs"/>
            </a:rPr>
            <a:t>実質収支の額の減に加え、基金からの取崩額が前年度に比べて増加したことから、マイナスとなっている。</a:t>
          </a:r>
          <a:endParaRPr lang="ja-JP" altLang="ja-JP">
            <a:effectLst/>
          </a:endParaRPr>
        </a:p>
        <a:p>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国民健康保険事業特別会計について、約４５１千円の収支不足になり、翌年度繰上充用で対応したため、赤字となっている。今後は赤字が発生しないよう適切な財政運営に努める。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65116441</v>
      </c>
      <c r="BO4" s="381"/>
      <c r="BP4" s="381"/>
      <c r="BQ4" s="381"/>
      <c r="BR4" s="381"/>
      <c r="BS4" s="381"/>
      <c r="BT4" s="381"/>
      <c r="BU4" s="382"/>
      <c r="BV4" s="380">
        <v>70935318</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13.7</v>
      </c>
      <c r="CU4" s="558"/>
      <c r="CV4" s="558"/>
      <c r="CW4" s="558"/>
      <c r="CX4" s="558"/>
      <c r="CY4" s="558"/>
      <c r="CZ4" s="558"/>
      <c r="DA4" s="559"/>
      <c r="DB4" s="557">
        <v>21.5</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60434508</v>
      </c>
      <c r="BO5" s="386"/>
      <c r="BP5" s="386"/>
      <c r="BQ5" s="386"/>
      <c r="BR5" s="386"/>
      <c r="BS5" s="386"/>
      <c r="BT5" s="386"/>
      <c r="BU5" s="387"/>
      <c r="BV5" s="385">
        <v>63959423</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90.8</v>
      </c>
      <c r="CU5" s="356"/>
      <c r="CV5" s="356"/>
      <c r="CW5" s="356"/>
      <c r="CX5" s="356"/>
      <c r="CY5" s="356"/>
      <c r="CZ5" s="356"/>
      <c r="DA5" s="357"/>
      <c r="DB5" s="355">
        <v>92.4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4681933</v>
      </c>
      <c r="BO6" s="386"/>
      <c r="BP6" s="386"/>
      <c r="BQ6" s="386"/>
      <c r="BR6" s="386"/>
      <c r="BS6" s="386"/>
      <c r="BT6" s="386"/>
      <c r="BU6" s="387"/>
      <c r="BV6" s="385">
        <v>6975895</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94.8</v>
      </c>
      <c r="CU6" s="532"/>
      <c r="CV6" s="532"/>
      <c r="CW6" s="532"/>
      <c r="CX6" s="532"/>
      <c r="CY6" s="532"/>
      <c r="CZ6" s="532"/>
      <c r="DA6" s="533"/>
      <c r="DB6" s="531">
        <v>96.5</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2190511</v>
      </c>
      <c r="BO7" s="386"/>
      <c r="BP7" s="386"/>
      <c r="BQ7" s="386"/>
      <c r="BR7" s="386"/>
      <c r="BS7" s="386"/>
      <c r="BT7" s="386"/>
      <c r="BU7" s="387"/>
      <c r="BV7" s="385">
        <v>2937182</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18193456</v>
      </c>
      <c r="CU7" s="386"/>
      <c r="CV7" s="386"/>
      <c r="CW7" s="386"/>
      <c r="CX7" s="386"/>
      <c r="CY7" s="386"/>
      <c r="CZ7" s="386"/>
      <c r="DA7" s="387"/>
      <c r="DB7" s="385">
        <v>18766025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2491422</v>
      </c>
      <c r="BO8" s="386"/>
      <c r="BP8" s="386"/>
      <c r="BQ8" s="386"/>
      <c r="BR8" s="386"/>
      <c r="BS8" s="386"/>
      <c r="BT8" s="386"/>
      <c r="BU8" s="387"/>
      <c r="BV8" s="385">
        <v>4038713</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0.36</v>
      </c>
      <c r="CU8" s="495"/>
      <c r="CV8" s="495"/>
      <c r="CW8" s="495"/>
      <c r="CX8" s="495"/>
      <c r="CY8" s="495"/>
      <c r="CZ8" s="495"/>
      <c r="DA8" s="496"/>
      <c r="DB8" s="494">
        <v>0.35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56676</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-1547291</v>
      </c>
      <c r="BO9" s="386"/>
      <c r="BP9" s="386"/>
      <c r="BQ9" s="386"/>
      <c r="BR9" s="386"/>
      <c r="BS9" s="386"/>
      <c r="BT9" s="386"/>
      <c r="BU9" s="387"/>
      <c r="BV9" s="385">
        <v>2388979</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11.8</v>
      </c>
      <c r="CU9" s="356"/>
      <c r="CV9" s="356"/>
      <c r="CW9" s="356"/>
      <c r="CX9" s="356"/>
      <c r="CY9" s="356"/>
      <c r="CZ9" s="356"/>
      <c r="DA9" s="357"/>
      <c r="DB9" s="355">
        <v>11.3</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59430</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2024427</v>
      </c>
      <c r="BO10" s="386"/>
      <c r="BP10" s="386"/>
      <c r="BQ10" s="386"/>
      <c r="BR10" s="386"/>
      <c r="BS10" s="386"/>
      <c r="BT10" s="386"/>
      <c r="BU10" s="387"/>
      <c r="BV10" s="385">
        <v>3078</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55150</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1701387</v>
      </c>
      <c r="BO12" s="386"/>
      <c r="BP12" s="386"/>
      <c r="BQ12" s="386"/>
      <c r="BR12" s="386"/>
      <c r="BS12" s="386"/>
      <c r="BT12" s="386"/>
      <c r="BU12" s="387"/>
      <c r="BV12" s="385">
        <v>197864</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123</v>
      </c>
      <c r="CU12" s="495"/>
      <c r="CV12" s="495"/>
      <c r="CW12" s="495"/>
      <c r="CX12" s="495"/>
      <c r="CY12" s="495"/>
      <c r="CZ12" s="495"/>
      <c r="DA12" s="496"/>
      <c r="DB12" s="494" t="s">
        <v>123</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54996</v>
      </c>
      <c r="S13" s="487"/>
      <c r="T13" s="487"/>
      <c r="U13" s="487"/>
      <c r="V13" s="488"/>
      <c r="W13" s="474" t="s">
        <v>125</v>
      </c>
      <c r="X13" s="398"/>
      <c r="Y13" s="398"/>
      <c r="Z13" s="398"/>
      <c r="AA13" s="398"/>
      <c r="AB13" s="399"/>
      <c r="AC13" s="361">
        <v>2099</v>
      </c>
      <c r="AD13" s="362"/>
      <c r="AE13" s="362"/>
      <c r="AF13" s="362"/>
      <c r="AG13" s="363"/>
      <c r="AH13" s="361">
        <v>2548</v>
      </c>
      <c r="AI13" s="362"/>
      <c r="AJ13" s="362"/>
      <c r="AK13" s="362"/>
      <c r="AL13" s="364"/>
      <c r="AM13" s="454" t="s">
        <v>126</v>
      </c>
      <c r="AN13" s="359"/>
      <c r="AO13" s="359"/>
      <c r="AP13" s="359"/>
      <c r="AQ13" s="359"/>
      <c r="AR13" s="359"/>
      <c r="AS13" s="359"/>
      <c r="AT13" s="360"/>
      <c r="AU13" s="442" t="s">
        <v>120</v>
      </c>
      <c r="AV13" s="443"/>
      <c r="AW13" s="443"/>
      <c r="AX13" s="443"/>
      <c r="AY13" s="365" t="s">
        <v>127</v>
      </c>
      <c r="AZ13" s="366"/>
      <c r="BA13" s="366"/>
      <c r="BB13" s="366"/>
      <c r="BC13" s="366"/>
      <c r="BD13" s="366"/>
      <c r="BE13" s="366"/>
      <c r="BF13" s="366"/>
      <c r="BG13" s="366"/>
      <c r="BH13" s="366"/>
      <c r="BI13" s="366"/>
      <c r="BJ13" s="366"/>
      <c r="BK13" s="366"/>
      <c r="BL13" s="366"/>
      <c r="BM13" s="367"/>
      <c r="BN13" s="385">
        <v>-1224251</v>
      </c>
      <c r="BO13" s="386"/>
      <c r="BP13" s="386"/>
      <c r="BQ13" s="386"/>
      <c r="BR13" s="386"/>
      <c r="BS13" s="386"/>
      <c r="BT13" s="386"/>
      <c r="BU13" s="387"/>
      <c r="BV13" s="385">
        <v>2194193</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11.4</v>
      </c>
      <c r="CU13" s="356"/>
      <c r="CV13" s="356"/>
      <c r="CW13" s="356"/>
      <c r="CX13" s="356"/>
      <c r="CY13" s="356"/>
      <c r="CZ13" s="356"/>
      <c r="DA13" s="357"/>
      <c r="DB13" s="355">
        <v>11.7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56031</v>
      </c>
      <c r="S14" s="487"/>
      <c r="T14" s="487"/>
      <c r="U14" s="487"/>
      <c r="V14" s="488"/>
      <c r="W14" s="489"/>
      <c r="X14" s="401"/>
      <c r="Y14" s="401"/>
      <c r="Z14" s="401"/>
      <c r="AA14" s="401"/>
      <c r="AB14" s="402"/>
      <c r="AC14" s="479">
        <v>8</v>
      </c>
      <c r="AD14" s="480"/>
      <c r="AE14" s="480"/>
      <c r="AF14" s="480"/>
      <c r="AG14" s="481"/>
      <c r="AH14" s="479">
        <v>10</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21.6</v>
      </c>
      <c r="CU14" s="458"/>
      <c r="CV14" s="458"/>
      <c r="CW14" s="458"/>
      <c r="CX14" s="458"/>
      <c r="CY14" s="458"/>
      <c r="CZ14" s="458"/>
      <c r="DA14" s="459"/>
      <c r="DB14" s="490">
        <v>20.2</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55895</v>
      </c>
      <c r="S15" s="487"/>
      <c r="T15" s="487"/>
      <c r="U15" s="487"/>
      <c r="V15" s="488"/>
      <c r="W15" s="474" t="s">
        <v>131</v>
      </c>
      <c r="X15" s="398"/>
      <c r="Y15" s="398"/>
      <c r="Z15" s="398"/>
      <c r="AA15" s="398"/>
      <c r="AB15" s="399"/>
      <c r="AC15" s="361">
        <v>7411</v>
      </c>
      <c r="AD15" s="362"/>
      <c r="AE15" s="362"/>
      <c r="AF15" s="362"/>
      <c r="AG15" s="363"/>
      <c r="AH15" s="361">
        <v>6486</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5610203</v>
      </c>
      <c r="BO15" s="381"/>
      <c r="BP15" s="381"/>
      <c r="BQ15" s="381"/>
      <c r="BR15" s="381"/>
      <c r="BS15" s="381"/>
      <c r="BT15" s="381"/>
      <c r="BU15" s="382"/>
      <c r="BV15" s="380">
        <v>5689458</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28.3</v>
      </c>
      <c r="AD16" s="480"/>
      <c r="AE16" s="480"/>
      <c r="AF16" s="480"/>
      <c r="AG16" s="481"/>
      <c r="AH16" s="479">
        <v>25.4</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15057253</v>
      </c>
      <c r="BO16" s="386"/>
      <c r="BP16" s="386"/>
      <c r="BQ16" s="386"/>
      <c r="BR16" s="386"/>
      <c r="BS16" s="386"/>
      <c r="BT16" s="386"/>
      <c r="BU16" s="387"/>
      <c r="BV16" s="385">
        <v>14901578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16705</v>
      </c>
      <c r="AD17" s="362"/>
      <c r="AE17" s="362"/>
      <c r="AF17" s="362"/>
      <c r="AG17" s="363"/>
      <c r="AH17" s="361">
        <v>16534</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7132341</v>
      </c>
      <c r="BO17" s="386"/>
      <c r="BP17" s="386"/>
      <c r="BQ17" s="386"/>
      <c r="BR17" s="386"/>
      <c r="BS17" s="386"/>
      <c r="BT17" s="386"/>
      <c r="BU17" s="387"/>
      <c r="BV17" s="385">
        <v>7260726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1259.1500000000001</v>
      </c>
      <c r="M18" s="450"/>
      <c r="N18" s="450"/>
      <c r="O18" s="450"/>
      <c r="P18" s="450"/>
      <c r="Q18" s="450"/>
      <c r="R18" s="451"/>
      <c r="S18" s="451"/>
      <c r="T18" s="451"/>
      <c r="U18" s="451"/>
      <c r="V18" s="452"/>
      <c r="W18" s="466"/>
      <c r="X18" s="467"/>
      <c r="Y18" s="467"/>
      <c r="Z18" s="467"/>
      <c r="AA18" s="467"/>
      <c r="AB18" s="475"/>
      <c r="AC18" s="349">
        <v>63.7</v>
      </c>
      <c r="AD18" s="350"/>
      <c r="AE18" s="350"/>
      <c r="AF18" s="350"/>
      <c r="AG18" s="453"/>
      <c r="AH18" s="349">
        <v>64.7</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16332614</v>
      </c>
      <c r="BO18" s="386"/>
      <c r="BP18" s="386"/>
      <c r="BQ18" s="386"/>
      <c r="BR18" s="386"/>
      <c r="BS18" s="386"/>
      <c r="BT18" s="386"/>
      <c r="BU18" s="387"/>
      <c r="BV18" s="385">
        <v>16946312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45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31088790</v>
      </c>
      <c r="BO19" s="386"/>
      <c r="BP19" s="386"/>
      <c r="BQ19" s="386"/>
      <c r="BR19" s="386"/>
      <c r="BS19" s="386"/>
      <c r="BT19" s="386"/>
      <c r="BU19" s="387"/>
      <c r="BV19" s="385">
        <v>33810395</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23387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36024635</v>
      </c>
      <c r="BO23" s="386"/>
      <c r="BP23" s="386"/>
      <c r="BQ23" s="386"/>
      <c r="BR23" s="386"/>
      <c r="BS23" s="386"/>
      <c r="BT23" s="386"/>
      <c r="BU23" s="387"/>
      <c r="BV23" s="385">
        <v>34448456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8300</v>
      </c>
      <c r="R24" s="362"/>
      <c r="S24" s="362"/>
      <c r="T24" s="362"/>
      <c r="U24" s="362"/>
      <c r="V24" s="363"/>
      <c r="W24" s="427"/>
      <c r="X24" s="418"/>
      <c r="Y24" s="419"/>
      <c r="Z24" s="358" t="s">
        <v>154</v>
      </c>
      <c r="AA24" s="359"/>
      <c r="AB24" s="359"/>
      <c r="AC24" s="359"/>
      <c r="AD24" s="359"/>
      <c r="AE24" s="359"/>
      <c r="AF24" s="359"/>
      <c r="AG24" s="360"/>
      <c r="AH24" s="361">
        <v>536</v>
      </c>
      <c r="AI24" s="362"/>
      <c r="AJ24" s="362"/>
      <c r="AK24" s="362"/>
      <c r="AL24" s="363"/>
      <c r="AM24" s="361">
        <v>1671784</v>
      </c>
      <c r="AN24" s="362"/>
      <c r="AO24" s="362"/>
      <c r="AP24" s="362"/>
      <c r="AQ24" s="362"/>
      <c r="AR24" s="363"/>
      <c r="AS24" s="361">
        <v>3119</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31429340</v>
      </c>
      <c r="BO24" s="386"/>
      <c r="BP24" s="386"/>
      <c r="BQ24" s="386"/>
      <c r="BR24" s="386"/>
      <c r="BS24" s="386"/>
      <c r="BT24" s="386"/>
      <c r="BU24" s="387"/>
      <c r="BV24" s="385">
        <v>29673228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2</v>
      </c>
      <c r="M25" s="362"/>
      <c r="N25" s="362"/>
      <c r="O25" s="362"/>
      <c r="P25" s="363"/>
      <c r="Q25" s="361">
        <v>6700</v>
      </c>
      <c r="R25" s="362"/>
      <c r="S25" s="362"/>
      <c r="T25" s="362"/>
      <c r="U25" s="362"/>
      <c r="V25" s="363"/>
      <c r="W25" s="427"/>
      <c r="X25" s="418"/>
      <c r="Y25" s="419"/>
      <c r="Z25" s="358" t="s">
        <v>157</v>
      </c>
      <c r="AA25" s="359"/>
      <c r="AB25" s="359"/>
      <c r="AC25" s="359"/>
      <c r="AD25" s="359"/>
      <c r="AE25" s="359"/>
      <c r="AF25" s="359"/>
      <c r="AG25" s="360"/>
      <c r="AH25" s="361" t="s">
        <v>123</v>
      </c>
      <c r="AI25" s="362"/>
      <c r="AJ25" s="362"/>
      <c r="AK25" s="362"/>
      <c r="AL25" s="363"/>
      <c r="AM25" s="361" t="s">
        <v>123</v>
      </c>
      <c r="AN25" s="362"/>
      <c r="AO25" s="362"/>
      <c r="AP25" s="362"/>
      <c r="AQ25" s="362"/>
      <c r="AR25" s="363"/>
      <c r="AS25" s="361" t="s">
        <v>123</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17839807</v>
      </c>
      <c r="BO25" s="381"/>
      <c r="BP25" s="381"/>
      <c r="BQ25" s="381"/>
      <c r="BR25" s="381"/>
      <c r="BS25" s="381"/>
      <c r="BT25" s="381"/>
      <c r="BU25" s="382"/>
      <c r="BV25" s="380">
        <v>12715102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5900</v>
      </c>
      <c r="R26" s="362"/>
      <c r="S26" s="362"/>
      <c r="T26" s="362"/>
      <c r="U26" s="362"/>
      <c r="V26" s="363"/>
      <c r="W26" s="427"/>
      <c r="X26" s="418"/>
      <c r="Y26" s="419"/>
      <c r="Z26" s="358" t="s">
        <v>160</v>
      </c>
      <c r="AA26" s="440"/>
      <c r="AB26" s="440"/>
      <c r="AC26" s="440"/>
      <c r="AD26" s="440"/>
      <c r="AE26" s="440"/>
      <c r="AF26" s="440"/>
      <c r="AG26" s="441"/>
      <c r="AH26" s="361">
        <v>71</v>
      </c>
      <c r="AI26" s="362"/>
      <c r="AJ26" s="362"/>
      <c r="AK26" s="362"/>
      <c r="AL26" s="363"/>
      <c r="AM26" s="361">
        <v>221236</v>
      </c>
      <c r="AN26" s="362"/>
      <c r="AO26" s="362"/>
      <c r="AP26" s="362"/>
      <c r="AQ26" s="362"/>
      <c r="AR26" s="363"/>
      <c r="AS26" s="361">
        <v>3116</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123</v>
      </c>
      <c r="BO26" s="386"/>
      <c r="BP26" s="386"/>
      <c r="BQ26" s="386"/>
      <c r="BR26" s="386"/>
      <c r="BS26" s="386"/>
      <c r="BT26" s="386"/>
      <c r="BU26" s="387"/>
      <c r="BV26" s="385" t="s">
        <v>123</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4010</v>
      </c>
      <c r="R27" s="362"/>
      <c r="S27" s="362"/>
      <c r="T27" s="362"/>
      <c r="U27" s="362"/>
      <c r="V27" s="363"/>
      <c r="W27" s="427"/>
      <c r="X27" s="418"/>
      <c r="Y27" s="419"/>
      <c r="Z27" s="358" t="s">
        <v>163</v>
      </c>
      <c r="AA27" s="359"/>
      <c r="AB27" s="359"/>
      <c r="AC27" s="359"/>
      <c r="AD27" s="359"/>
      <c r="AE27" s="359"/>
      <c r="AF27" s="359"/>
      <c r="AG27" s="360"/>
      <c r="AH27" s="361">
        <v>1</v>
      </c>
      <c r="AI27" s="362"/>
      <c r="AJ27" s="362"/>
      <c r="AK27" s="362"/>
      <c r="AL27" s="363"/>
      <c r="AM27" s="361" t="s">
        <v>164</v>
      </c>
      <c r="AN27" s="362"/>
      <c r="AO27" s="362"/>
      <c r="AP27" s="362"/>
      <c r="AQ27" s="362"/>
      <c r="AR27" s="363"/>
      <c r="AS27" s="361" t="s">
        <v>164</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123</v>
      </c>
      <c r="BO27" s="389"/>
      <c r="BP27" s="389"/>
      <c r="BQ27" s="389"/>
      <c r="BR27" s="389"/>
      <c r="BS27" s="389"/>
      <c r="BT27" s="389"/>
      <c r="BU27" s="390"/>
      <c r="BV27" s="388" t="s">
        <v>123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3390</v>
      </c>
      <c r="R28" s="362"/>
      <c r="S28" s="362"/>
      <c r="T28" s="362"/>
      <c r="U28" s="362"/>
      <c r="V28" s="363"/>
      <c r="W28" s="427"/>
      <c r="X28" s="418"/>
      <c r="Y28" s="419"/>
      <c r="Z28" s="358" t="s">
        <v>167</v>
      </c>
      <c r="AA28" s="359"/>
      <c r="AB28" s="359"/>
      <c r="AC28" s="359"/>
      <c r="AD28" s="359"/>
      <c r="AE28" s="359"/>
      <c r="AF28" s="359"/>
      <c r="AG28" s="360"/>
      <c r="AH28" s="361" t="s">
        <v>123</v>
      </c>
      <c r="AI28" s="362"/>
      <c r="AJ28" s="362"/>
      <c r="AK28" s="362"/>
      <c r="AL28" s="363"/>
      <c r="AM28" s="361" t="s">
        <v>123</v>
      </c>
      <c r="AN28" s="362"/>
      <c r="AO28" s="362"/>
      <c r="AP28" s="362"/>
      <c r="AQ28" s="362"/>
      <c r="AR28" s="363"/>
      <c r="AS28" s="361" t="s">
        <v>123</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9382122</v>
      </c>
      <c r="BO28" s="381"/>
      <c r="BP28" s="381"/>
      <c r="BQ28" s="381"/>
      <c r="BR28" s="381"/>
      <c r="BS28" s="381"/>
      <c r="BT28" s="381"/>
      <c r="BU28" s="382"/>
      <c r="BV28" s="380">
        <v>9059082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27</v>
      </c>
      <c r="M29" s="362"/>
      <c r="N29" s="362"/>
      <c r="O29" s="362"/>
      <c r="P29" s="363"/>
      <c r="Q29" s="361">
        <v>3200</v>
      </c>
      <c r="R29" s="362"/>
      <c r="S29" s="362"/>
      <c r="T29" s="362"/>
      <c r="U29" s="362"/>
      <c r="V29" s="363"/>
      <c r="W29" s="428"/>
      <c r="X29" s="429"/>
      <c r="Y29" s="430"/>
      <c r="Z29" s="358" t="s">
        <v>171</v>
      </c>
      <c r="AA29" s="359"/>
      <c r="AB29" s="359"/>
      <c r="AC29" s="359"/>
      <c r="AD29" s="359"/>
      <c r="AE29" s="359"/>
      <c r="AF29" s="359"/>
      <c r="AG29" s="360"/>
      <c r="AH29" s="361">
        <v>537</v>
      </c>
      <c r="AI29" s="362"/>
      <c r="AJ29" s="362"/>
      <c r="AK29" s="362"/>
      <c r="AL29" s="363"/>
      <c r="AM29" s="361">
        <v>1675635</v>
      </c>
      <c r="AN29" s="362"/>
      <c r="AO29" s="362"/>
      <c r="AP29" s="362"/>
      <c r="AQ29" s="362"/>
      <c r="AR29" s="363"/>
      <c r="AS29" s="361">
        <v>3120</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1656123</v>
      </c>
      <c r="BO29" s="386"/>
      <c r="BP29" s="386"/>
      <c r="BQ29" s="386"/>
      <c r="BR29" s="386"/>
      <c r="BS29" s="386"/>
      <c r="BT29" s="386"/>
      <c r="BU29" s="387"/>
      <c r="BV29" s="385">
        <v>1389233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95.1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21083640</v>
      </c>
      <c r="BO30" s="389"/>
      <c r="BP30" s="389"/>
      <c r="BQ30" s="389"/>
      <c r="BR30" s="389"/>
      <c r="BS30" s="389"/>
      <c r="BT30" s="389"/>
      <c r="BU30" s="390"/>
      <c r="BV30" s="388">
        <v>27256816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7"/>
      <c r="AM34" s="345">
        <f>IF(AO34="","",MAX(C34:D43,U34:V43)+1)</f>
        <v>9</v>
      </c>
      <c r="AN34" s="345"/>
      <c r="AO34" s="344" t="str">
        <f>IF('各会計、関係団体の財政状況及び健全化判断比率'!B33="","",'各会計、関係団体の財政状況及び健全化判断比率'!B33)</f>
        <v>水道事業</v>
      </c>
      <c r="AP34" s="344"/>
      <c r="AQ34" s="344"/>
      <c r="AR34" s="344"/>
      <c r="AS34" s="344"/>
      <c r="AT34" s="344"/>
      <c r="AU34" s="344"/>
      <c r="AV34" s="344"/>
      <c r="AW34" s="344"/>
      <c r="AX34" s="344"/>
      <c r="AY34" s="344"/>
      <c r="AZ34" s="344"/>
      <c r="BA34" s="344"/>
      <c r="BB34" s="344"/>
      <c r="BC34" s="344"/>
      <c r="BD34" s="167"/>
      <c r="BE34" s="345">
        <f>IF(BG34="","",MAX(C34:D43,U34:V43,AM34:AN43)+1)</f>
        <v>12</v>
      </c>
      <c r="BF34" s="345"/>
      <c r="BG34" s="344" t="str">
        <f>IF('各会計、関係団体の財政状況及び健全化判断比率'!B36="","",'各会計、関係団体の財政状況及び健全化判断比率'!B36)</f>
        <v>市場事業</v>
      </c>
      <c r="BH34" s="344"/>
      <c r="BI34" s="344"/>
      <c r="BJ34" s="344"/>
      <c r="BK34" s="344"/>
      <c r="BL34" s="344"/>
      <c r="BM34" s="344"/>
      <c r="BN34" s="344"/>
      <c r="BO34" s="344"/>
      <c r="BP34" s="344"/>
      <c r="BQ34" s="344"/>
      <c r="BR34" s="344"/>
      <c r="BS34" s="344"/>
      <c r="BT34" s="344"/>
      <c r="BU34" s="344"/>
      <c r="BV34" s="167"/>
      <c r="BW34" s="345">
        <f>IF(BY34="","",MAX(C34:D43,U34:V43,AM34:AN43,BE34:BF43)+1)</f>
        <v>16</v>
      </c>
      <c r="BX34" s="345"/>
      <c r="BY34" s="344" t="str">
        <f>IF('各会計、関係団体の財政状況及び健全化判断比率'!B68="","",'各会計、関係団体の財政状況及び健全化判断比率'!B68)</f>
        <v>宮古地区広域行政組合</v>
      </c>
      <c r="BZ34" s="344"/>
      <c r="CA34" s="344"/>
      <c r="CB34" s="344"/>
      <c r="CC34" s="344"/>
      <c r="CD34" s="344"/>
      <c r="CE34" s="344"/>
      <c r="CF34" s="344"/>
      <c r="CG34" s="344"/>
      <c r="CH34" s="344"/>
      <c r="CI34" s="344"/>
      <c r="CJ34" s="344"/>
      <c r="CK34" s="344"/>
      <c r="CL34" s="344"/>
      <c r="CM34" s="344"/>
      <c r="CN34" s="167"/>
      <c r="CO34" s="345">
        <f>IF(CQ34="","",MAX(C34:D43,U34:V43,AM34:AN43,BE34:BF43,BW34:BX43)+1)</f>
        <v>21</v>
      </c>
      <c r="CP34" s="345"/>
      <c r="CQ34" s="344" t="str">
        <f>IF('各会計、関係団体の財政状況及び健全化判断比率'!BS7="","",'各会計、関係団体の財政状況及び健全化判断比率'!BS7)</f>
        <v>宮古地区産業振興公社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墓地事業</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国民健康保険診療施設事業</v>
      </c>
      <c r="X35" s="344"/>
      <c r="Y35" s="344"/>
      <c r="Z35" s="344"/>
      <c r="AA35" s="344"/>
      <c r="AB35" s="344"/>
      <c r="AC35" s="344"/>
      <c r="AD35" s="344"/>
      <c r="AE35" s="344"/>
      <c r="AF35" s="344"/>
      <c r="AG35" s="344"/>
      <c r="AH35" s="344"/>
      <c r="AI35" s="344"/>
      <c r="AJ35" s="344"/>
      <c r="AK35" s="344"/>
      <c r="AL35" s="167"/>
      <c r="AM35" s="345">
        <f t="shared" ref="AM35:AM43" si="0">IF(AO35="","",AM34+1)</f>
        <v>10</v>
      </c>
      <c r="AN35" s="345"/>
      <c r="AO35" s="344" t="str">
        <f>IF('各会計、関係団体の財政状況及び健全化判断比率'!B34="","",'各会計、関係団体の財政状況及び健全化判断比率'!B34)</f>
        <v>公共下水道事業</v>
      </c>
      <c r="AP35" s="344"/>
      <c r="AQ35" s="344"/>
      <c r="AR35" s="344"/>
      <c r="AS35" s="344"/>
      <c r="AT35" s="344"/>
      <c r="AU35" s="344"/>
      <c r="AV35" s="344"/>
      <c r="AW35" s="344"/>
      <c r="AX35" s="344"/>
      <c r="AY35" s="344"/>
      <c r="AZ35" s="344"/>
      <c r="BA35" s="344"/>
      <c r="BB35" s="344"/>
      <c r="BC35" s="344"/>
      <c r="BD35" s="167"/>
      <c r="BE35" s="345">
        <f t="shared" ref="BE35:BE43" si="1">IF(BG35="","",BE34+1)</f>
        <v>13</v>
      </c>
      <c r="BF35" s="345"/>
      <c r="BG35" s="344" t="str">
        <f>IF('各会計、関係団体の財政状況及び健全化判断比率'!B37="","",'各会計、関係団体の財政状況及び健全化判断比率'!B37)</f>
        <v>農業集落排水事業</v>
      </c>
      <c r="BH35" s="344"/>
      <c r="BI35" s="344"/>
      <c r="BJ35" s="344"/>
      <c r="BK35" s="344"/>
      <c r="BL35" s="344"/>
      <c r="BM35" s="344"/>
      <c r="BN35" s="344"/>
      <c r="BO35" s="344"/>
      <c r="BP35" s="344"/>
      <c r="BQ35" s="344"/>
      <c r="BR35" s="344"/>
      <c r="BS35" s="344"/>
      <c r="BT35" s="344"/>
      <c r="BU35" s="344"/>
      <c r="BV35" s="167"/>
      <c r="BW35" s="345">
        <f t="shared" ref="BW35:BW43" si="2">IF(BY35="","",BW34+1)</f>
        <v>17</v>
      </c>
      <c r="BX35" s="345"/>
      <c r="BY35" s="344" t="str">
        <f>IF('各会計、関係団体の財政状況及び健全化判断比率'!B69="","",'各会計、関係団体の財政状況及び健全化判断比率'!B69)</f>
        <v>岩手県沿岸知的障害児施設組合</v>
      </c>
      <c r="BZ35" s="344"/>
      <c r="CA35" s="344"/>
      <c r="CB35" s="344"/>
      <c r="CC35" s="344"/>
      <c r="CD35" s="344"/>
      <c r="CE35" s="344"/>
      <c r="CF35" s="344"/>
      <c r="CG35" s="344"/>
      <c r="CH35" s="344"/>
      <c r="CI35" s="344"/>
      <c r="CJ35" s="344"/>
      <c r="CK35" s="344"/>
      <c r="CL35" s="344"/>
      <c r="CM35" s="344"/>
      <c r="CN35" s="167"/>
      <c r="CO35" s="345">
        <f t="shared" ref="CO35:CO43" si="3">IF(CQ35="","",CO34+1)</f>
        <v>22</v>
      </c>
      <c r="CP35" s="345"/>
      <c r="CQ35" s="344" t="str">
        <f>IF('各会計、関係団体の財政状況及び健全化判断比率'!BS8="","",'各会計、関係団体の財政状況及び健全化判断比率'!BS8)</f>
        <v>新里産業開発公社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川井地域バス事業</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介護保険事業</v>
      </c>
      <c r="X36" s="344"/>
      <c r="Y36" s="344"/>
      <c r="Z36" s="344"/>
      <c r="AA36" s="344"/>
      <c r="AB36" s="344"/>
      <c r="AC36" s="344"/>
      <c r="AD36" s="344"/>
      <c r="AE36" s="344"/>
      <c r="AF36" s="344"/>
      <c r="AG36" s="344"/>
      <c r="AH36" s="344"/>
      <c r="AI36" s="344"/>
      <c r="AJ36" s="344"/>
      <c r="AK36" s="344"/>
      <c r="AL36" s="167"/>
      <c r="AM36" s="345">
        <f t="shared" si="0"/>
        <v>11</v>
      </c>
      <c r="AN36" s="345"/>
      <c r="AO36" s="344" t="str">
        <f>IF('各会計、関係団体の財政状況及び健全化判断比率'!B35="","",'各会計、関係団体の財政状況及び健全化判断比率'!B35)</f>
        <v>特定環境保全公共下水道事業</v>
      </c>
      <c r="AP36" s="344"/>
      <c r="AQ36" s="344"/>
      <c r="AR36" s="344"/>
      <c r="AS36" s="344"/>
      <c r="AT36" s="344"/>
      <c r="AU36" s="344"/>
      <c r="AV36" s="344"/>
      <c r="AW36" s="344"/>
      <c r="AX36" s="344"/>
      <c r="AY36" s="344"/>
      <c r="AZ36" s="344"/>
      <c r="BA36" s="344"/>
      <c r="BB36" s="344"/>
      <c r="BC36" s="344"/>
      <c r="BD36" s="167"/>
      <c r="BE36" s="345">
        <f t="shared" si="1"/>
        <v>14</v>
      </c>
      <c r="BF36" s="345"/>
      <c r="BG36" s="344" t="str">
        <f>IF('各会計、関係団体の財政状況及び健全化判断比率'!B38="","",'各会計、関係団体の財政状況及び健全化判断比率'!B38)</f>
        <v>漁業集落排水事業</v>
      </c>
      <c r="BH36" s="344"/>
      <c r="BI36" s="344"/>
      <c r="BJ36" s="344"/>
      <c r="BK36" s="344"/>
      <c r="BL36" s="344"/>
      <c r="BM36" s="344"/>
      <c r="BN36" s="344"/>
      <c r="BO36" s="344"/>
      <c r="BP36" s="344"/>
      <c r="BQ36" s="344"/>
      <c r="BR36" s="344"/>
      <c r="BS36" s="344"/>
      <c r="BT36" s="344"/>
      <c r="BU36" s="344"/>
      <c r="BV36" s="167"/>
      <c r="BW36" s="345">
        <f t="shared" si="2"/>
        <v>18</v>
      </c>
      <c r="BX36" s="345"/>
      <c r="BY36" s="344" t="str">
        <f>IF('各会計、関係団体の財政状況及び健全化判断比率'!B70="","",'各会計、関係団体の財政状況及び健全化判断比率'!B70)</f>
        <v>岩手県市町村総合事務組合（一般会計）</v>
      </c>
      <c r="BZ36" s="344"/>
      <c r="CA36" s="344"/>
      <c r="CB36" s="344"/>
      <c r="CC36" s="344"/>
      <c r="CD36" s="344"/>
      <c r="CE36" s="344"/>
      <c r="CF36" s="344"/>
      <c r="CG36" s="344"/>
      <c r="CH36" s="344"/>
      <c r="CI36" s="344"/>
      <c r="CJ36" s="344"/>
      <c r="CK36" s="344"/>
      <c r="CL36" s="344"/>
      <c r="CM36" s="344"/>
      <c r="CN36" s="167"/>
      <c r="CO36" s="345">
        <f t="shared" si="3"/>
        <v>23</v>
      </c>
      <c r="CP36" s="345"/>
      <c r="CQ36" s="344" t="str">
        <f>IF('各会計、関係団体の財政状況及び健全化判断比率'!BS9="","",'各会計、関係団体の財政状況及び健全化判断比率'!BS9)</f>
        <v>川井産業振興公社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7</v>
      </c>
      <c r="V37" s="345"/>
      <c r="W37" s="344" t="str">
        <f>IF('各会計、関係団体の財政状況及び健全化判断比率'!B31="","",'各会計、関係団体の財政状況及び健全化判断比率'!B31)</f>
        <v>介護保険サービス事業</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15</v>
      </c>
      <c r="BF37" s="345"/>
      <c r="BG37" s="344" t="str">
        <f>IF('各会計、関係団体の財政状況及び健全化判断比率'!B39="","",'各会計、関係団体の財政状況及び健全化判断比率'!B39)</f>
        <v>特定地域生活排水処理事業</v>
      </c>
      <c r="BH37" s="344"/>
      <c r="BI37" s="344"/>
      <c r="BJ37" s="344"/>
      <c r="BK37" s="344"/>
      <c r="BL37" s="344"/>
      <c r="BM37" s="344"/>
      <c r="BN37" s="344"/>
      <c r="BO37" s="344"/>
      <c r="BP37" s="344"/>
      <c r="BQ37" s="344"/>
      <c r="BR37" s="344"/>
      <c r="BS37" s="344"/>
      <c r="BT37" s="344"/>
      <c r="BU37" s="344"/>
      <c r="BV37" s="167"/>
      <c r="BW37" s="345">
        <f t="shared" si="2"/>
        <v>19</v>
      </c>
      <c r="BX37" s="345"/>
      <c r="BY37" s="344" t="str">
        <f>IF('各会計、関係団体の財政状況及び健全化判断比率'!B71="","",'各会計、関係団体の財政状況及び健全化判断比率'!B71)</f>
        <v>岩手県市町村総合事務組合（特別会計）</v>
      </c>
      <c r="BZ37" s="344"/>
      <c r="CA37" s="344"/>
      <c r="CB37" s="344"/>
      <c r="CC37" s="344"/>
      <c r="CD37" s="344"/>
      <c r="CE37" s="344"/>
      <c r="CF37" s="344"/>
      <c r="CG37" s="344"/>
      <c r="CH37" s="344"/>
      <c r="CI37" s="344"/>
      <c r="CJ37" s="344"/>
      <c r="CK37" s="344"/>
      <c r="CL37" s="344"/>
      <c r="CM37" s="344"/>
      <c r="CN37" s="167"/>
      <c r="CO37" s="345">
        <f t="shared" si="3"/>
        <v>24</v>
      </c>
      <c r="CP37" s="345"/>
      <c r="CQ37" s="344" t="str">
        <f>IF('各会計、関係団体の財政状況及び健全化判断比率'!BS10="","",'各会計、関係団体の財政状況及び健全化判断比率'!BS10)</f>
        <v>川井交通</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f t="shared" si="4"/>
        <v>8</v>
      </c>
      <c r="V38" s="345"/>
      <c r="W38" s="344" t="str">
        <f>IF('各会計、関係団体の財政状況及び健全化判断比率'!B32="","",'各会計、関係団体の財政状況及び健全化判断比率'!B32)</f>
        <v>後期高齢者医療事業</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20</v>
      </c>
      <c r="BX38" s="345"/>
      <c r="BY38" s="344" t="str">
        <f>IF('各会計、関係団体の財政状況及び健全化判断比率'!B72="","",'各会計、関係団体の財政状況及び健全化判断比率'!B72)</f>
        <v>岩手県後期高齢者医療広域連合</v>
      </c>
      <c r="BZ38" s="344"/>
      <c r="CA38" s="344"/>
      <c r="CB38" s="344"/>
      <c r="CC38" s="344"/>
      <c r="CD38" s="344"/>
      <c r="CE38" s="344"/>
      <c r="CF38" s="344"/>
      <c r="CG38" s="344"/>
      <c r="CH38" s="344"/>
      <c r="CI38" s="344"/>
      <c r="CJ38" s="344"/>
      <c r="CK38" s="344"/>
      <c r="CL38" s="344"/>
      <c r="CM38" s="344"/>
      <c r="CN38" s="167"/>
      <c r="CO38" s="345">
        <f t="shared" si="3"/>
        <v>25</v>
      </c>
      <c r="CP38" s="345"/>
      <c r="CQ38" s="344" t="str">
        <f>IF('各会計、関係団体の財政状況及び健全化判断比率'!BS11="","",'各会計、関係団体の財政状況及び健全化判断比率'!BS11)</f>
        <v>グリーンピア三陸みやこ</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2"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x14ac:dyDescent="0.15">
      <c r="A34" s="22"/>
      <c r="B34" s="31"/>
      <c r="C34" s="1153" t="s">
        <v>540</v>
      </c>
      <c r="D34" s="1153"/>
      <c r="E34" s="1154"/>
      <c r="F34" s="32">
        <v>0.08</v>
      </c>
      <c r="G34" s="33">
        <v>0.05</v>
      </c>
      <c r="H34" s="33">
        <v>0.11</v>
      </c>
      <c r="I34" s="33">
        <v>0.09</v>
      </c>
      <c r="J34" s="34" t="s">
        <v>541</v>
      </c>
      <c r="K34" s="22"/>
      <c r="L34" s="22"/>
      <c r="M34" s="22"/>
      <c r="N34" s="22"/>
      <c r="O34" s="22"/>
      <c r="P34" s="22"/>
    </row>
    <row r="35" spans="1:16" ht="39" customHeight="1" x14ac:dyDescent="0.15">
      <c r="A35" s="22"/>
      <c r="B35" s="35"/>
      <c r="C35" s="1147" t="s">
        <v>542</v>
      </c>
      <c r="D35" s="1148"/>
      <c r="E35" s="1149"/>
      <c r="F35" s="36">
        <v>14.48</v>
      </c>
      <c r="G35" s="37">
        <v>17.05</v>
      </c>
      <c r="H35" s="37">
        <v>8.8699999999999992</v>
      </c>
      <c r="I35" s="37">
        <v>21.51</v>
      </c>
      <c r="J35" s="38">
        <v>13.67</v>
      </c>
      <c r="K35" s="22"/>
      <c r="L35" s="22"/>
      <c r="M35" s="22"/>
      <c r="N35" s="22"/>
      <c r="O35" s="22"/>
      <c r="P35" s="22"/>
    </row>
    <row r="36" spans="1:16" ht="39" customHeight="1" x14ac:dyDescent="0.15">
      <c r="A36" s="22"/>
      <c r="B36" s="35"/>
      <c r="C36" s="1147" t="s">
        <v>543</v>
      </c>
      <c r="D36" s="1148"/>
      <c r="E36" s="1149"/>
      <c r="F36" s="36">
        <v>2.33</v>
      </c>
      <c r="G36" s="37">
        <v>3.71</v>
      </c>
      <c r="H36" s="37">
        <v>3.97</v>
      </c>
      <c r="I36" s="37">
        <v>5.16</v>
      </c>
      <c r="J36" s="38">
        <v>6.3</v>
      </c>
      <c r="K36" s="22"/>
      <c r="L36" s="22"/>
      <c r="M36" s="22"/>
      <c r="N36" s="22"/>
      <c r="O36" s="22"/>
      <c r="P36" s="22"/>
    </row>
    <row r="37" spans="1:16" ht="39" customHeight="1" x14ac:dyDescent="0.15">
      <c r="A37" s="22"/>
      <c r="B37" s="35"/>
      <c r="C37" s="1147" t="s">
        <v>544</v>
      </c>
      <c r="D37" s="1148"/>
      <c r="E37" s="1149"/>
      <c r="F37" s="36">
        <v>4.49</v>
      </c>
      <c r="G37" s="37">
        <v>3.85</v>
      </c>
      <c r="H37" s="37">
        <v>3.26</v>
      </c>
      <c r="I37" s="37">
        <v>3.82</v>
      </c>
      <c r="J37" s="38">
        <v>4.17</v>
      </c>
      <c r="K37" s="22"/>
      <c r="L37" s="22"/>
      <c r="M37" s="22"/>
      <c r="N37" s="22"/>
      <c r="O37" s="22"/>
      <c r="P37" s="22"/>
    </row>
    <row r="38" spans="1:16" ht="39" customHeight="1" x14ac:dyDescent="0.15">
      <c r="A38" s="22"/>
      <c r="B38" s="35"/>
      <c r="C38" s="1147" t="s">
        <v>545</v>
      </c>
      <c r="D38" s="1148"/>
      <c r="E38" s="1149"/>
      <c r="F38" s="36">
        <v>0.57999999999999996</v>
      </c>
      <c r="G38" s="37">
        <v>0.78</v>
      </c>
      <c r="H38" s="37">
        <v>0.97</v>
      </c>
      <c r="I38" s="37">
        <v>0.81</v>
      </c>
      <c r="J38" s="38">
        <v>1.53</v>
      </c>
      <c r="K38" s="22"/>
      <c r="L38" s="22"/>
      <c r="M38" s="22"/>
      <c r="N38" s="22"/>
      <c r="O38" s="22"/>
      <c r="P38" s="22"/>
    </row>
    <row r="39" spans="1:16" ht="39" customHeight="1" x14ac:dyDescent="0.15">
      <c r="A39" s="22"/>
      <c r="B39" s="35"/>
      <c r="C39" s="1147" t="s">
        <v>546</v>
      </c>
      <c r="D39" s="1148"/>
      <c r="E39" s="1149"/>
      <c r="F39" s="36">
        <v>0</v>
      </c>
      <c r="G39" s="37">
        <v>0</v>
      </c>
      <c r="H39" s="37">
        <v>0.01</v>
      </c>
      <c r="I39" s="37">
        <v>0.01</v>
      </c>
      <c r="J39" s="38">
        <v>0.02</v>
      </c>
      <c r="K39" s="22"/>
      <c r="L39" s="22"/>
      <c r="M39" s="22"/>
      <c r="N39" s="22"/>
      <c r="O39" s="22"/>
      <c r="P39" s="22"/>
    </row>
    <row r="40" spans="1:16" ht="39" customHeight="1" x14ac:dyDescent="0.15">
      <c r="A40" s="22"/>
      <c r="B40" s="35"/>
      <c r="C40" s="1147" t="s">
        <v>547</v>
      </c>
      <c r="D40" s="1148"/>
      <c r="E40" s="1149"/>
      <c r="F40" s="36">
        <v>0</v>
      </c>
      <c r="G40" s="37">
        <v>0</v>
      </c>
      <c r="H40" s="37">
        <v>0.01</v>
      </c>
      <c r="I40" s="37">
        <v>0.01</v>
      </c>
      <c r="J40" s="38">
        <v>0.01</v>
      </c>
      <c r="K40" s="22"/>
      <c r="L40" s="22"/>
      <c r="M40" s="22"/>
      <c r="N40" s="22"/>
      <c r="O40" s="22"/>
      <c r="P40" s="22"/>
    </row>
    <row r="41" spans="1:16" ht="39" customHeight="1" x14ac:dyDescent="0.15">
      <c r="A41" s="22"/>
      <c r="B41" s="35"/>
      <c r="C41" s="1147" t="s">
        <v>548</v>
      </c>
      <c r="D41" s="1148"/>
      <c r="E41" s="1149"/>
      <c r="F41" s="36">
        <v>0</v>
      </c>
      <c r="G41" s="37">
        <v>0</v>
      </c>
      <c r="H41" s="37">
        <v>0</v>
      </c>
      <c r="I41" s="37">
        <v>0</v>
      </c>
      <c r="J41" s="38">
        <v>0.01</v>
      </c>
      <c r="K41" s="22"/>
      <c r="L41" s="22"/>
      <c r="M41" s="22"/>
      <c r="N41" s="22"/>
      <c r="O41" s="22"/>
      <c r="P41" s="22"/>
    </row>
    <row r="42" spans="1:16" ht="39" customHeight="1" x14ac:dyDescent="0.15">
      <c r="A42" s="22"/>
      <c r="B42" s="39"/>
      <c r="C42" s="1147" t="s">
        <v>549</v>
      </c>
      <c r="D42" s="1148"/>
      <c r="E42" s="1149"/>
      <c r="F42" s="36" t="s">
        <v>494</v>
      </c>
      <c r="G42" s="37" t="s">
        <v>494</v>
      </c>
      <c r="H42" s="37" t="s">
        <v>494</v>
      </c>
      <c r="I42" s="37" t="s">
        <v>494</v>
      </c>
      <c r="J42" s="38" t="s">
        <v>494</v>
      </c>
      <c r="K42" s="22"/>
      <c r="L42" s="22"/>
      <c r="M42" s="22"/>
      <c r="N42" s="22"/>
      <c r="O42" s="22"/>
      <c r="P42" s="22"/>
    </row>
    <row r="43" spans="1:16" ht="39" customHeight="1" thickBot="1" x14ac:dyDescent="0.2">
      <c r="A43" s="22"/>
      <c r="B43" s="40"/>
      <c r="C43" s="1150" t="s">
        <v>550</v>
      </c>
      <c r="D43" s="1151"/>
      <c r="E43" s="1152"/>
      <c r="F43" s="41">
        <v>0.01</v>
      </c>
      <c r="G43" s="42">
        <v>0.01</v>
      </c>
      <c r="H43" s="42">
        <v>0.17</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4029</v>
      </c>
      <c r="L45" s="60">
        <v>3983</v>
      </c>
      <c r="M45" s="60">
        <v>4015</v>
      </c>
      <c r="N45" s="60">
        <v>3894</v>
      </c>
      <c r="O45" s="61">
        <v>3753</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494</v>
      </c>
      <c r="L46" s="64" t="s">
        <v>494</v>
      </c>
      <c r="M46" s="64" t="s">
        <v>494</v>
      </c>
      <c r="N46" s="64" t="s">
        <v>494</v>
      </c>
      <c r="O46" s="65" t="s">
        <v>494</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494</v>
      </c>
      <c r="L47" s="64" t="s">
        <v>494</v>
      </c>
      <c r="M47" s="64" t="s">
        <v>494</v>
      </c>
      <c r="N47" s="64" t="s">
        <v>494</v>
      </c>
      <c r="O47" s="65" t="s">
        <v>494</v>
      </c>
      <c r="P47" s="48"/>
      <c r="Q47" s="48"/>
      <c r="R47" s="48"/>
      <c r="S47" s="48"/>
      <c r="T47" s="48"/>
      <c r="U47" s="48"/>
    </row>
    <row r="48" spans="1:21" ht="30.75" customHeight="1" x14ac:dyDescent="0.15">
      <c r="A48" s="48"/>
      <c r="B48" s="1165"/>
      <c r="C48" s="1166"/>
      <c r="D48" s="62"/>
      <c r="E48" s="1157" t="s">
        <v>15</v>
      </c>
      <c r="F48" s="1157"/>
      <c r="G48" s="1157"/>
      <c r="H48" s="1157"/>
      <c r="I48" s="1157"/>
      <c r="J48" s="1158"/>
      <c r="K48" s="63">
        <v>728</v>
      </c>
      <c r="L48" s="64">
        <v>842</v>
      </c>
      <c r="M48" s="64">
        <v>880</v>
      </c>
      <c r="N48" s="64">
        <v>904</v>
      </c>
      <c r="O48" s="65">
        <v>820</v>
      </c>
      <c r="P48" s="48"/>
      <c r="Q48" s="48"/>
      <c r="R48" s="48"/>
      <c r="S48" s="48"/>
      <c r="T48" s="48"/>
      <c r="U48" s="48"/>
    </row>
    <row r="49" spans="1:21" ht="30.75" customHeight="1" x14ac:dyDescent="0.15">
      <c r="A49" s="48"/>
      <c r="B49" s="1165"/>
      <c r="C49" s="1166"/>
      <c r="D49" s="62"/>
      <c r="E49" s="1157" t="s">
        <v>16</v>
      </c>
      <c r="F49" s="1157"/>
      <c r="G49" s="1157"/>
      <c r="H49" s="1157"/>
      <c r="I49" s="1157"/>
      <c r="J49" s="1158"/>
      <c r="K49" s="63">
        <v>155</v>
      </c>
      <c r="L49" s="64">
        <v>138</v>
      </c>
      <c r="M49" s="64">
        <v>72</v>
      </c>
      <c r="N49" s="64">
        <v>53</v>
      </c>
      <c r="O49" s="65">
        <v>29</v>
      </c>
      <c r="P49" s="48"/>
      <c r="Q49" s="48"/>
      <c r="R49" s="48"/>
      <c r="S49" s="48"/>
      <c r="T49" s="48"/>
      <c r="U49" s="48"/>
    </row>
    <row r="50" spans="1:21" ht="30.75" customHeight="1" x14ac:dyDescent="0.15">
      <c r="A50" s="48"/>
      <c r="B50" s="1165"/>
      <c r="C50" s="1166"/>
      <c r="D50" s="62"/>
      <c r="E50" s="1157" t="s">
        <v>17</v>
      </c>
      <c r="F50" s="1157"/>
      <c r="G50" s="1157"/>
      <c r="H50" s="1157"/>
      <c r="I50" s="1157"/>
      <c r="J50" s="1158"/>
      <c r="K50" s="63">
        <v>42</v>
      </c>
      <c r="L50" s="64">
        <v>30</v>
      </c>
      <c r="M50" s="64">
        <v>29</v>
      </c>
      <c r="N50" s="64">
        <v>26</v>
      </c>
      <c r="O50" s="65">
        <v>21</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494</v>
      </c>
      <c r="L51" s="64">
        <v>1</v>
      </c>
      <c r="M51" s="64">
        <v>0</v>
      </c>
      <c r="N51" s="64" t="s">
        <v>494</v>
      </c>
      <c r="O51" s="65">
        <v>0</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3138</v>
      </c>
      <c r="L52" s="64">
        <v>3127</v>
      </c>
      <c r="M52" s="64">
        <v>3153</v>
      </c>
      <c r="N52" s="64">
        <v>3035</v>
      </c>
      <c r="O52" s="65">
        <v>2974</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1816</v>
      </c>
      <c r="L53" s="69">
        <v>1867</v>
      </c>
      <c r="M53" s="69">
        <v>1843</v>
      </c>
      <c r="N53" s="69">
        <v>1842</v>
      </c>
      <c r="O53" s="70">
        <v>1649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533</v>
      </c>
      <c r="J40" s="79" t="s">
        <v>534</v>
      </c>
      <c r="K40" s="79" t="s">
        <v>535</v>
      </c>
      <c r="L40" s="79" t="s">
        <v>536</v>
      </c>
      <c r="M40" s="80" t="s">
        <v>537</v>
      </c>
    </row>
    <row r="41" spans="2:13" ht="27.75" customHeight="1" x14ac:dyDescent="0.15">
      <c r="B41" s="1183" t="s">
        <v>24</v>
      </c>
      <c r="C41" s="1184"/>
      <c r="D41" s="81"/>
      <c r="E41" s="1185" t="s">
        <v>25</v>
      </c>
      <c r="F41" s="1185"/>
      <c r="G41" s="1185"/>
      <c r="H41" s="1186"/>
      <c r="I41" s="82">
        <v>37069</v>
      </c>
      <c r="J41" s="83">
        <v>35863</v>
      </c>
      <c r="K41" s="83">
        <v>34184</v>
      </c>
      <c r="L41" s="83">
        <v>34194</v>
      </c>
      <c r="M41" s="84">
        <v>36025</v>
      </c>
    </row>
    <row r="42" spans="2:13" ht="27.75" customHeight="1" x14ac:dyDescent="0.15">
      <c r="B42" s="1173"/>
      <c r="C42" s="1174"/>
      <c r="D42" s="85"/>
      <c r="E42" s="1177" t="s">
        <v>26</v>
      </c>
      <c r="F42" s="1177"/>
      <c r="G42" s="1177"/>
      <c r="H42" s="1178"/>
      <c r="I42" s="86">
        <v>168</v>
      </c>
      <c r="J42" s="87">
        <v>143</v>
      </c>
      <c r="K42" s="87">
        <v>117</v>
      </c>
      <c r="L42" s="87">
        <v>93</v>
      </c>
      <c r="M42" s="88">
        <v>74</v>
      </c>
    </row>
    <row r="43" spans="2:13" ht="27.75" customHeight="1" x14ac:dyDescent="0.15">
      <c r="B43" s="1173"/>
      <c r="C43" s="1174"/>
      <c r="D43" s="85"/>
      <c r="E43" s="1177" t="s">
        <v>27</v>
      </c>
      <c r="F43" s="1177"/>
      <c r="G43" s="1177"/>
      <c r="H43" s="1178"/>
      <c r="I43" s="86">
        <v>7720</v>
      </c>
      <c r="J43" s="87">
        <v>7407</v>
      </c>
      <c r="K43" s="87">
        <v>7309</v>
      </c>
      <c r="L43" s="87">
        <v>7626</v>
      </c>
      <c r="M43" s="88">
        <v>7670</v>
      </c>
    </row>
    <row r="44" spans="2:13" ht="27.75" customHeight="1" x14ac:dyDescent="0.15">
      <c r="B44" s="1173"/>
      <c r="C44" s="1174"/>
      <c r="D44" s="85"/>
      <c r="E44" s="1177" t="s">
        <v>28</v>
      </c>
      <c r="F44" s="1177"/>
      <c r="G44" s="1177"/>
      <c r="H44" s="1178"/>
      <c r="I44" s="86">
        <v>402</v>
      </c>
      <c r="J44" s="87">
        <v>301</v>
      </c>
      <c r="K44" s="87">
        <v>238</v>
      </c>
      <c r="L44" s="87">
        <v>188</v>
      </c>
      <c r="M44" s="88">
        <v>161</v>
      </c>
    </row>
    <row r="45" spans="2:13" ht="27.75" customHeight="1" x14ac:dyDescent="0.15">
      <c r="B45" s="1173"/>
      <c r="C45" s="1174"/>
      <c r="D45" s="85"/>
      <c r="E45" s="1177" t="s">
        <v>29</v>
      </c>
      <c r="F45" s="1177"/>
      <c r="G45" s="1177"/>
      <c r="H45" s="1178"/>
      <c r="I45" s="86">
        <v>6230</v>
      </c>
      <c r="J45" s="87">
        <v>5796</v>
      </c>
      <c r="K45" s="87">
        <v>5446</v>
      </c>
      <c r="L45" s="87">
        <v>5137</v>
      </c>
      <c r="M45" s="88">
        <v>4950</v>
      </c>
    </row>
    <row r="46" spans="2:13" ht="27.75" customHeight="1" x14ac:dyDescent="0.15">
      <c r="B46" s="1173"/>
      <c r="C46" s="1174"/>
      <c r="D46" s="89"/>
      <c r="E46" s="1177" t="s">
        <v>30</v>
      </c>
      <c r="F46" s="1177"/>
      <c r="G46" s="1177"/>
      <c r="H46" s="1178"/>
      <c r="I46" s="86" t="s">
        <v>494</v>
      </c>
      <c r="J46" s="87" t="s">
        <v>494</v>
      </c>
      <c r="K46" s="87" t="s">
        <v>494</v>
      </c>
      <c r="L46" s="87" t="s">
        <v>494</v>
      </c>
      <c r="M46" s="88" t="s">
        <v>494</v>
      </c>
    </row>
    <row r="47" spans="2:13" ht="27.75" customHeight="1" x14ac:dyDescent="0.15">
      <c r="B47" s="1173"/>
      <c r="C47" s="1174"/>
      <c r="D47" s="90"/>
      <c r="E47" s="1187" t="s">
        <v>31</v>
      </c>
      <c r="F47" s="1188"/>
      <c r="G47" s="1188"/>
      <c r="H47" s="1189"/>
      <c r="I47" s="86" t="s">
        <v>494</v>
      </c>
      <c r="J47" s="87" t="s">
        <v>494</v>
      </c>
      <c r="K47" s="87" t="s">
        <v>494</v>
      </c>
      <c r="L47" s="87" t="s">
        <v>494</v>
      </c>
      <c r="M47" s="88" t="s">
        <v>494</v>
      </c>
    </row>
    <row r="48" spans="2:13" ht="27.75" customHeight="1" x14ac:dyDescent="0.15">
      <c r="B48" s="1173"/>
      <c r="C48" s="1174"/>
      <c r="D48" s="85"/>
      <c r="E48" s="1177" t="s">
        <v>32</v>
      </c>
      <c r="F48" s="1177"/>
      <c r="G48" s="1177"/>
      <c r="H48" s="1178"/>
      <c r="I48" s="86" t="s">
        <v>494</v>
      </c>
      <c r="J48" s="87" t="s">
        <v>494</v>
      </c>
      <c r="K48" s="87" t="s">
        <v>494</v>
      </c>
      <c r="L48" s="87" t="s">
        <v>494</v>
      </c>
      <c r="M48" s="88" t="s">
        <v>494</v>
      </c>
    </row>
    <row r="49" spans="2:13" ht="27.75" customHeight="1" x14ac:dyDescent="0.15">
      <c r="B49" s="1175"/>
      <c r="C49" s="1176"/>
      <c r="D49" s="85"/>
      <c r="E49" s="1177" t="s">
        <v>33</v>
      </c>
      <c r="F49" s="1177"/>
      <c r="G49" s="1177"/>
      <c r="H49" s="1178"/>
      <c r="I49" s="86" t="s">
        <v>494</v>
      </c>
      <c r="J49" s="87" t="s">
        <v>494</v>
      </c>
      <c r="K49" s="87" t="s">
        <v>494</v>
      </c>
      <c r="L49" s="87" t="s">
        <v>494</v>
      </c>
      <c r="M49" s="88" t="s">
        <v>494</v>
      </c>
    </row>
    <row r="50" spans="2:13" ht="27.75" customHeight="1" x14ac:dyDescent="0.15">
      <c r="B50" s="1171" t="s">
        <v>34</v>
      </c>
      <c r="C50" s="1172"/>
      <c r="D50" s="91"/>
      <c r="E50" s="1177" t="s">
        <v>35</v>
      </c>
      <c r="F50" s="1177"/>
      <c r="G50" s="1177"/>
      <c r="H50" s="1178"/>
      <c r="I50" s="86">
        <v>15507</v>
      </c>
      <c r="J50" s="87">
        <v>15332</v>
      </c>
      <c r="K50" s="87">
        <v>12645</v>
      </c>
      <c r="L50" s="87">
        <v>12218</v>
      </c>
      <c r="M50" s="88">
        <v>12853</v>
      </c>
    </row>
    <row r="51" spans="2:13" ht="27.75" customHeight="1" x14ac:dyDescent="0.15">
      <c r="B51" s="1173"/>
      <c r="C51" s="1174"/>
      <c r="D51" s="85"/>
      <c r="E51" s="1177" t="s">
        <v>36</v>
      </c>
      <c r="F51" s="1177"/>
      <c r="G51" s="1177"/>
      <c r="H51" s="1178"/>
      <c r="I51" s="86">
        <v>584</v>
      </c>
      <c r="J51" s="87">
        <v>1064</v>
      </c>
      <c r="K51" s="87">
        <v>1580</v>
      </c>
      <c r="L51" s="87">
        <v>2187</v>
      </c>
      <c r="M51" s="88">
        <v>2493</v>
      </c>
    </row>
    <row r="52" spans="2:13" ht="27.75" customHeight="1" x14ac:dyDescent="0.15">
      <c r="B52" s="1175"/>
      <c r="C52" s="1176"/>
      <c r="D52" s="85"/>
      <c r="E52" s="1177" t="s">
        <v>37</v>
      </c>
      <c r="F52" s="1177"/>
      <c r="G52" s="1177"/>
      <c r="H52" s="1178"/>
      <c r="I52" s="86">
        <v>32142</v>
      </c>
      <c r="J52" s="87">
        <v>31311</v>
      </c>
      <c r="K52" s="87">
        <v>30226</v>
      </c>
      <c r="L52" s="87">
        <v>29628</v>
      </c>
      <c r="M52" s="88">
        <v>30228</v>
      </c>
    </row>
    <row r="53" spans="2:13" ht="27.75" customHeight="1" thickBot="1" x14ac:dyDescent="0.2">
      <c r="B53" s="1179" t="s">
        <v>21</v>
      </c>
      <c r="C53" s="1180"/>
      <c r="D53" s="92"/>
      <c r="E53" s="1181" t="s">
        <v>38</v>
      </c>
      <c r="F53" s="1181"/>
      <c r="G53" s="1181"/>
      <c r="H53" s="1182"/>
      <c r="I53" s="93">
        <v>3357</v>
      </c>
      <c r="J53" s="94">
        <v>1803</v>
      </c>
      <c r="K53" s="94">
        <v>2843</v>
      </c>
      <c r="L53" s="94">
        <v>3205</v>
      </c>
      <c r="M53" s="95">
        <v>3306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3"/>
      <c r="B1" s="1255"/>
      <c r="P1" s="246"/>
      <c r="Q1" s="246"/>
    </row>
    <row r="2" spans="1:51" ht="25.5" x14ac:dyDescent="0.25">
      <c r="A2" s="1253"/>
      <c r="C2" s="1254"/>
      <c r="P2" s="246"/>
      <c r="Q2" s="246"/>
    </row>
    <row r="3" spans="1:51" ht="25.5" x14ac:dyDescent="0.25">
      <c r="A3" s="1253"/>
      <c r="C3" s="1254"/>
      <c r="P3" s="246"/>
      <c r="Q3" s="246"/>
    </row>
    <row r="4" spans="1:51" s="1252" customFormat="1" ht="13.5" x14ac:dyDescent="0.15">
      <c r="A4" s="1253"/>
      <c r="B4" s="1253"/>
      <c r="C4" s="1253"/>
      <c r="D4" s="1253"/>
      <c r="E4" s="1253"/>
      <c r="F4" s="1253"/>
      <c r="G4" s="1253"/>
      <c r="H4" s="1253"/>
      <c r="I4" s="1253"/>
      <c r="J4" s="1253"/>
      <c r="K4" s="1253"/>
      <c r="L4" s="1253"/>
      <c r="M4" s="1253"/>
      <c r="N4" s="1253"/>
      <c r="O4" s="1253"/>
      <c r="P4" s="1253"/>
      <c r="Q4" s="1253"/>
      <c r="R4" s="1253"/>
      <c r="S4" s="1253"/>
      <c r="T4" s="1253"/>
      <c r="U4" s="1253"/>
      <c r="V4" s="1253"/>
      <c r="W4" s="1253"/>
      <c r="X4" s="1253"/>
      <c r="Y4" s="1253"/>
      <c r="Z4" s="1253"/>
      <c r="AA4" s="1253"/>
      <c r="AB4" s="1253"/>
      <c r="AC4" s="1253"/>
      <c r="AD4" s="1253"/>
      <c r="AE4" s="1253"/>
      <c r="AF4" s="1253"/>
      <c r="AG4" s="1253"/>
      <c r="AH4" s="1253"/>
      <c r="AI4" s="1253"/>
    </row>
    <row r="5" spans="1:51" s="1252" customFormat="1" ht="13.5" x14ac:dyDescent="0.15">
      <c r="A5" s="1253"/>
      <c r="B5" s="1253"/>
      <c r="C5" s="1253"/>
      <c r="D5" s="1253"/>
      <c r="E5" s="1253"/>
      <c r="F5" s="1253"/>
      <c r="G5" s="1253"/>
      <c r="H5" s="1253"/>
      <c r="I5" s="1253"/>
      <c r="J5" s="1253"/>
      <c r="K5" s="1253"/>
      <c r="L5" s="1253"/>
      <c r="M5" s="1253"/>
      <c r="N5" s="1253"/>
      <c r="O5" s="1253"/>
      <c r="P5" s="1253"/>
      <c r="Q5" s="1253"/>
      <c r="R5" s="1253"/>
      <c r="S5" s="1253"/>
      <c r="T5" s="1253"/>
      <c r="U5" s="1253"/>
      <c r="V5" s="1253"/>
      <c r="W5" s="1253"/>
      <c r="X5" s="1253"/>
      <c r="Y5" s="1253"/>
      <c r="Z5" s="1253"/>
      <c r="AA5" s="1253"/>
      <c r="AB5" s="1253"/>
      <c r="AC5" s="1253"/>
      <c r="AD5" s="1253"/>
      <c r="AE5" s="1253"/>
      <c r="AF5" s="1253"/>
      <c r="AG5" s="1253"/>
      <c r="AH5" s="1253"/>
      <c r="AI5" s="1253"/>
    </row>
    <row r="6" spans="1:51" s="1252" customFormat="1" ht="13.5" x14ac:dyDescent="0.15">
      <c r="A6" s="1253"/>
      <c r="B6" s="1253"/>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3"/>
      <c r="AC6" s="1253"/>
      <c r="AD6" s="1253"/>
      <c r="AE6" s="1253"/>
      <c r="AF6" s="1253"/>
      <c r="AG6" s="1253"/>
      <c r="AH6" s="1253"/>
      <c r="AI6" s="1253"/>
    </row>
    <row r="7" spans="1:51" s="1252" customFormat="1" ht="13.5" x14ac:dyDescent="0.15">
      <c r="A7" s="1253"/>
      <c r="B7" s="1253"/>
      <c r="C7" s="1253"/>
      <c r="D7" s="1253"/>
      <c r="E7" s="1253"/>
      <c r="F7" s="1253"/>
      <c r="G7" s="1253"/>
      <c r="H7" s="1253"/>
      <c r="I7" s="1253"/>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3"/>
      <c r="AG7" s="1253"/>
      <c r="AH7" s="1253"/>
      <c r="AI7" s="1253"/>
    </row>
    <row r="8" spans="1:51" s="1252" customFormat="1" ht="13.5" x14ac:dyDescent="0.15">
      <c r="A8" s="1253"/>
      <c r="B8" s="1253"/>
      <c r="C8" s="1253"/>
      <c r="D8" s="1253"/>
      <c r="E8" s="1253"/>
      <c r="F8" s="1253"/>
      <c r="G8" s="1253"/>
      <c r="H8" s="1253"/>
      <c r="I8" s="1253"/>
      <c r="J8" s="1253"/>
      <c r="K8" s="1253"/>
      <c r="L8" s="1253"/>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3"/>
    </row>
    <row r="9" spans="1:51" s="1252" customFormat="1" ht="13.5" x14ac:dyDescent="0.15">
      <c r="A9" s="1253"/>
      <c r="B9" s="1253"/>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3"/>
      <c r="AH9" s="1253"/>
      <c r="AI9" s="1253"/>
    </row>
    <row r="10" spans="1:51" s="1252" customFormat="1" ht="13.5" x14ac:dyDescent="0.15">
      <c r="A10" s="1253"/>
      <c r="B10" s="1253"/>
      <c r="C10" s="1253"/>
      <c r="D10" s="1253"/>
      <c r="E10" s="1253"/>
      <c r="F10" s="1253"/>
      <c r="G10" s="1253"/>
      <c r="H10" s="1253"/>
      <c r="I10" s="1253"/>
      <c r="J10" s="1253"/>
      <c r="K10" s="1253"/>
      <c r="L10" s="1253"/>
      <c r="M10" s="1253"/>
      <c r="N10" s="1253"/>
      <c r="O10" s="1253"/>
      <c r="P10" s="1253"/>
      <c r="Q10" s="1253"/>
      <c r="R10" s="1253"/>
      <c r="S10" s="1253"/>
      <c r="T10" s="1253"/>
      <c r="U10" s="1253"/>
      <c r="V10" s="1253"/>
      <c r="W10" s="1253"/>
      <c r="X10" s="1253"/>
      <c r="Y10" s="1253"/>
      <c r="Z10" s="1253"/>
      <c r="AA10" s="1253"/>
      <c r="AB10" s="1253"/>
      <c r="AC10" s="1253"/>
      <c r="AD10" s="1253"/>
      <c r="AE10" s="1253"/>
      <c r="AF10" s="1253"/>
      <c r="AG10" s="1253"/>
      <c r="AH10" s="1253"/>
      <c r="AI10" s="1253"/>
      <c r="AY10" s="1252" t="s">
        <v>575</v>
      </c>
    </row>
    <row r="11" spans="1:51" s="1252" customFormat="1" ht="13.5" x14ac:dyDescent="0.15">
      <c r="A11" s="1253"/>
      <c r="B11" s="1253"/>
      <c r="C11" s="1253"/>
      <c r="D11" s="1253"/>
      <c r="E11" s="1253"/>
      <c r="F11" s="1253"/>
      <c r="G11" s="1253"/>
      <c r="H11" s="1253"/>
      <c r="I11" s="1253"/>
      <c r="J11" s="1253"/>
      <c r="K11" s="1253"/>
      <c r="L11" s="1253"/>
      <c r="M11" s="1253"/>
      <c r="N11" s="1253"/>
      <c r="O11" s="1253"/>
      <c r="P11" s="1253"/>
      <c r="Q11" s="1253"/>
      <c r="R11" s="1253"/>
      <c r="S11" s="1253"/>
      <c r="T11" s="1253"/>
      <c r="U11" s="1253"/>
      <c r="V11" s="1253"/>
      <c r="W11" s="1253"/>
      <c r="X11" s="1253"/>
      <c r="Y11" s="1253"/>
      <c r="Z11" s="1253"/>
      <c r="AA11" s="1253"/>
      <c r="AB11" s="1253"/>
      <c r="AC11" s="1253"/>
      <c r="AD11" s="1253"/>
      <c r="AE11" s="1253"/>
      <c r="AF11" s="1253"/>
      <c r="AG11" s="1253"/>
      <c r="AH11" s="1253"/>
      <c r="AI11" s="1253"/>
    </row>
    <row r="12" spans="1:51" s="1252" customFormat="1" ht="13.5" x14ac:dyDescent="0.15">
      <c r="A12" s="1253"/>
      <c r="B12" s="1253"/>
      <c r="C12" s="1253"/>
      <c r="D12" s="1253"/>
      <c r="E12" s="1253"/>
      <c r="F12" s="1253"/>
      <c r="G12" s="1253"/>
      <c r="H12" s="1253"/>
      <c r="I12" s="1253"/>
      <c r="J12" s="1253"/>
      <c r="K12" s="1253"/>
      <c r="L12" s="1253"/>
      <c r="M12" s="1253"/>
      <c r="N12" s="1253"/>
      <c r="O12" s="1253"/>
      <c r="P12" s="1253"/>
      <c r="Q12" s="1253"/>
      <c r="R12" s="1253"/>
      <c r="S12" s="1253"/>
      <c r="T12" s="1253"/>
      <c r="U12" s="1253"/>
      <c r="V12" s="1253"/>
      <c r="W12" s="1253"/>
      <c r="X12" s="1253"/>
      <c r="Y12" s="1253"/>
      <c r="Z12" s="1253"/>
      <c r="AA12" s="1253"/>
      <c r="AB12" s="1253"/>
      <c r="AC12" s="1253"/>
      <c r="AD12" s="1253"/>
      <c r="AE12" s="1253"/>
      <c r="AF12" s="1253"/>
      <c r="AG12" s="1253"/>
      <c r="AH12" s="1253"/>
      <c r="AI12" s="1253"/>
      <c r="AY12" s="1252" t="s">
        <v>575</v>
      </c>
    </row>
    <row r="13" spans="1:51" s="1252" customFormat="1" ht="13.5" x14ac:dyDescent="0.15">
      <c r="A13" s="1253"/>
      <c r="B13" s="1253"/>
      <c r="C13" s="1253"/>
      <c r="D13" s="1253"/>
      <c r="E13" s="1253"/>
      <c r="F13" s="1253"/>
      <c r="G13" s="1253"/>
      <c r="H13" s="1253"/>
      <c r="I13" s="1253"/>
      <c r="J13" s="1253"/>
      <c r="K13" s="1253"/>
      <c r="L13" s="1253"/>
      <c r="M13" s="1253"/>
      <c r="N13" s="1253"/>
      <c r="O13" s="1253"/>
      <c r="P13" s="1253"/>
      <c r="Q13" s="1253"/>
      <c r="R13" s="1253"/>
      <c r="S13" s="1253"/>
      <c r="T13" s="1253"/>
      <c r="U13" s="1253"/>
      <c r="V13" s="1253"/>
      <c r="W13" s="1253"/>
      <c r="X13" s="1253"/>
      <c r="Y13" s="1253"/>
      <c r="Z13" s="1253"/>
      <c r="AA13" s="1253"/>
      <c r="AB13" s="1253"/>
      <c r="AC13" s="1253"/>
      <c r="AD13" s="1253"/>
      <c r="AE13" s="1253"/>
      <c r="AF13" s="1253"/>
      <c r="AG13" s="1253"/>
      <c r="AH13" s="1253"/>
      <c r="AI13" s="1253"/>
    </row>
    <row r="14" spans="1:51" s="1252" customFormat="1" ht="14.25" customHeight="1" x14ac:dyDescent="0.15">
      <c r="A14" s="1253"/>
      <c r="B14" s="1253"/>
      <c r="C14" s="1253"/>
      <c r="D14" s="1253"/>
      <c r="E14" s="1253"/>
      <c r="F14" s="1253"/>
      <c r="G14" s="1253"/>
      <c r="H14" s="1253"/>
      <c r="I14" s="1253"/>
      <c r="J14" s="1253"/>
      <c r="K14" s="1253"/>
      <c r="L14" s="1253"/>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row>
    <row r="15" spans="1:51" s="1252" customFormat="1" ht="13.5" x14ac:dyDescent="0.15">
      <c r="A15" s="245"/>
      <c r="B15" s="1253"/>
      <c r="C15" s="1253"/>
      <c r="D15" s="1253"/>
      <c r="E15" s="1253"/>
      <c r="F15" s="1253"/>
      <c r="G15" s="1253"/>
      <c r="H15" s="1253"/>
      <c r="I15" s="1253"/>
      <c r="J15" s="1253"/>
      <c r="K15" s="1253"/>
      <c r="L15" s="1253"/>
      <c r="M15" s="1253"/>
      <c r="N15" s="1253"/>
      <c r="O15" s="1253"/>
      <c r="P15" s="1253"/>
      <c r="Q15" s="1253"/>
      <c r="R15" s="1253"/>
      <c r="S15" s="1253"/>
      <c r="T15" s="1253"/>
      <c r="U15" s="1253"/>
      <c r="V15" s="1253"/>
      <c r="W15" s="1253"/>
      <c r="X15" s="1253"/>
      <c r="Y15" s="1253"/>
      <c r="Z15" s="1253"/>
      <c r="AA15" s="1253"/>
      <c r="AB15" s="1253"/>
      <c r="AC15" s="1253"/>
      <c r="AD15" s="1253"/>
      <c r="AE15" s="1253"/>
      <c r="AF15" s="1253"/>
      <c r="AG15" s="1253"/>
      <c r="AH15" s="1253"/>
      <c r="AI15" s="1253"/>
    </row>
    <row r="16" spans="1:51" s="1252" customFormat="1" ht="13.5" x14ac:dyDescent="0.15">
      <c r="A16" s="245"/>
      <c r="B16" s="1253"/>
      <c r="C16" s="1253"/>
      <c r="D16" s="1253"/>
      <c r="E16" s="1253"/>
      <c r="F16" s="1253"/>
      <c r="G16" s="1253"/>
      <c r="H16" s="1253"/>
      <c r="I16" s="1253"/>
      <c r="J16" s="1253"/>
      <c r="K16" s="1253"/>
      <c r="L16" s="1253"/>
      <c r="M16" s="1253"/>
      <c r="N16" s="1253"/>
      <c r="O16" s="1253"/>
      <c r="P16" s="1253"/>
      <c r="Q16" s="1253"/>
      <c r="R16" s="1253"/>
      <c r="S16" s="1253"/>
      <c r="T16" s="1253"/>
      <c r="U16" s="1253"/>
      <c r="V16" s="1253"/>
      <c r="W16" s="1253"/>
      <c r="X16" s="1253"/>
      <c r="Y16" s="1253"/>
      <c r="Z16" s="1253"/>
      <c r="AA16" s="1253"/>
      <c r="AB16" s="1253"/>
      <c r="AC16" s="1253"/>
      <c r="AD16" s="1253"/>
      <c r="AE16" s="1253"/>
      <c r="AF16" s="1253"/>
      <c r="AG16" s="1253"/>
      <c r="AH16" s="1253"/>
      <c r="AI16" s="1253"/>
    </row>
    <row r="17" spans="1:259" s="1252" customFormat="1" ht="13.5" x14ac:dyDescent="0.15">
      <c r="A17" s="245"/>
      <c r="B17" s="1253"/>
      <c r="C17" s="1253"/>
      <c r="D17" s="1253"/>
      <c r="E17" s="1253"/>
      <c r="F17" s="1253"/>
      <c r="G17" s="1253"/>
      <c r="H17" s="1253"/>
      <c r="I17" s="1253"/>
      <c r="J17" s="1253"/>
      <c r="K17" s="1253"/>
      <c r="L17" s="1253"/>
      <c r="M17" s="1253"/>
      <c r="N17" s="1253"/>
      <c r="O17" s="1253"/>
      <c r="P17" s="1253"/>
      <c r="Q17" s="1253"/>
      <c r="R17" s="1253"/>
      <c r="S17" s="1253"/>
      <c r="T17" s="1253"/>
      <c r="U17" s="1253"/>
      <c r="V17" s="1253"/>
      <c r="W17" s="1253"/>
      <c r="X17" s="1253"/>
      <c r="Y17" s="1253"/>
      <c r="Z17" s="1253"/>
      <c r="AA17" s="1253"/>
      <c r="AB17" s="1253"/>
      <c r="AC17" s="1253"/>
      <c r="AD17" s="1253"/>
      <c r="AE17" s="1253"/>
      <c r="AF17" s="1253"/>
      <c r="AG17" s="1253"/>
      <c r="AH17" s="1253"/>
      <c r="AI17" s="1253"/>
    </row>
    <row r="18" spans="1:259" s="1252" customFormat="1" ht="13.5" x14ac:dyDescent="0.15">
      <c r="A18" s="245"/>
      <c r="B18" s="1253"/>
      <c r="C18" s="1253"/>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3"/>
      <c r="AB18" s="1253"/>
      <c r="AC18" s="1253"/>
      <c r="AD18" s="1253"/>
      <c r="AE18" s="1253"/>
      <c r="AF18" s="1253"/>
      <c r="AG18" s="1253"/>
      <c r="AH18" s="1253"/>
      <c r="AI18" s="1253"/>
    </row>
    <row r="19" spans="1:259" ht="13.5" x14ac:dyDescent="0.15">
      <c r="P19" s="246"/>
      <c r="Q19" s="246"/>
    </row>
    <row r="20" spans="1:259" ht="13.5" x14ac:dyDescent="0.15">
      <c r="P20" s="246"/>
      <c r="Q20" s="246"/>
    </row>
    <row r="21" spans="1:259" ht="17.25" x14ac:dyDescent="0.15">
      <c r="B21" s="1251"/>
      <c r="C21" s="248"/>
      <c r="D21" s="248"/>
      <c r="E21" s="248"/>
      <c r="F21" s="248"/>
      <c r="G21" s="248"/>
      <c r="H21" s="248"/>
      <c r="I21" s="248"/>
      <c r="J21" s="248"/>
      <c r="K21" s="248"/>
      <c r="L21" s="248"/>
      <c r="M21" s="248"/>
      <c r="N21" s="1250"/>
      <c r="O21" s="248"/>
      <c r="P21" s="249"/>
      <c r="Q21" s="246"/>
      <c r="IY21" s="1249"/>
    </row>
    <row r="22" spans="1:259" ht="17.25" x14ac:dyDescent="0.15">
      <c r="B22" s="250"/>
      <c r="IY22" s="1248"/>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6"/>
      <c r="C40" s="246"/>
      <c r="D40" s="246"/>
      <c r="E40" s="246"/>
      <c r="F40" s="246"/>
      <c r="G40" s="246"/>
      <c r="H40" s="246"/>
      <c r="I40" s="246"/>
      <c r="J40" s="246"/>
      <c r="K40" s="246"/>
      <c r="L40" s="246"/>
      <c r="M40" s="246"/>
      <c r="N40" s="246"/>
      <c r="O40" s="246"/>
      <c r="P40" s="1236"/>
      <c r="Q40" s="246"/>
    </row>
    <row r="41" spans="2:17" ht="17.25" x14ac:dyDescent="0.15">
      <c r="B41" s="247" t="s">
        <v>574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5" t="s">
        <v>568</v>
      </c>
      <c r="I42" s="1234"/>
      <c r="J42" s="1234"/>
      <c r="K42" s="1234"/>
      <c r="L42" s="246"/>
      <c r="M42" s="246"/>
      <c r="N42" s="246"/>
      <c r="O42" s="246"/>
    </row>
    <row r="43" spans="2:17" ht="13.5" x14ac:dyDescent="0.15">
      <c r="B43" s="250"/>
      <c r="C43" s="246"/>
      <c r="D43" s="246"/>
      <c r="E43" s="246"/>
      <c r="F43" s="246"/>
      <c r="G43" s="1233" t="s">
        <v>573</v>
      </c>
      <c r="H43" s="1232"/>
      <c r="I43" s="1232"/>
      <c r="J43" s="1232"/>
      <c r="K43" s="1232"/>
      <c r="L43" s="1232"/>
      <c r="M43" s="1232"/>
      <c r="N43" s="1232"/>
      <c r="O43" s="1231"/>
    </row>
    <row r="44" spans="2:17" ht="13.5" x14ac:dyDescent="0.15">
      <c r="B44" s="250"/>
      <c r="C44" s="246"/>
      <c r="D44" s="246"/>
      <c r="E44" s="246"/>
      <c r="F44" s="246"/>
      <c r="G44" s="1230"/>
      <c r="H44" s="1229"/>
      <c r="I44" s="1229"/>
      <c r="J44" s="1229"/>
      <c r="K44" s="1229"/>
      <c r="L44" s="1229"/>
      <c r="M44" s="1229"/>
      <c r="N44" s="1229"/>
      <c r="O44" s="1228"/>
    </row>
    <row r="45" spans="2:17" ht="13.5" x14ac:dyDescent="0.15">
      <c r="B45" s="250"/>
      <c r="C45" s="246"/>
      <c r="D45" s="246"/>
      <c r="E45" s="246"/>
      <c r="F45" s="246"/>
      <c r="G45" s="1230"/>
      <c r="H45" s="1229"/>
      <c r="I45" s="1229"/>
      <c r="J45" s="1229"/>
      <c r="K45" s="1229"/>
      <c r="L45" s="1229"/>
      <c r="M45" s="1229"/>
      <c r="N45" s="1229"/>
      <c r="O45" s="1228"/>
    </row>
    <row r="46" spans="2:17" ht="13.5" x14ac:dyDescent="0.15">
      <c r="B46" s="250"/>
      <c r="C46" s="246"/>
      <c r="D46" s="246"/>
      <c r="E46" s="246"/>
      <c r="F46" s="246"/>
      <c r="G46" s="1230"/>
      <c r="H46" s="1229"/>
      <c r="I46" s="1229"/>
      <c r="J46" s="1229"/>
      <c r="K46" s="1229"/>
      <c r="L46" s="1229"/>
      <c r="M46" s="1229"/>
      <c r="N46" s="1229"/>
      <c r="O46" s="1228"/>
    </row>
    <row r="47" spans="2:17" ht="13.5" x14ac:dyDescent="0.15">
      <c r="B47" s="250"/>
      <c r="C47" s="246"/>
      <c r="D47" s="246"/>
      <c r="E47" s="246"/>
      <c r="F47" s="246"/>
      <c r="G47" s="1227"/>
      <c r="H47" s="1226"/>
      <c r="I47" s="1226"/>
      <c r="J47" s="1226"/>
      <c r="K47" s="1226"/>
      <c r="L47" s="1226"/>
      <c r="M47" s="1226"/>
      <c r="N47" s="1226"/>
      <c r="O47" s="1225"/>
    </row>
    <row r="48" spans="2:17" ht="13.5" x14ac:dyDescent="0.15">
      <c r="B48" s="250"/>
      <c r="C48" s="246"/>
      <c r="D48" s="246"/>
      <c r="E48" s="246"/>
      <c r="F48" s="246"/>
      <c r="G48" s="246"/>
      <c r="H48" s="1247"/>
      <c r="I48" s="1247"/>
      <c r="J48" s="1247"/>
    </row>
    <row r="49" spans="1:17" ht="13.5" x14ac:dyDescent="0.15">
      <c r="B49" s="250"/>
      <c r="C49" s="246"/>
      <c r="D49" s="246"/>
      <c r="E49" s="246"/>
      <c r="F49" s="246"/>
      <c r="G49" s="245" t="s">
        <v>572</v>
      </c>
    </row>
    <row r="50" spans="1:17" ht="13.5" x14ac:dyDescent="0.15">
      <c r="B50" s="250"/>
      <c r="C50" s="246"/>
      <c r="D50" s="246"/>
      <c r="E50" s="246"/>
      <c r="F50" s="246"/>
      <c r="G50" s="1218"/>
      <c r="H50" s="1217"/>
      <c r="I50" s="1217"/>
      <c r="J50" s="1216"/>
      <c r="K50" s="1215" t="s">
        <v>533</v>
      </c>
      <c r="L50" s="1215" t="s">
        <v>534</v>
      </c>
      <c r="M50" s="1215" t="s">
        <v>535</v>
      </c>
      <c r="N50" s="1215" t="s">
        <v>536</v>
      </c>
      <c r="O50" s="1215" t="s">
        <v>537</v>
      </c>
    </row>
    <row r="51" spans="1:17" ht="13.5" x14ac:dyDescent="0.15">
      <c r="B51" s="250"/>
      <c r="C51" s="246"/>
      <c r="D51" s="246"/>
      <c r="E51" s="246"/>
      <c r="F51" s="246"/>
      <c r="G51" s="1214" t="s">
        <v>565</v>
      </c>
      <c r="H51" s="1213"/>
      <c r="I51" s="1212" t="s">
        <v>563</v>
      </c>
      <c r="J51" s="1212"/>
      <c r="K51" s="1246"/>
      <c r="L51" s="1246"/>
      <c r="M51" s="1246"/>
      <c r="N51" s="1200">
        <v>20.2</v>
      </c>
      <c r="O51" s="1200">
        <v>21.6</v>
      </c>
    </row>
    <row r="52" spans="1:17" ht="13.5" x14ac:dyDescent="0.15">
      <c r="B52" s="250"/>
      <c r="C52" s="246"/>
      <c r="D52" s="246"/>
      <c r="E52" s="246"/>
      <c r="F52" s="246"/>
      <c r="G52" s="1210"/>
      <c r="H52" s="1209"/>
      <c r="I52" s="1211"/>
      <c r="J52" s="1211"/>
      <c r="K52" s="1200"/>
      <c r="L52" s="1200"/>
      <c r="M52" s="1200"/>
      <c r="N52" s="1200"/>
      <c r="O52" s="1200"/>
    </row>
    <row r="53" spans="1:17" ht="13.5" x14ac:dyDescent="0.15">
      <c r="A53" s="1237"/>
      <c r="B53" s="250"/>
      <c r="C53" s="246"/>
      <c r="D53" s="246"/>
      <c r="E53" s="246"/>
      <c r="F53" s="246"/>
      <c r="G53" s="1210"/>
      <c r="H53" s="1209"/>
      <c r="I53" s="1202" t="s">
        <v>571</v>
      </c>
      <c r="J53" s="1202"/>
      <c r="K53" s="1245"/>
      <c r="L53" s="1245"/>
      <c r="M53" s="1245"/>
      <c r="N53" s="1208">
        <v>59.1</v>
      </c>
      <c r="O53" s="1208">
        <v>59.6</v>
      </c>
    </row>
    <row r="54" spans="1:17" ht="13.5" x14ac:dyDescent="0.15">
      <c r="A54" s="1237"/>
      <c r="B54" s="250"/>
      <c r="C54" s="246"/>
      <c r="D54" s="246"/>
      <c r="E54" s="246"/>
      <c r="F54" s="246"/>
      <c r="G54" s="1207"/>
      <c r="H54" s="1206"/>
      <c r="I54" s="1202"/>
      <c r="J54" s="1202"/>
      <c r="K54" s="1205"/>
      <c r="L54" s="1205"/>
      <c r="M54" s="1205"/>
      <c r="N54" s="1205"/>
      <c r="O54" s="1205"/>
    </row>
    <row r="55" spans="1:17" ht="13.5" x14ac:dyDescent="0.15">
      <c r="A55" s="1237"/>
      <c r="B55" s="250"/>
      <c r="C55" s="246"/>
      <c r="D55" s="246"/>
      <c r="E55" s="246"/>
      <c r="F55" s="246"/>
      <c r="G55" s="1204" t="s">
        <v>564</v>
      </c>
      <c r="H55" s="1203"/>
      <c r="I55" s="1202" t="s">
        <v>563</v>
      </c>
      <c r="J55" s="1202"/>
      <c r="K55" s="1246"/>
      <c r="L55" s="1246"/>
      <c r="M55" s="1246"/>
      <c r="N55" s="1200">
        <v>39</v>
      </c>
      <c r="O55" s="1200">
        <v>33.1</v>
      </c>
    </row>
    <row r="56" spans="1:17" ht="13.5" x14ac:dyDescent="0.15">
      <c r="A56" s="1237"/>
      <c r="B56" s="250"/>
      <c r="C56" s="246"/>
      <c r="D56" s="246"/>
      <c r="E56" s="246"/>
      <c r="F56" s="246"/>
      <c r="G56" s="1199"/>
      <c r="H56" s="1198"/>
      <c r="I56" s="1202"/>
      <c r="J56" s="1202"/>
      <c r="K56" s="1200"/>
      <c r="L56" s="1200"/>
      <c r="M56" s="1200"/>
      <c r="N56" s="1200"/>
      <c r="O56" s="1200"/>
    </row>
    <row r="57" spans="1:17" s="1237" customFormat="1" ht="13.5" x14ac:dyDescent="0.15">
      <c r="B57" s="1238"/>
      <c r="C57" s="1234"/>
      <c r="D57" s="1234"/>
      <c r="E57" s="1234"/>
      <c r="F57" s="1234"/>
      <c r="G57" s="1199"/>
      <c r="H57" s="1198"/>
      <c r="I57" s="1194" t="s">
        <v>570</v>
      </c>
      <c r="J57" s="1194"/>
      <c r="K57" s="1245"/>
      <c r="L57" s="1245"/>
      <c r="M57" s="1245"/>
      <c r="N57" s="1208">
        <v>54.2</v>
      </c>
      <c r="O57" s="1208">
        <v>53.8</v>
      </c>
      <c r="P57" s="1243"/>
      <c r="Q57" s="1238"/>
    </row>
    <row r="58" spans="1:17" s="1237" customFormat="1" ht="13.5" x14ac:dyDescent="0.15">
      <c r="A58" s="245"/>
      <c r="B58" s="1238"/>
      <c r="C58" s="1234"/>
      <c r="D58" s="1234"/>
      <c r="E58" s="1234"/>
      <c r="F58" s="1234"/>
      <c r="G58" s="1196"/>
      <c r="H58" s="1195"/>
      <c r="I58" s="1194"/>
      <c r="J58" s="1194"/>
      <c r="K58" s="1205"/>
      <c r="L58" s="1205"/>
      <c r="M58" s="1205"/>
      <c r="N58" s="1205"/>
      <c r="O58" s="1205"/>
      <c r="P58" s="1243"/>
      <c r="Q58" s="1238"/>
    </row>
    <row r="59" spans="1:17" s="1237" customFormat="1" ht="13.5" x14ac:dyDescent="0.15">
      <c r="A59" s="245"/>
      <c r="B59" s="1238"/>
      <c r="C59" s="1234"/>
      <c r="D59" s="1234"/>
      <c r="E59" s="1234"/>
      <c r="F59" s="1234"/>
      <c r="G59" s="1234"/>
      <c r="H59" s="1234"/>
      <c r="I59" s="1234"/>
      <c r="J59" s="1234"/>
      <c r="K59" s="1244"/>
      <c r="L59" s="1244"/>
      <c r="M59" s="1244"/>
      <c r="N59" s="1244"/>
      <c r="O59" s="1244"/>
      <c r="P59" s="1243"/>
      <c r="Q59" s="1238"/>
    </row>
    <row r="60" spans="1:17" s="1237" customFormat="1" ht="13.5" x14ac:dyDescent="0.15">
      <c r="A60" s="245"/>
      <c r="B60" s="1238"/>
      <c r="C60" s="1234"/>
      <c r="D60" s="1234"/>
      <c r="E60" s="1234"/>
      <c r="F60" s="1234"/>
      <c r="G60" s="1234"/>
      <c r="H60" s="1234"/>
      <c r="I60" s="1234"/>
      <c r="J60" s="1234"/>
      <c r="K60" s="1244"/>
      <c r="L60" s="1244"/>
      <c r="M60" s="1244"/>
      <c r="N60" s="1244"/>
      <c r="O60" s="1244"/>
      <c r="P60" s="1243"/>
      <c r="Q60" s="1238"/>
    </row>
    <row r="61" spans="1:17" s="1237" customFormat="1" ht="13.5" x14ac:dyDescent="0.15">
      <c r="A61" s="245"/>
      <c r="B61" s="1242"/>
      <c r="C61" s="1241"/>
      <c r="D61" s="1241"/>
      <c r="E61" s="1241"/>
      <c r="F61" s="1241"/>
      <c r="G61" s="1241"/>
      <c r="H61" s="1241"/>
      <c r="I61" s="1241"/>
      <c r="J61" s="1241"/>
      <c r="K61" s="1241"/>
      <c r="L61" s="1241"/>
      <c r="M61" s="1240"/>
      <c r="N61" s="1240"/>
      <c r="O61" s="1240"/>
      <c r="P61" s="1239"/>
      <c r="Q61" s="1238"/>
    </row>
    <row r="62" spans="1:17" ht="13.5" x14ac:dyDescent="0.15">
      <c r="B62" s="1236"/>
      <c r="C62" s="1236"/>
      <c r="D62" s="1236"/>
      <c r="E62" s="1236"/>
      <c r="F62" s="1236"/>
      <c r="G62" s="1236"/>
      <c r="H62" s="1236"/>
      <c r="I62" s="1236"/>
      <c r="J62" s="1236"/>
      <c r="K62" s="1236"/>
      <c r="L62" s="1236"/>
      <c r="M62" s="1236"/>
      <c r="N62" s="1236"/>
      <c r="O62" s="1236"/>
      <c r="P62" s="1236"/>
      <c r="Q62" s="246"/>
    </row>
    <row r="63" spans="1:17" ht="17.25" x14ac:dyDescent="0.15">
      <c r="B63" s="309" t="s">
        <v>569</v>
      </c>
      <c r="C63" s="246"/>
      <c r="D63" s="246"/>
      <c r="E63" s="246"/>
      <c r="F63" s="246"/>
      <c r="G63" s="246"/>
      <c r="H63" s="246"/>
      <c r="I63" s="246"/>
      <c r="J63" s="246"/>
      <c r="K63" s="246"/>
      <c r="L63" s="246"/>
      <c r="M63" s="246"/>
      <c r="N63" s="246"/>
      <c r="O63" s="246"/>
    </row>
    <row r="64" spans="1:17" ht="13.5" x14ac:dyDescent="0.15">
      <c r="B64" s="250"/>
      <c r="C64" s="246"/>
      <c r="D64" s="246"/>
      <c r="E64" s="246"/>
      <c r="F64" s="246"/>
      <c r="G64" s="1235" t="s">
        <v>568</v>
      </c>
      <c r="I64" s="1234"/>
      <c r="J64" s="1234"/>
      <c r="K64" s="1234"/>
      <c r="L64" s="246"/>
      <c r="M64" s="246"/>
      <c r="N64" s="246"/>
      <c r="O64" s="246"/>
    </row>
    <row r="65" spans="2:30" ht="13.5" x14ac:dyDescent="0.15">
      <c r="B65" s="250"/>
      <c r="C65" s="246"/>
      <c r="D65" s="246"/>
      <c r="E65" s="246"/>
      <c r="F65" s="246"/>
      <c r="G65" s="1233" t="s">
        <v>567</v>
      </c>
      <c r="H65" s="1232"/>
      <c r="I65" s="1232"/>
      <c r="J65" s="1232"/>
      <c r="K65" s="1232"/>
      <c r="L65" s="1232"/>
      <c r="M65" s="1232"/>
      <c r="N65" s="1232"/>
      <c r="O65" s="1231"/>
    </row>
    <row r="66" spans="2:30" ht="13.5" x14ac:dyDescent="0.15">
      <c r="B66" s="250"/>
      <c r="C66" s="246"/>
      <c r="D66" s="246"/>
      <c r="E66" s="246"/>
      <c r="F66" s="246"/>
      <c r="G66" s="1230"/>
      <c r="H66" s="1229"/>
      <c r="I66" s="1229"/>
      <c r="J66" s="1229"/>
      <c r="K66" s="1229"/>
      <c r="L66" s="1229"/>
      <c r="M66" s="1229"/>
      <c r="N66" s="1229"/>
      <c r="O66" s="1228"/>
    </row>
    <row r="67" spans="2:30" ht="13.5" x14ac:dyDescent="0.15">
      <c r="B67" s="250"/>
      <c r="C67" s="246"/>
      <c r="D67" s="246"/>
      <c r="E67" s="246"/>
      <c r="F67" s="246"/>
      <c r="G67" s="1230"/>
      <c r="H67" s="1229"/>
      <c r="I67" s="1229"/>
      <c r="J67" s="1229"/>
      <c r="K67" s="1229"/>
      <c r="L67" s="1229"/>
      <c r="M67" s="1229"/>
      <c r="N67" s="1229"/>
      <c r="O67" s="1228"/>
    </row>
    <row r="68" spans="2:30" ht="13.5" x14ac:dyDescent="0.15">
      <c r="B68" s="250"/>
      <c r="C68" s="246"/>
      <c r="D68" s="246"/>
      <c r="E68" s="246"/>
      <c r="F68" s="246"/>
      <c r="G68" s="1230"/>
      <c r="H68" s="1229"/>
      <c r="I68" s="1229"/>
      <c r="J68" s="1229"/>
      <c r="K68" s="1229"/>
      <c r="L68" s="1229"/>
      <c r="M68" s="1229"/>
      <c r="N68" s="1229"/>
      <c r="O68" s="1228"/>
    </row>
    <row r="69" spans="2:30" ht="13.5" x14ac:dyDescent="0.15">
      <c r="B69" s="250"/>
      <c r="C69" s="246"/>
      <c r="D69" s="246"/>
      <c r="E69" s="246"/>
      <c r="F69" s="246"/>
      <c r="G69" s="1227"/>
      <c r="H69" s="1226"/>
      <c r="I69" s="1226"/>
      <c r="J69" s="1226"/>
      <c r="K69" s="1226"/>
      <c r="L69" s="1226"/>
      <c r="M69" s="1226"/>
      <c r="N69" s="1226"/>
      <c r="O69" s="1225"/>
    </row>
    <row r="70" spans="2:30" ht="13.5" x14ac:dyDescent="0.15">
      <c r="B70" s="250"/>
      <c r="C70" s="246"/>
      <c r="D70" s="246"/>
      <c r="E70" s="246"/>
      <c r="F70" s="246"/>
      <c r="G70" s="246"/>
      <c r="H70" s="1224"/>
      <c r="I70" s="1224"/>
      <c r="J70" s="1221"/>
      <c r="K70" s="1221"/>
      <c r="L70" s="1220"/>
      <c r="M70" s="1221"/>
      <c r="N70" s="1220"/>
      <c r="O70" s="1219"/>
    </row>
    <row r="71" spans="2:30" ht="13.5" x14ac:dyDescent="0.15">
      <c r="B71" s="250"/>
      <c r="C71" s="246"/>
      <c r="D71" s="246"/>
      <c r="E71" s="246"/>
      <c r="F71" s="246"/>
      <c r="G71" s="1223" t="s">
        <v>566</v>
      </c>
      <c r="I71" s="1222"/>
      <c r="J71" s="1221"/>
      <c r="K71" s="1221"/>
      <c r="L71" s="1220"/>
      <c r="M71" s="1221"/>
      <c r="N71" s="1220"/>
      <c r="O71" s="1219"/>
    </row>
    <row r="72" spans="2:30" ht="13.5" x14ac:dyDescent="0.15">
      <c r="B72" s="250"/>
      <c r="C72" s="246"/>
      <c r="D72" s="246"/>
      <c r="E72" s="246"/>
      <c r="F72" s="246"/>
      <c r="G72" s="1218"/>
      <c r="H72" s="1217"/>
      <c r="I72" s="1217"/>
      <c r="J72" s="1216"/>
      <c r="K72" s="1215" t="s">
        <v>533</v>
      </c>
      <c r="L72" s="1215" t="s">
        <v>534</v>
      </c>
      <c r="M72" s="1215" t="s">
        <v>535</v>
      </c>
      <c r="N72" s="1215" t="s">
        <v>536</v>
      </c>
      <c r="O72" s="1215" t="s">
        <v>537</v>
      </c>
    </row>
    <row r="73" spans="2:30" ht="13.5" x14ac:dyDescent="0.15">
      <c r="B73" s="250"/>
      <c r="C73" s="246"/>
      <c r="D73" s="246"/>
      <c r="E73" s="246"/>
      <c r="F73" s="246"/>
      <c r="G73" s="1214" t="s">
        <v>565</v>
      </c>
      <c r="H73" s="1213"/>
      <c r="I73" s="1212" t="s">
        <v>563</v>
      </c>
      <c r="J73" s="1212"/>
      <c r="K73" s="1201">
        <v>21</v>
      </c>
      <c r="L73" s="1201">
        <v>11.3</v>
      </c>
      <c r="M73" s="1200">
        <v>18.3</v>
      </c>
      <c r="N73" s="1200">
        <v>20.2</v>
      </c>
      <c r="O73" s="1200">
        <v>21.6</v>
      </c>
      <c r="S73" s="245">
        <v>9.9</v>
      </c>
    </row>
    <row r="74" spans="2:30" ht="13.5" x14ac:dyDescent="0.15">
      <c r="B74" s="250"/>
      <c r="C74" s="246"/>
      <c r="D74" s="246"/>
      <c r="E74" s="246"/>
      <c r="F74" s="246"/>
      <c r="G74" s="1210"/>
      <c r="H74" s="1209"/>
      <c r="I74" s="1211"/>
      <c r="J74" s="1211"/>
      <c r="K74" s="1201"/>
      <c r="L74" s="1201"/>
      <c r="M74" s="1200"/>
      <c r="N74" s="1200"/>
      <c r="O74" s="1200"/>
    </row>
    <row r="75" spans="2:30" ht="13.5" x14ac:dyDescent="0.15">
      <c r="B75" s="250"/>
      <c r="C75" s="246"/>
      <c r="D75" s="246"/>
      <c r="E75" s="246"/>
      <c r="F75" s="246"/>
      <c r="G75" s="1210"/>
      <c r="H75" s="1209"/>
      <c r="I75" s="1202" t="s">
        <v>562</v>
      </c>
      <c r="J75" s="1202"/>
      <c r="K75" s="1208">
        <v>11.9</v>
      </c>
      <c r="L75" s="1208">
        <v>11.6</v>
      </c>
      <c r="M75" s="1208">
        <v>11.6</v>
      </c>
      <c r="N75" s="1208">
        <v>11.7</v>
      </c>
      <c r="O75" s="1208">
        <v>11.4</v>
      </c>
      <c r="U75" s="245">
        <v>81.2</v>
      </c>
      <c r="W75" s="245">
        <v>87.2</v>
      </c>
      <c r="Y75" s="245">
        <v>99.8</v>
      </c>
      <c r="AA75" s="245">
        <v>109.5</v>
      </c>
      <c r="AC75" s="245">
        <v>115.2</v>
      </c>
    </row>
    <row r="76" spans="2:30" ht="13.5" x14ac:dyDescent="0.15">
      <c r="B76" s="250"/>
      <c r="C76" s="246"/>
      <c r="D76" s="246"/>
      <c r="E76" s="246"/>
      <c r="F76" s="246"/>
      <c r="G76" s="1207"/>
      <c r="H76" s="1206"/>
      <c r="I76" s="1202"/>
      <c r="J76" s="1202"/>
      <c r="K76" s="1205"/>
      <c r="L76" s="1205"/>
      <c r="M76" s="1205"/>
      <c r="N76" s="1205"/>
      <c r="O76" s="1205"/>
    </row>
    <row r="77" spans="2:30" ht="13.5" x14ac:dyDescent="0.15">
      <c r="B77" s="250"/>
      <c r="C77" s="246"/>
      <c r="D77" s="246"/>
      <c r="E77" s="246"/>
      <c r="F77" s="246"/>
      <c r="G77" s="1204" t="s">
        <v>564</v>
      </c>
      <c r="H77" s="1203"/>
      <c r="I77" s="1202" t="s">
        <v>563</v>
      </c>
      <c r="J77" s="1202"/>
      <c r="K77" s="1201">
        <v>58.2</v>
      </c>
      <c r="L77" s="1201">
        <v>50.3</v>
      </c>
      <c r="M77" s="1200">
        <v>45.9</v>
      </c>
      <c r="N77" s="1200">
        <v>39</v>
      </c>
      <c r="O77" s="1200">
        <v>33.1</v>
      </c>
      <c r="R77" s="245">
        <v>12.3</v>
      </c>
      <c r="T77" s="245">
        <v>11.1</v>
      </c>
    </row>
    <row r="78" spans="2:30" ht="13.5" x14ac:dyDescent="0.15">
      <c r="B78" s="250"/>
      <c r="C78" s="246"/>
      <c r="D78" s="246"/>
      <c r="E78" s="246"/>
      <c r="F78" s="246"/>
      <c r="G78" s="1199"/>
      <c r="H78" s="1198"/>
      <c r="I78" s="1202"/>
      <c r="J78" s="1202"/>
      <c r="K78" s="1201"/>
      <c r="L78" s="1201"/>
      <c r="M78" s="1200"/>
      <c r="N78" s="1200"/>
      <c r="O78" s="1200"/>
    </row>
    <row r="79" spans="2:30" ht="13.5" x14ac:dyDescent="0.15">
      <c r="B79" s="250"/>
      <c r="C79" s="246"/>
      <c r="D79" s="246"/>
      <c r="E79" s="246"/>
      <c r="F79" s="246"/>
      <c r="G79" s="1199"/>
      <c r="H79" s="1198"/>
      <c r="I79" s="1197" t="s">
        <v>562</v>
      </c>
      <c r="J79" s="1194"/>
      <c r="K79" s="1193">
        <v>10.3</v>
      </c>
      <c r="L79" s="1193">
        <v>9.6</v>
      </c>
      <c r="M79" s="1193">
        <v>8.8000000000000007</v>
      </c>
      <c r="N79" s="1193">
        <v>9</v>
      </c>
      <c r="O79" s="1193">
        <v>7.5</v>
      </c>
      <c r="V79" s="245">
        <v>53.5</v>
      </c>
      <c r="X79" s="245">
        <v>48.2</v>
      </c>
      <c r="Z79" s="245">
        <v>34.200000000000003</v>
      </c>
      <c r="AB79" s="245">
        <v>30.3</v>
      </c>
      <c r="AD79" s="245">
        <v>28.9</v>
      </c>
    </row>
    <row r="80" spans="2:30" ht="13.5" x14ac:dyDescent="0.15">
      <c r="B80" s="250"/>
      <c r="C80" s="246"/>
      <c r="D80" s="246"/>
      <c r="E80" s="246"/>
      <c r="F80" s="246"/>
      <c r="G80" s="1196"/>
      <c r="H80" s="1195"/>
      <c r="I80" s="1194"/>
      <c r="J80" s="1194"/>
      <c r="K80" s="1193"/>
      <c r="L80" s="1193"/>
      <c r="M80" s="1193"/>
      <c r="N80" s="1193"/>
      <c r="O80" s="1193"/>
    </row>
    <row r="81" spans="2:17" ht="13.5" x14ac:dyDescent="0.15">
      <c r="B81" s="250"/>
      <c r="C81" s="246"/>
      <c r="D81" s="246"/>
      <c r="E81" s="246"/>
      <c r="F81" s="246"/>
      <c r="G81" s="246"/>
      <c r="H81" s="246"/>
      <c r="I81" s="246"/>
      <c r="J81" s="246"/>
      <c r="K81" s="1192"/>
      <c r="L81" s="246"/>
      <c r="M81" s="246"/>
      <c r="N81" s="246"/>
      <c r="O81" s="246"/>
    </row>
    <row r="82" spans="2:17" ht="17.25" x14ac:dyDescent="0.15">
      <c r="B82" s="250"/>
      <c r="C82" s="246"/>
      <c r="D82" s="246"/>
      <c r="E82" s="246"/>
      <c r="F82" s="246"/>
      <c r="G82" s="246"/>
      <c r="H82" s="246"/>
      <c r="I82" s="246"/>
      <c r="J82" s="246"/>
      <c r="K82" s="1191"/>
      <c r="L82" s="1191"/>
      <c r="M82" s="1191"/>
      <c r="N82" s="1191"/>
      <c r="O82" s="1191"/>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0"/>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532</v>
      </c>
      <c r="G2" s="113"/>
      <c r="H2" s="114"/>
    </row>
    <row r="3" spans="1:8" x14ac:dyDescent="0.15">
      <c r="A3" s="110" t="s">
        <v>525</v>
      </c>
      <c r="B3" s="115"/>
      <c r="C3" s="116"/>
      <c r="D3" s="117">
        <v>61277</v>
      </c>
      <c r="E3" s="118"/>
      <c r="F3" s="119">
        <v>50880</v>
      </c>
      <c r="G3" s="120"/>
      <c r="H3" s="121"/>
    </row>
    <row r="4" spans="1:8" x14ac:dyDescent="0.15">
      <c r="A4" s="122"/>
      <c r="B4" s="123"/>
      <c r="C4" s="124"/>
      <c r="D4" s="125">
        <v>28742</v>
      </c>
      <c r="E4" s="126"/>
      <c r="F4" s="127">
        <v>26879</v>
      </c>
      <c r="G4" s="128"/>
      <c r="H4" s="129"/>
    </row>
    <row r="5" spans="1:8" x14ac:dyDescent="0.15">
      <c r="A5" s="110" t="s">
        <v>527</v>
      </c>
      <c r="B5" s="115"/>
      <c r="C5" s="116"/>
      <c r="D5" s="117">
        <v>323147</v>
      </c>
      <c r="E5" s="118"/>
      <c r="F5" s="119">
        <v>63956</v>
      </c>
      <c r="G5" s="120"/>
      <c r="H5" s="121"/>
    </row>
    <row r="6" spans="1:8" x14ac:dyDescent="0.15">
      <c r="A6" s="122"/>
      <c r="B6" s="123"/>
      <c r="C6" s="124"/>
      <c r="D6" s="125">
        <v>50150</v>
      </c>
      <c r="E6" s="126"/>
      <c r="F6" s="127">
        <v>29239</v>
      </c>
      <c r="G6" s="128"/>
      <c r="H6" s="129"/>
    </row>
    <row r="7" spans="1:8" x14ac:dyDescent="0.15">
      <c r="A7" s="110" t="s">
        <v>528</v>
      </c>
      <c r="B7" s="115"/>
      <c r="C7" s="116"/>
      <c r="D7" s="117">
        <v>318931</v>
      </c>
      <c r="E7" s="118"/>
      <c r="F7" s="119">
        <v>66255</v>
      </c>
      <c r="G7" s="120"/>
      <c r="H7" s="121"/>
    </row>
    <row r="8" spans="1:8" x14ac:dyDescent="0.15">
      <c r="A8" s="122"/>
      <c r="B8" s="123"/>
      <c r="C8" s="124"/>
      <c r="D8" s="125">
        <v>63133</v>
      </c>
      <c r="E8" s="126"/>
      <c r="F8" s="127">
        <v>31822</v>
      </c>
      <c r="G8" s="128"/>
      <c r="H8" s="129"/>
    </row>
    <row r="9" spans="1:8" x14ac:dyDescent="0.15">
      <c r="A9" s="110" t="s">
        <v>529</v>
      </c>
      <c r="B9" s="115"/>
      <c r="C9" s="116"/>
      <c r="D9" s="117">
        <v>423169</v>
      </c>
      <c r="E9" s="118"/>
      <c r="F9" s="119">
        <v>92247</v>
      </c>
      <c r="G9" s="120"/>
      <c r="H9" s="121"/>
    </row>
    <row r="10" spans="1:8" x14ac:dyDescent="0.15">
      <c r="A10" s="122"/>
      <c r="B10" s="123"/>
      <c r="C10" s="124"/>
      <c r="D10" s="125">
        <v>61972</v>
      </c>
      <c r="E10" s="126"/>
      <c r="F10" s="127">
        <v>37204</v>
      </c>
      <c r="G10" s="128"/>
      <c r="H10" s="129"/>
    </row>
    <row r="11" spans="1:8" x14ac:dyDescent="0.15">
      <c r="A11" s="110" t="s">
        <v>530</v>
      </c>
      <c r="B11" s="115"/>
      <c r="C11" s="116"/>
      <c r="D11" s="117">
        <v>296253</v>
      </c>
      <c r="E11" s="118"/>
      <c r="F11" s="119">
        <v>57295</v>
      </c>
      <c r="G11" s="120"/>
      <c r="H11" s="121"/>
    </row>
    <row r="12" spans="1:8" x14ac:dyDescent="0.15">
      <c r="A12" s="122"/>
      <c r="B12" s="123"/>
      <c r="C12" s="130"/>
      <c r="D12" s="125">
        <v>82565</v>
      </c>
      <c r="E12" s="126"/>
      <c r="F12" s="127">
        <v>32771</v>
      </c>
      <c r="G12" s="128"/>
      <c r="H12" s="129"/>
    </row>
    <row r="13" spans="1:8" x14ac:dyDescent="0.15">
      <c r="A13" s="110"/>
      <c r="B13" s="115"/>
      <c r="C13" s="131"/>
      <c r="D13" s="132">
        <v>284555</v>
      </c>
      <c r="E13" s="133"/>
      <c r="F13" s="134">
        <v>66127</v>
      </c>
      <c r="G13" s="135"/>
      <c r="H13" s="121"/>
    </row>
    <row r="14" spans="1:8" x14ac:dyDescent="0.15">
      <c r="A14" s="122"/>
      <c r="B14" s="123"/>
      <c r="C14" s="124"/>
      <c r="D14" s="125">
        <v>57312</v>
      </c>
      <c r="E14" s="126"/>
      <c r="F14" s="127">
        <v>31583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14.49</v>
      </c>
      <c r="C19" s="136">
        <f>ROUND(VALUE(SUBSTITUTE(実質収支比率等に係る経年分析!G$48,"▲","-")),2)</f>
        <v>17.059999999999999</v>
      </c>
      <c r="D19" s="136">
        <f>ROUND(VALUE(SUBSTITUTE(実質収支比率等に係る経年分析!H$48,"▲","-")),2)</f>
        <v>8.89</v>
      </c>
      <c r="E19" s="136">
        <f>ROUND(VALUE(SUBSTITUTE(実質収支比率等に係る経年分析!I$48,"▲","-")),2)</f>
        <v>21.52</v>
      </c>
      <c r="F19" s="136">
        <f>ROUND(VALUE(SUBSTITUTE(実質収支比率等に係る経年分析!J$48,"▲","-")),2)</f>
        <v>13.69</v>
      </c>
    </row>
    <row r="20" spans="1:11" x14ac:dyDescent="0.15">
      <c r="A20" s="136" t="s">
        <v>43</v>
      </c>
      <c r="B20" s="136">
        <f>ROUND(VALUE(SUBSTITUTE(実質収支比率等に係る経年分析!F$47,"▲","-")),2)</f>
        <v>35.89</v>
      </c>
      <c r="C20" s="136">
        <f>ROUND(VALUE(SUBSTITUTE(実質収支比率等に係る経年分析!G$47,"▲","-")),2)</f>
        <v>45.85</v>
      </c>
      <c r="D20" s="136">
        <f>ROUND(VALUE(SUBSTITUTE(実質収支比率等に係る経年分析!H$47,"▲","-")),2)</f>
        <v>49.85</v>
      </c>
      <c r="E20" s="136">
        <f>ROUND(VALUE(SUBSTITUTE(実質収支比率等に係る経年分析!I$47,"▲","-")),2)</f>
        <v>48.27</v>
      </c>
      <c r="F20" s="136">
        <f>ROUND(VALUE(SUBSTITUTE(実質収支比率等に係る経年分析!J$47,"▲","-")),2)</f>
        <v>51.57</v>
      </c>
    </row>
    <row r="21" spans="1:11" x14ac:dyDescent="0.15">
      <c r="A21" s="136" t="s">
        <v>44</v>
      </c>
      <c r="B21" s="136">
        <f>IF(ISNUMBER(VALUE(SUBSTITUTE(実質収支比率等に係る経年分析!F$49,"▲","-"))),ROUND(VALUE(SUBSTITUTE(実質収支比率等に係る経年分析!F$49,"▲","-")),2),NA())</f>
        <v>22.31</v>
      </c>
      <c r="C21" s="136">
        <f>IF(ISNUMBER(VALUE(SUBSTITUTE(実質収支比率等に係る経年分析!G$49,"▲","-"))),ROUND(VALUE(SUBSTITUTE(実質収支比率等に係る経年分析!G$49,"▲","-")),2),NA())</f>
        <v>12.24</v>
      </c>
      <c r="D21" s="136">
        <f>IF(ISNUMBER(VALUE(SUBSTITUTE(実質収支比率等に係る経年分析!H$49,"▲","-"))),ROUND(VALUE(SUBSTITUTE(実質収支比率等に係る経年分析!H$49,"▲","-")),2),NA())</f>
        <v>-5.33</v>
      </c>
      <c r="E21" s="136">
        <f>IF(ISNUMBER(VALUE(SUBSTITUTE(実質収支比率等に係る経年分析!I$49,"▲","-"))),ROUND(VALUE(SUBSTITUTE(実質収支比率等に係る経年分析!I$49,"▲","-")),2),NA())</f>
        <v>11.69</v>
      </c>
      <c r="F21" s="136">
        <f>IF(ISNUMBER(VALUE(SUBSTITUTE(実質収支比率等に係る経年分析!J$49,"▲","-"))),ROUND(VALUE(SUBSTITUTE(実質収支比率等に係る経年分析!J$49,"▲","-")),2),NA())</f>
        <v>-6.73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墓地事業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介護保険サービス事業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介護保険事業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1.53</v>
      </c>
    </row>
    <row r="33" spans="1:16" x14ac:dyDescent="0.15">
      <c r="A33" s="137" t="str">
        <f>IF(連結実質赤字比率に係る赤字・黒字の構成分析!C$37="",NA(),連結実質赤字比率に係る赤字・黒字の構成分析!C$37)</f>
        <v>公共下水道事業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3.85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3.82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4.17</v>
      </c>
    </row>
    <row r="34" spans="1:16" x14ac:dyDescent="0.15">
      <c r="A34" s="137" t="str">
        <f>IF(連結実質赤字比率に係る赤字・黒字の構成分析!C$36="",NA(),連結実質赤字比率に係る赤字・黒字の構成分析!C$36)</f>
        <v>水道事業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8.8699999999999992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21.51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13.67</v>
      </c>
    </row>
    <row r="36" spans="1:16" x14ac:dyDescent="0.15">
      <c r="A36" s="137" t="str">
        <f>IF(連結実質赤字比率に係る赤字・黒字の構成分析!C$34="",NA(),連結実質赤字比率に係る赤字・黒字の構成分析!C$34)</f>
        <v>国民健康保険事業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0.11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0</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3138</v>
      </c>
      <c r="E42" s="138"/>
      <c r="F42" s="138"/>
      <c r="G42" s="138">
        <f>'実質公債費比率（分子）の構造'!L$52</f>
        <v>3127</v>
      </c>
      <c r="H42" s="138"/>
      <c r="I42" s="138"/>
      <c r="J42" s="138">
        <f>'実質公債費比率（分子）の構造'!M$52</f>
        <v>3153</v>
      </c>
      <c r="K42" s="138"/>
      <c r="L42" s="138"/>
      <c r="M42" s="138">
        <f>'実質公債費比率（分子）の構造'!N$52</f>
        <v>3035</v>
      </c>
      <c r="N42" s="138"/>
      <c r="O42" s="138"/>
      <c r="P42" s="138">
        <f>'実質公債費比率（分子）の構造'!O$52</f>
        <v>2974</v>
      </c>
    </row>
    <row r="43" spans="1:16" x14ac:dyDescent="0.15">
      <c r="A43" s="138" t="s">
        <v>52</v>
      </c>
      <c r="B43" s="138" t="str">
        <f>'実質公債費比率（分子）の構造'!K$51</f>
        <v>-</v>
      </c>
      <c r="C43" s="138"/>
      <c r="D43" s="138"/>
      <c r="E43" s="138">
        <f>'実質公債費比率（分子）の構造'!L$51</f>
        <v>1</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42</v>
      </c>
      <c r="C44" s="138"/>
      <c r="D44" s="138"/>
      <c r="E44" s="138">
        <f>'実質公債費比率（分子）の構造'!L$50</f>
        <v>30</v>
      </c>
      <c r="F44" s="138"/>
      <c r="G44" s="138"/>
      <c r="H44" s="138">
        <f>'実質公債費比率（分子）の構造'!M$50</f>
        <v>29</v>
      </c>
      <c r="I44" s="138"/>
      <c r="J44" s="138"/>
      <c r="K44" s="138">
        <f>'実質公債費比率（分子）の構造'!N$50</f>
        <v>26</v>
      </c>
      <c r="L44" s="138"/>
      <c r="M44" s="138"/>
      <c r="N44" s="138">
        <f>'実質公債費比率（分子）の構造'!O$50</f>
        <v>21</v>
      </c>
      <c r="O44" s="138"/>
      <c r="P44" s="138"/>
    </row>
    <row r="45" spans="1:16" x14ac:dyDescent="0.15">
      <c r="A45" s="138" t="s">
        <v>54</v>
      </c>
      <c r="B45" s="138">
        <f>'実質公債費比率（分子）の構造'!K$49</f>
        <v>155</v>
      </c>
      <c r="C45" s="138"/>
      <c r="D45" s="138"/>
      <c r="E45" s="138">
        <f>'実質公債費比率（分子）の構造'!L$49</f>
        <v>138</v>
      </c>
      <c r="F45" s="138"/>
      <c r="G45" s="138"/>
      <c r="H45" s="138">
        <f>'実質公債費比率（分子）の構造'!M$49</f>
        <v>72</v>
      </c>
      <c r="I45" s="138"/>
      <c r="J45" s="138"/>
      <c r="K45" s="138">
        <f>'実質公債費比率（分子）の構造'!N$49</f>
        <v>53</v>
      </c>
      <c r="L45" s="138"/>
      <c r="M45" s="138"/>
      <c r="N45" s="138">
        <f>'実質公債費比率（分子）の構造'!O$49</f>
        <v>29</v>
      </c>
      <c r="O45" s="138"/>
      <c r="P45" s="138"/>
    </row>
    <row r="46" spans="1:16" x14ac:dyDescent="0.15">
      <c r="A46" s="138" t="s">
        <v>55</v>
      </c>
      <c r="B46" s="138">
        <f>'実質公債費比率（分子）の構造'!K$48</f>
        <v>728</v>
      </c>
      <c r="C46" s="138"/>
      <c r="D46" s="138"/>
      <c r="E46" s="138">
        <f>'実質公債費比率（分子）の構造'!L$48</f>
        <v>842</v>
      </c>
      <c r="F46" s="138"/>
      <c r="G46" s="138"/>
      <c r="H46" s="138">
        <f>'実質公債費比率（分子）の構造'!M$48</f>
        <v>880</v>
      </c>
      <c r="I46" s="138"/>
      <c r="J46" s="138"/>
      <c r="K46" s="138">
        <f>'実質公債費比率（分子）の構造'!N$48</f>
        <v>904</v>
      </c>
      <c r="L46" s="138"/>
      <c r="M46" s="138"/>
      <c r="N46" s="138">
        <f>'実質公債費比率（分子）の構造'!O$48</f>
        <v>820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4029</v>
      </c>
      <c r="C49" s="138"/>
      <c r="D49" s="138"/>
      <c r="E49" s="138">
        <f>'実質公債費比率（分子）の構造'!L$45</f>
        <v>3983</v>
      </c>
      <c r="F49" s="138"/>
      <c r="G49" s="138"/>
      <c r="H49" s="138">
        <f>'実質公債費比率（分子）の構造'!M$45</f>
        <v>4015</v>
      </c>
      <c r="I49" s="138"/>
      <c r="J49" s="138"/>
      <c r="K49" s="138">
        <f>'実質公債費比率（分子）の構造'!N$45</f>
        <v>3894</v>
      </c>
      <c r="L49" s="138"/>
      <c r="M49" s="138"/>
      <c r="N49" s="138">
        <f>'実質公債費比率（分子）の構造'!O$45</f>
        <v>3753</v>
      </c>
      <c r="O49" s="138"/>
      <c r="P49" s="138"/>
    </row>
    <row r="50" spans="1:16" x14ac:dyDescent="0.15">
      <c r="A50" s="138" t="s">
        <v>59</v>
      </c>
      <c r="B50" s="138" t="e">
        <f>NA()</f>
        <v>#N/A</v>
      </c>
      <c r="C50" s="138">
        <f>IF(ISNUMBER('実質公債費比率（分子）の構造'!K$53),'実質公債費比率（分子）の構造'!K$53,NA())</f>
        <v>1816</v>
      </c>
      <c r="D50" s="138" t="e">
        <f>NA()</f>
        <v>#N/A</v>
      </c>
      <c r="E50" s="138" t="e">
        <f>NA()</f>
        <v>#N/A</v>
      </c>
      <c r="F50" s="138">
        <f>IF(ISNUMBER('実質公債費比率（分子）の構造'!L$53),'実質公債費比率（分子）の構造'!L$53,NA())</f>
        <v>1867</v>
      </c>
      <c r="G50" s="138" t="e">
        <f>NA()</f>
        <v>#N/A</v>
      </c>
      <c r="H50" s="138" t="e">
        <f>NA()</f>
        <v>#N/A</v>
      </c>
      <c r="I50" s="138">
        <f>IF(ISNUMBER('実質公債費比率（分子）の構造'!M$53),'実質公債費比率（分子）の構造'!M$53,NA())</f>
        <v>1843</v>
      </c>
      <c r="J50" s="138" t="e">
        <f>NA()</f>
        <v>#N/A</v>
      </c>
      <c r="K50" s="138" t="e">
        <f>NA()</f>
        <v>#N/A</v>
      </c>
      <c r="L50" s="138">
        <f>IF(ISNUMBER('実質公債費比率（分子）の構造'!N$53),'実質公債費比率（分子）の構造'!N$53,NA())</f>
        <v>1842</v>
      </c>
      <c r="M50" s="138" t="e">
        <f>NA()</f>
        <v>#N/A</v>
      </c>
      <c r="N50" s="138" t="e">
        <f>NA()</f>
        <v>#N/A</v>
      </c>
      <c r="O50" s="138">
        <f>IF(ISNUMBER('実質公債費比率（分子）の構造'!O$53),'実質公債費比率（分子）の構造'!O$53,NA())</f>
        <v>1649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32142</v>
      </c>
      <c r="E56" s="137"/>
      <c r="F56" s="137"/>
      <c r="G56" s="137">
        <f>'将来負担比率（分子）の構造'!J$52</f>
        <v>31311</v>
      </c>
      <c r="H56" s="137"/>
      <c r="I56" s="137"/>
      <c r="J56" s="137">
        <f>'将来負担比率（分子）の構造'!K$52</f>
        <v>30226</v>
      </c>
      <c r="K56" s="137"/>
      <c r="L56" s="137"/>
      <c r="M56" s="137">
        <f>'将来負担比率（分子）の構造'!L$52</f>
        <v>29628</v>
      </c>
      <c r="N56" s="137"/>
      <c r="O56" s="137"/>
      <c r="P56" s="137">
        <f>'将来負担比率（分子）の構造'!M$52</f>
        <v>30228</v>
      </c>
    </row>
    <row r="57" spans="1:16" x14ac:dyDescent="0.15">
      <c r="A57" s="137" t="s">
        <v>36</v>
      </c>
      <c r="B57" s="137"/>
      <c r="C57" s="137"/>
      <c r="D57" s="137">
        <f>'将来負担比率（分子）の構造'!I$51</f>
        <v>584</v>
      </c>
      <c r="E57" s="137"/>
      <c r="F57" s="137"/>
      <c r="G57" s="137">
        <f>'将来負担比率（分子）の構造'!J$51</f>
        <v>1064</v>
      </c>
      <c r="H57" s="137"/>
      <c r="I57" s="137"/>
      <c r="J57" s="137">
        <f>'将来負担比率（分子）の構造'!K$51</f>
        <v>1580</v>
      </c>
      <c r="K57" s="137"/>
      <c r="L57" s="137"/>
      <c r="M57" s="137">
        <f>'将来負担比率（分子）の構造'!L$51</f>
        <v>2187</v>
      </c>
      <c r="N57" s="137"/>
      <c r="O57" s="137"/>
      <c r="P57" s="137">
        <f>'将来負担比率（分子）の構造'!M$51</f>
        <v>2493</v>
      </c>
    </row>
    <row r="58" spans="1:16" x14ac:dyDescent="0.15">
      <c r="A58" s="137" t="s">
        <v>35</v>
      </c>
      <c r="B58" s="137"/>
      <c r="C58" s="137"/>
      <c r="D58" s="137">
        <f>'将来負担比率（分子）の構造'!I$50</f>
        <v>15507</v>
      </c>
      <c r="E58" s="137"/>
      <c r="F58" s="137"/>
      <c r="G58" s="137">
        <f>'将来負担比率（分子）の構造'!J$50</f>
        <v>15332</v>
      </c>
      <c r="H58" s="137"/>
      <c r="I58" s="137"/>
      <c r="J58" s="137">
        <f>'将来負担比率（分子）の構造'!K$50</f>
        <v>12645</v>
      </c>
      <c r="K58" s="137"/>
      <c r="L58" s="137"/>
      <c r="M58" s="137">
        <f>'将来負担比率（分子）の構造'!L$50</f>
        <v>12218</v>
      </c>
      <c r="N58" s="137"/>
      <c r="O58" s="137"/>
      <c r="P58" s="137">
        <f>'将来負担比率（分子）の構造'!M$50</f>
        <v>12853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6230</v>
      </c>
      <c r="C62" s="137"/>
      <c r="D62" s="137"/>
      <c r="E62" s="137">
        <f>'将来負担比率（分子）の構造'!J$45</f>
        <v>5796</v>
      </c>
      <c r="F62" s="137"/>
      <c r="G62" s="137"/>
      <c r="H62" s="137">
        <f>'将来負担比率（分子）の構造'!K$45</f>
        <v>5446</v>
      </c>
      <c r="I62" s="137"/>
      <c r="J62" s="137"/>
      <c r="K62" s="137">
        <f>'将来負担比率（分子）の構造'!L$45</f>
        <v>5137</v>
      </c>
      <c r="L62" s="137"/>
      <c r="M62" s="137"/>
      <c r="N62" s="137">
        <f>'将来負担比率（分子）の構造'!M$45</f>
        <v>4950</v>
      </c>
      <c r="O62" s="137"/>
      <c r="P62" s="137"/>
    </row>
    <row r="63" spans="1:16" x14ac:dyDescent="0.15">
      <c r="A63" s="137" t="s">
        <v>28</v>
      </c>
      <c r="B63" s="137">
        <f>'将来負担比率（分子）の構造'!I$44</f>
        <v>402</v>
      </c>
      <c r="C63" s="137"/>
      <c r="D63" s="137"/>
      <c r="E63" s="137">
        <f>'将来負担比率（分子）の構造'!J$44</f>
        <v>301</v>
      </c>
      <c r="F63" s="137"/>
      <c r="G63" s="137"/>
      <c r="H63" s="137">
        <f>'将来負担比率（分子）の構造'!K$44</f>
        <v>238</v>
      </c>
      <c r="I63" s="137"/>
      <c r="J63" s="137"/>
      <c r="K63" s="137">
        <f>'将来負担比率（分子）の構造'!L$44</f>
        <v>188</v>
      </c>
      <c r="L63" s="137"/>
      <c r="M63" s="137"/>
      <c r="N63" s="137">
        <f>'将来負担比率（分子）の構造'!M$44</f>
        <v>161</v>
      </c>
      <c r="O63" s="137"/>
      <c r="P63" s="137"/>
    </row>
    <row r="64" spans="1:16" x14ac:dyDescent="0.15">
      <c r="A64" s="137" t="s">
        <v>27</v>
      </c>
      <c r="B64" s="137">
        <f>'将来負担比率（分子）の構造'!I$43</f>
        <v>7720</v>
      </c>
      <c r="C64" s="137"/>
      <c r="D64" s="137"/>
      <c r="E64" s="137">
        <f>'将来負担比率（分子）の構造'!J$43</f>
        <v>7407</v>
      </c>
      <c r="F64" s="137"/>
      <c r="G64" s="137"/>
      <c r="H64" s="137">
        <f>'将来負担比率（分子）の構造'!K$43</f>
        <v>7309</v>
      </c>
      <c r="I64" s="137"/>
      <c r="J64" s="137"/>
      <c r="K64" s="137">
        <f>'将来負担比率（分子）の構造'!L$43</f>
        <v>7626</v>
      </c>
      <c r="L64" s="137"/>
      <c r="M64" s="137"/>
      <c r="N64" s="137">
        <f>'将来負担比率（分子）の構造'!M$43</f>
        <v>7670</v>
      </c>
      <c r="O64" s="137"/>
      <c r="P64" s="137"/>
    </row>
    <row r="65" spans="1:16" x14ac:dyDescent="0.15">
      <c r="A65" s="137" t="s">
        <v>26</v>
      </c>
      <c r="B65" s="137">
        <f>'将来負担比率（分子）の構造'!I$42</f>
        <v>168</v>
      </c>
      <c r="C65" s="137"/>
      <c r="D65" s="137"/>
      <c r="E65" s="137">
        <f>'将来負担比率（分子）の構造'!J$42</f>
        <v>143</v>
      </c>
      <c r="F65" s="137"/>
      <c r="G65" s="137"/>
      <c r="H65" s="137">
        <f>'将来負担比率（分子）の構造'!K$42</f>
        <v>117</v>
      </c>
      <c r="I65" s="137"/>
      <c r="J65" s="137"/>
      <c r="K65" s="137">
        <f>'将来負担比率（分子）の構造'!L$42</f>
        <v>93</v>
      </c>
      <c r="L65" s="137"/>
      <c r="M65" s="137"/>
      <c r="N65" s="137">
        <f>'将来負担比率（分子）の構造'!M$42</f>
        <v>74</v>
      </c>
      <c r="O65" s="137"/>
      <c r="P65" s="137"/>
    </row>
    <row r="66" spans="1:16" x14ac:dyDescent="0.15">
      <c r="A66" s="137" t="s">
        <v>25</v>
      </c>
      <c r="B66" s="137">
        <f>'将来負担比率（分子）の構造'!I$41</f>
        <v>37069</v>
      </c>
      <c r="C66" s="137"/>
      <c r="D66" s="137"/>
      <c r="E66" s="137">
        <f>'将来負担比率（分子）の構造'!J$41</f>
        <v>35863</v>
      </c>
      <c r="F66" s="137"/>
      <c r="G66" s="137"/>
      <c r="H66" s="137">
        <f>'将来負担比率（分子）の構造'!K$41</f>
        <v>34184</v>
      </c>
      <c r="I66" s="137"/>
      <c r="J66" s="137"/>
      <c r="K66" s="137">
        <f>'将来負担比率（分子）の構造'!L$41</f>
        <v>34194</v>
      </c>
      <c r="L66" s="137"/>
      <c r="M66" s="137"/>
      <c r="N66" s="137">
        <f>'将来負担比率（分子）の構造'!M$41</f>
        <v>36025</v>
      </c>
      <c r="O66" s="137"/>
      <c r="P66" s="137"/>
    </row>
    <row r="67" spans="1:16" x14ac:dyDescent="0.15">
      <c r="A67" s="137" t="s">
        <v>63</v>
      </c>
      <c r="B67" s="137" t="e">
        <f>NA()</f>
        <v>#N/A</v>
      </c>
      <c r="C67" s="137">
        <f>IF(ISNUMBER('将来負担比率（分子）の構造'!I$53), IF('将来負担比率（分子）の構造'!I$53 &lt; 0, 0, '将来負担比率（分子）の構造'!I$53), NA())</f>
        <v>3357</v>
      </c>
      <c r="D67" s="137" t="e">
        <f>NA()</f>
        <v>#N/A</v>
      </c>
      <c r="E67" s="137" t="e">
        <f>NA()</f>
        <v>#N/A</v>
      </c>
      <c r="F67" s="137">
        <f>IF(ISNUMBER('将来負担比率（分子）の構造'!J$53), IF('将来負担比率（分子）の構造'!J$53 &lt; 0, 0, '将来負担比率（分子）の構造'!J$53), NA())</f>
        <v>1803</v>
      </c>
      <c r="G67" s="137" t="e">
        <f>NA()</f>
        <v>#N/A</v>
      </c>
      <c r="H67" s="137" t="e">
        <f>NA()</f>
        <v>#N/A</v>
      </c>
      <c r="I67" s="137">
        <f>IF(ISNUMBER('将来負担比率（分子）の構造'!K$53), IF('将来負担比率（分子）の構造'!K$53 &lt; 0, 0, '将来負担比率（分子）の構造'!K$53), NA())</f>
        <v>2843</v>
      </c>
      <c r="J67" s="137" t="e">
        <f>NA()</f>
        <v>#N/A</v>
      </c>
      <c r="K67" s="137" t="e">
        <f>NA()</f>
        <v>#N/A</v>
      </c>
      <c r="L67" s="137">
        <f>IF(ISNUMBER('将来負担比率（分子）の構造'!L$53), IF('将来負担比率（分子）の構造'!L$53 &lt; 0, 0, '将来負担比率（分子）の構造'!L$53), NA())</f>
        <v>3205</v>
      </c>
      <c r="M67" s="137" t="e">
        <f>NA()</f>
        <v>#N/A</v>
      </c>
      <c r="N67" s="137" t="e">
        <f>NA()</f>
        <v>#N/A</v>
      </c>
      <c r="O67" s="137">
        <f>IF(ISNUMBER('将来負担比率（分子）の構造'!M$53), IF('将来負担比率（分子）の構造'!M$53 &lt; 0, 0, '将来負担比率（分子）の構造'!M$53), NA())</f>
        <v>3306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209</v>
      </c>
      <c r="C5" s="678"/>
      <c r="D5" s="678"/>
      <c r="E5" s="678"/>
      <c r="F5" s="678"/>
      <c r="G5" s="678"/>
      <c r="H5" s="678"/>
      <c r="I5" s="678"/>
      <c r="J5" s="678"/>
      <c r="K5" s="678"/>
      <c r="L5" s="678"/>
      <c r="M5" s="678"/>
      <c r="N5" s="678"/>
      <c r="O5" s="678"/>
      <c r="P5" s="678"/>
      <c r="Q5" s="679"/>
      <c r="R5" s="640">
        <v>5588855</v>
      </c>
      <c r="S5" s="641"/>
      <c r="T5" s="641"/>
      <c r="U5" s="641"/>
      <c r="V5" s="641"/>
      <c r="W5" s="641"/>
      <c r="X5" s="641"/>
      <c r="Y5" s="688"/>
      <c r="Z5" s="701">
        <v>8.6</v>
      </c>
      <c r="AA5" s="701"/>
      <c r="AB5" s="701"/>
      <c r="AC5" s="701"/>
      <c r="AD5" s="702">
        <v>5588855</v>
      </c>
      <c r="AE5" s="702"/>
      <c r="AF5" s="702"/>
      <c r="AG5" s="702"/>
      <c r="AH5" s="702"/>
      <c r="AI5" s="702"/>
      <c r="AJ5" s="702"/>
      <c r="AK5" s="702"/>
      <c r="AL5" s="689">
        <v>32.4</v>
      </c>
      <c r="AM5" s="658"/>
      <c r="AN5" s="658"/>
      <c r="AO5" s="690"/>
      <c r="AP5" s="677" t="s">
        <v>210</v>
      </c>
      <c r="AQ5" s="678"/>
      <c r="AR5" s="678"/>
      <c r="AS5" s="678"/>
      <c r="AT5" s="678"/>
      <c r="AU5" s="678"/>
      <c r="AV5" s="678"/>
      <c r="AW5" s="678"/>
      <c r="AX5" s="678"/>
      <c r="AY5" s="678"/>
      <c r="AZ5" s="678"/>
      <c r="BA5" s="678"/>
      <c r="BB5" s="678"/>
      <c r="BC5" s="678"/>
      <c r="BD5" s="678"/>
      <c r="BE5" s="678"/>
      <c r="BF5" s="679"/>
      <c r="BG5" s="590">
        <v>5587716</v>
      </c>
      <c r="BH5" s="591"/>
      <c r="BI5" s="591"/>
      <c r="BJ5" s="591"/>
      <c r="BK5" s="591"/>
      <c r="BL5" s="591"/>
      <c r="BM5" s="591"/>
      <c r="BN5" s="592"/>
      <c r="BO5" s="643">
        <v>100</v>
      </c>
      <c r="BP5" s="643"/>
      <c r="BQ5" s="643"/>
      <c r="BR5" s="643"/>
      <c r="BS5" s="644">
        <v>275885</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256492</v>
      </c>
      <c r="S6" s="591"/>
      <c r="T6" s="591"/>
      <c r="U6" s="591"/>
      <c r="V6" s="591"/>
      <c r="W6" s="591"/>
      <c r="X6" s="591"/>
      <c r="Y6" s="592"/>
      <c r="Z6" s="643">
        <v>0.4</v>
      </c>
      <c r="AA6" s="643"/>
      <c r="AB6" s="643"/>
      <c r="AC6" s="643"/>
      <c r="AD6" s="644">
        <v>256492</v>
      </c>
      <c r="AE6" s="644"/>
      <c r="AF6" s="644"/>
      <c r="AG6" s="644"/>
      <c r="AH6" s="644"/>
      <c r="AI6" s="644"/>
      <c r="AJ6" s="644"/>
      <c r="AK6" s="644"/>
      <c r="AL6" s="613">
        <v>1.5</v>
      </c>
      <c r="AM6" s="645"/>
      <c r="AN6" s="645"/>
      <c r="AO6" s="646"/>
      <c r="AP6" s="587" t="s">
        <v>215</v>
      </c>
      <c r="AQ6" s="588"/>
      <c r="AR6" s="588"/>
      <c r="AS6" s="588"/>
      <c r="AT6" s="588"/>
      <c r="AU6" s="588"/>
      <c r="AV6" s="588"/>
      <c r="AW6" s="588"/>
      <c r="AX6" s="588"/>
      <c r="AY6" s="588"/>
      <c r="AZ6" s="588"/>
      <c r="BA6" s="588"/>
      <c r="BB6" s="588"/>
      <c r="BC6" s="588"/>
      <c r="BD6" s="588"/>
      <c r="BE6" s="588"/>
      <c r="BF6" s="589"/>
      <c r="BG6" s="590">
        <v>5587716</v>
      </c>
      <c r="BH6" s="591"/>
      <c r="BI6" s="591"/>
      <c r="BJ6" s="591"/>
      <c r="BK6" s="591"/>
      <c r="BL6" s="591"/>
      <c r="BM6" s="591"/>
      <c r="BN6" s="592"/>
      <c r="BO6" s="643">
        <v>100</v>
      </c>
      <c r="BP6" s="643"/>
      <c r="BQ6" s="643"/>
      <c r="BR6" s="643"/>
      <c r="BS6" s="644">
        <v>275885</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252149</v>
      </c>
      <c r="CS6" s="591"/>
      <c r="CT6" s="591"/>
      <c r="CU6" s="591"/>
      <c r="CV6" s="591"/>
      <c r="CW6" s="591"/>
      <c r="CX6" s="591"/>
      <c r="CY6" s="592"/>
      <c r="CZ6" s="643">
        <v>0.4</v>
      </c>
      <c r="DA6" s="643"/>
      <c r="DB6" s="643"/>
      <c r="DC6" s="643"/>
      <c r="DD6" s="596" t="s">
        <v>217</v>
      </c>
      <c r="DE6" s="591"/>
      <c r="DF6" s="591"/>
      <c r="DG6" s="591"/>
      <c r="DH6" s="591"/>
      <c r="DI6" s="591"/>
      <c r="DJ6" s="591"/>
      <c r="DK6" s="591"/>
      <c r="DL6" s="591"/>
      <c r="DM6" s="591"/>
      <c r="DN6" s="591"/>
      <c r="DO6" s="591"/>
      <c r="DP6" s="592"/>
      <c r="DQ6" s="596">
        <v>252149</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3504</v>
      </c>
      <c r="S7" s="591"/>
      <c r="T7" s="591"/>
      <c r="U7" s="591"/>
      <c r="V7" s="591"/>
      <c r="W7" s="591"/>
      <c r="X7" s="591"/>
      <c r="Y7" s="592"/>
      <c r="Z7" s="643">
        <v>0</v>
      </c>
      <c r="AA7" s="643"/>
      <c r="AB7" s="643"/>
      <c r="AC7" s="643"/>
      <c r="AD7" s="644">
        <v>3504</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2724556</v>
      </c>
      <c r="BH7" s="591"/>
      <c r="BI7" s="591"/>
      <c r="BJ7" s="591"/>
      <c r="BK7" s="591"/>
      <c r="BL7" s="591"/>
      <c r="BM7" s="591"/>
      <c r="BN7" s="592"/>
      <c r="BO7" s="643">
        <v>48.7</v>
      </c>
      <c r="BP7" s="643"/>
      <c r="BQ7" s="643"/>
      <c r="BR7" s="643"/>
      <c r="BS7" s="644">
        <v>129321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12479177</v>
      </c>
      <c r="CS7" s="591"/>
      <c r="CT7" s="591"/>
      <c r="CU7" s="591"/>
      <c r="CV7" s="591"/>
      <c r="CW7" s="591"/>
      <c r="CX7" s="591"/>
      <c r="CY7" s="592"/>
      <c r="CZ7" s="643">
        <v>20.6</v>
      </c>
      <c r="DA7" s="643"/>
      <c r="DB7" s="643"/>
      <c r="DC7" s="643"/>
      <c r="DD7" s="596">
        <v>1264888</v>
      </c>
      <c r="DE7" s="591"/>
      <c r="DF7" s="591"/>
      <c r="DG7" s="591"/>
      <c r="DH7" s="591"/>
      <c r="DI7" s="591"/>
      <c r="DJ7" s="591"/>
      <c r="DK7" s="591"/>
      <c r="DL7" s="591"/>
      <c r="DM7" s="591"/>
      <c r="DN7" s="591"/>
      <c r="DO7" s="591"/>
      <c r="DP7" s="592"/>
      <c r="DQ7" s="596">
        <v>8285537</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8817</v>
      </c>
      <c r="S8" s="591"/>
      <c r="T8" s="591"/>
      <c r="U8" s="591"/>
      <c r="V8" s="591"/>
      <c r="W8" s="591"/>
      <c r="X8" s="591"/>
      <c r="Y8" s="592"/>
      <c r="Z8" s="643">
        <v>0</v>
      </c>
      <c r="AA8" s="643"/>
      <c r="AB8" s="643"/>
      <c r="AC8" s="643"/>
      <c r="AD8" s="644">
        <v>8817</v>
      </c>
      <c r="AE8" s="644"/>
      <c r="AF8" s="644"/>
      <c r="AG8" s="644"/>
      <c r="AH8" s="644"/>
      <c r="AI8" s="644"/>
      <c r="AJ8" s="644"/>
      <c r="AK8" s="644"/>
      <c r="AL8" s="613">
        <v>0.1</v>
      </c>
      <c r="AM8" s="645"/>
      <c r="AN8" s="645"/>
      <c r="AO8" s="646"/>
      <c r="AP8" s="587" t="s">
        <v>222</v>
      </c>
      <c r="AQ8" s="588"/>
      <c r="AR8" s="588"/>
      <c r="AS8" s="588"/>
      <c r="AT8" s="588"/>
      <c r="AU8" s="588"/>
      <c r="AV8" s="588"/>
      <c r="AW8" s="588"/>
      <c r="AX8" s="588"/>
      <c r="AY8" s="588"/>
      <c r="AZ8" s="588"/>
      <c r="BA8" s="588"/>
      <c r="BB8" s="588"/>
      <c r="BC8" s="588"/>
      <c r="BD8" s="588"/>
      <c r="BE8" s="588"/>
      <c r="BF8" s="589"/>
      <c r="BG8" s="590">
        <v>89273</v>
      </c>
      <c r="BH8" s="591"/>
      <c r="BI8" s="591"/>
      <c r="BJ8" s="591"/>
      <c r="BK8" s="591"/>
      <c r="BL8" s="591"/>
      <c r="BM8" s="591"/>
      <c r="BN8" s="592"/>
      <c r="BO8" s="643">
        <v>1.6</v>
      </c>
      <c r="BP8" s="643"/>
      <c r="BQ8" s="643"/>
      <c r="BR8" s="643"/>
      <c r="BS8" s="596" t="s">
        <v>113</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10472525</v>
      </c>
      <c r="CS8" s="591"/>
      <c r="CT8" s="591"/>
      <c r="CU8" s="591"/>
      <c r="CV8" s="591"/>
      <c r="CW8" s="591"/>
      <c r="CX8" s="591"/>
      <c r="CY8" s="592"/>
      <c r="CZ8" s="643">
        <v>17.3</v>
      </c>
      <c r="DA8" s="643"/>
      <c r="DB8" s="643"/>
      <c r="DC8" s="643"/>
      <c r="DD8" s="596">
        <v>988598</v>
      </c>
      <c r="DE8" s="591"/>
      <c r="DF8" s="591"/>
      <c r="DG8" s="591"/>
      <c r="DH8" s="591"/>
      <c r="DI8" s="591"/>
      <c r="DJ8" s="591"/>
      <c r="DK8" s="591"/>
      <c r="DL8" s="591"/>
      <c r="DM8" s="591"/>
      <c r="DN8" s="591"/>
      <c r="DO8" s="591"/>
      <c r="DP8" s="592"/>
      <c r="DQ8" s="596">
        <v>4419470</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4985</v>
      </c>
      <c r="S9" s="591"/>
      <c r="T9" s="591"/>
      <c r="U9" s="591"/>
      <c r="V9" s="591"/>
      <c r="W9" s="591"/>
      <c r="X9" s="591"/>
      <c r="Y9" s="592"/>
      <c r="Z9" s="643">
        <v>0</v>
      </c>
      <c r="AA9" s="643"/>
      <c r="AB9" s="643"/>
      <c r="AC9" s="643"/>
      <c r="AD9" s="644">
        <v>4985</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1942059</v>
      </c>
      <c r="BH9" s="591"/>
      <c r="BI9" s="591"/>
      <c r="BJ9" s="591"/>
      <c r="BK9" s="591"/>
      <c r="BL9" s="591"/>
      <c r="BM9" s="591"/>
      <c r="BN9" s="592"/>
      <c r="BO9" s="643">
        <v>34.700000000000003</v>
      </c>
      <c r="BP9" s="643"/>
      <c r="BQ9" s="643"/>
      <c r="BR9" s="643"/>
      <c r="BS9" s="596" t="s">
        <v>113</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3149010</v>
      </c>
      <c r="CS9" s="591"/>
      <c r="CT9" s="591"/>
      <c r="CU9" s="591"/>
      <c r="CV9" s="591"/>
      <c r="CW9" s="591"/>
      <c r="CX9" s="591"/>
      <c r="CY9" s="592"/>
      <c r="CZ9" s="643">
        <v>5.2</v>
      </c>
      <c r="DA9" s="643"/>
      <c r="DB9" s="643"/>
      <c r="DC9" s="643"/>
      <c r="DD9" s="596">
        <v>182840</v>
      </c>
      <c r="DE9" s="591"/>
      <c r="DF9" s="591"/>
      <c r="DG9" s="591"/>
      <c r="DH9" s="591"/>
      <c r="DI9" s="591"/>
      <c r="DJ9" s="591"/>
      <c r="DK9" s="591"/>
      <c r="DL9" s="591"/>
      <c r="DM9" s="591"/>
      <c r="DN9" s="591"/>
      <c r="DO9" s="591"/>
      <c r="DP9" s="592"/>
      <c r="DQ9" s="596">
        <v>2048912</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932684</v>
      </c>
      <c r="S10" s="591"/>
      <c r="T10" s="591"/>
      <c r="U10" s="591"/>
      <c r="V10" s="591"/>
      <c r="W10" s="591"/>
      <c r="X10" s="591"/>
      <c r="Y10" s="592"/>
      <c r="Z10" s="643">
        <v>1.4</v>
      </c>
      <c r="AA10" s="643"/>
      <c r="AB10" s="643"/>
      <c r="AC10" s="643"/>
      <c r="AD10" s="644">
        <v>932684</v>
      </c>
      <c r="AE10" s="644"/>
      <c r="AF10" s="644"/>
      <c r="AG10" s="644"/>
      <c r="AH10" s="644"/>
      <c r="AI10" s="644"/>
      <c r="AJ10" s="644"/>
      <c r="AK10" s="644"/>
      <c r="AL10" s="613">
        <v>5.4</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194916</v>
      </c>
      <c r="BH10" s="591"/>
      <c r="BI10" s="591"/>
      <c r="BJ10" s="591"/>
      <c r="BK10" s="591"/>
      <c r="BL10" s="591"/>
      <c r="BM10" s="591"/>
      <c r="BN10" s="592"/>
      <c r="BO10" s="643">
        <v>3.5</v>
      </c>
      <c r="BP10" s="643"/>
      <c r="BQ10" s="643"/>
      <c r="BR10" s="643"/>
      <c r="BS10" s="596">
        <v>30827</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187611</v>
      </c>
      <c r="CS10" s="591"/>
      <c r="CT10" s="591"/>
      <c r="CU10" s="591"/>
      <c r="CV10" s="591"/>
      <c r="CW10" s="591"/>
      <c r="CX10" s="591"/>
      <c r="CY10" s="592"/>
      <c r="CZ10" s="643">
        <v>0.3</v>
      </c>
      <c r="DA10" s="643"/>
      <c r="DB10" s="643"/>
      <c r="DC10" s="643"/>
      <c r="DD10" s="596" t="s">
        <v>113</v>
      </c>
      <c r="DE10" s="591"/>
      <c r="DF10" s="591"/>
      <c r="DG10" s="591"/>
      <c r="DH10" s="591"/>
      <c r="DI10" s="591"/>
      <c r="DJ10" s="591"/>
      <c r="DK10" s="591"/>
      <c r="DL10" s="591"/>
      <c r="DM10" s="591"/>
      <c r="DN10" s="591"/>
      <c r="DO10" s="591"/>
      <c r="DP10" s="592"/>
      <c r="DQ10" s="596">
        <v>33858</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v>8791</v>
      </c>
      <c r="S11" s="591"/>
      <c r="T11" s="591"/>
      <c r="U11" s="591"/>
      <c r="V11" s="591"/>
      <c r="W11" s="591"/>
      <c r="X11" s="591"/>
      <c r="Y11" s="592"/>
      <c r="Z11" s="643">
        <v>0</v>
      </c>
      <c r="AA11" s="643"/>
      <c r="AB11" s="643"/>
      <c r="AC11" s="643"/>
      <c r="AD11" s="644">
        <v>8791</v>
      </c>
      <c r="AE11" s="644"/>
      <c r="AF11" s="644"/>
      <c r="AG11" s="644"/>
      <c r="AH11" s="644"/>
      <c r="AI11" s="644"/>
      <c r="AJ11" s="644"/>
      <c r="AK11" s="644"/>
      <c r="AL11" s="613">
        <v>0.1</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498308</v>
      </c>
      <c r="BH11" s="591"/>
      <c r="BI11" s="591"/>
      <c r="BJ11" s="591"/>
      <c r="BK11" s="591"/>
      <c r="BL11" s="591"/>
      <c r="BM11" s="591"/>
      <c r="BN11" s="592"/>
      <c r="BO11" s="643">
        <v>8.9</v>
      </c>
      <c r="BP11" s="643"/>
      <c r="BQ11" s="643"/>
      <c r="BR11" s="643"/>
      <c r="BS11" s="596">
        <v>98494</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2886491</v>
      </c>
      <c r="CS11" s="591"/>
      <c r="CT11" s="591"/>
      <c r="CU11" s="591"/>
      <c r="CV11" s="591"/>
      <c r="CW11" s="591"/>
      <c r="CX11" s="591"/>
      <c r="CY11" s="592"/>
      <c r="CZ11" s="643">
        <v>4.8</v>
      </c>
      <c r="DA11" s="643"/>
      <c r="DB11" s="643"/>
      <c r="DC11" s="643"/>
      <c r="DD11" s="596">
        <v>2161388</v>
      </c>
      <c r="DE11" s="591"/>
      <c r="DF11" s="591"/>
      <c r="DG11" s="591"/>
      <c r="DH11" s="591"/>
      <c r="DI11" s="591"/>
      <c r="DJ11" s="591"/>
      <c r="DK11" s="591"/>
      <c r="DL11" s="591"/>
      <c r="DM11" s="591"/>
      <c r="DN11" s="591"/>
      <c r="DO11" s="591"/>
      <c r="DP11" s="592"/>
      <c r="DQ11" s="596">
        <v>883159</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2252389</v>
      </c>
      <c r="BH12" s="591"/>
      <c r="BI12" s="591"/>
      <c r="BJ12" s="591"/>
      <c r="BK12" s="591"/>
      <c r="BL12" s="591"/>
      <c r="BM12" s="591"/>
      <c r="BN12" s="592"/>
      <c r="BO12" s="643">
        <v>40.299999999999997</v>
      </c>
      <c r="BP12" s="643"/>
      <c r="BQ12" s="643"/>
      <c r="BR12" s="643"/>
      <c r="BS12" s="596">
        <v>146564</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3270034</v>
      </c>
      <c r="CS12" s="591"/>
      <c r="CT12" s="591"/>
      <c r="CU12" s="591"/>
      <c r="CV12" s="591"/>
      <c r="CW12" s="591"/>
      <c r="CX12" s="591"/>
      <c r="CY12" s="592"/>
      <c r="CZ12" s="643">
        <v>5.4</v>
      </c>
      <c r="DA12" s="643"/>
      <c r="DB12" s="643"/>
      <c r="DC12" s="643"/>
      <c r="DD12" s="596">
        <v>274375</v>
      </c>
      <c r="DE12" s="591"/>
      <c r="DF12" s="591"/>
      <c r="DG12" s="591"/>
      <c r="DH12" s="591"/>
      <c r="DI12" s="591"/>
      <c r="DJ12" s="591"/>
      <c r="DK12" s="591"/>
      <c r="DL12" s="591"/>
      <c r="DM12" s="591"/>
      <c r="DN12" s="591"/>
      <c r="DO12" s="591"/>
      <c r="DP12" s="592"/>
      <c r="DQ12" s="596">
        <v>746876</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31348</v>
      </c>
      <c r="S13" s="591"/>
      <c r="T13" s="591"/>
      <c r="U13" s="591"/>
      <c r="V13" s="591"/>
      <c r="W13" s="591"/>
      <c r="X13" s="591"/>
      <c r="Y13" s="592"/>
      <c r="Z13" s="643">
        <v>0</v>
      </c>
      <c r="AA13" s="643"/>
      <c r="AB13" s="643"/>
      <c r="AC13" s="643"/>
      <c r="AD13" s="644">
        <v>31348</v>
      </c>
      <c r="AE13" s="644"/>
      <c r="AF13" s="644"/>
      <c r="AG13" s="644"/>
      <c r="AH13" s="644"/>
      <c r="AI13" s="644"/>
      <c r="AJ13" s="644"/>
      <c r="AK13" s="644"/>
      <c r="AL13" s="613">
        <v>0.2</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2212795</v>
      </c>
      <c r="BH13" s="591"/>
      <c r="BI13" s="591"/>
      <c r="BJ13" s="591"/>
      <c r="BK13" s="591"/>
      <c r="BL13" s="591"/>
      <c r="BM13" s="591"/>
      <c r="BN13" s="592"/>
      <c r="BO13" s="643">
        <v>39.6</v>
      </c>
      <c r="BP13" s="643"/>
      <c r="BQ13" s="643"/>
      <c r="BR13" s="643"/>
      <c r="BS13" s="596">
        <v>146564</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11263515</v>
      </c>
      <c r="CS13" s="591"/>
      <c r="CT13" s="591"/>
      <c r="CU13" s="591"/>
      <c r="CV13" s="591"/>
      <c r="CW13" s="591"/>
      <c r="CX13" s="591"/>
      <c r="CY13" s="592"/>
      <c r="CZ13" s="643">
        <v>18.600000000000001</v>
      </c>
      <c r="DA13" s="643"/>
      <c r="DB13" s="643"/>
      <c r="DC13" s="643"/>
      <c r="DD13" s="596">
        <v>9538270</v>
      </c>
      <c r="DE13" s="591"/>
      <c r="DF13" s="591"/>
      <c r="DG13" s="591"/>
      <c r="DH13" s="591"/>
      <c r="DI13" s="591"/>
      <c r="DJ13" s="591"/>
      <c r="DK13" s="591"/>
      <c r="DL13" s="591"/>
      <c r="DM13" s="591"/>
      <c r="DN13" s="591"/>
      <c r="DO13" s="591"/>
      <c r="DP13" s="592"/>
      <c r="DQ13" s="596">
        <v>1761681</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142670</v>
      </c>
      <c r="BH14" s="591"/>
      <c r="BI14" s="591"/>
      <c r="BJ14" s="591"/>
      <c r="BK14" s="591"/>
      <c r="BL14" s="591"/>
      <c r="BM14" s="591"/>
      <c r="BN14" s="592"/>
      <c r="BO14" s="643">
        <v>2.6</v>
      </c>
      <c r="BP14" s="643"/>
      <c r="BQ14" s="643"/>
      <c r="BR14" s="643"/>
      <c r="BS14" s="596" t="s">
        <v>113</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2172998</v>
      </c>
      <c r="CS14" s="591"/>
      <c r="CT14" s="591"/>
      <c r="CU14" s="591"/>
      <c r="CV14" s="591"/>
      <c r="CW14" s="591"/>
      <c r="CX14" s="591"/>
      <c r="CY14" s="592"/>
      <c r="CZ14" s="643">
        <v>3.6</v>
      </c>
      <c r="DA14" s="643"/>
      <c r="DB14" s="643"/>
      <c r="DC14" s="643"/>
      <c r="DD14" s="596">
        <v>786671</v>
      </c>
      <c r="DE14" s="591"/>
      <c r="DF14" s="591"/>
      <c r="DG14" s="591"/>
      <c r="DH14" s="591"/>
      <c r="DI14" s="591"/>
      <c r="DJ14" s="591"/>
      <c r="DK14" s="591"/>
      <c r="DL14" s="591"/>
      <c r="DM14" s="591"/>
      <c r="DN14" s="591"/>
      <c r="DO14" s="591"/>
      <c r="DP14" s="592"/>
      <c r="DQ14" s="596">
        <v>1306412</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16403</v>
      </c>
      <c r="S15" s="591"/>
      <c r="T15" s="591"/>
      <c r="U15" s="591"/>
      <c r="V15" s="591"/>
      <c r="W15" s="591"/>
      <c r="X15" s="591"/>
      <c r="Y15" s="592"/>
      <c r="Z15" s="643">
        <v>0</v>
      </c>
      <c r="AA15" s="643"/>
      <c r="AB15" s="643"/>
      <c r="AC15" s="643"/>
      <c r="AD15" s="644">
        <v>16403</v>
      </c>
      <c r="AE15" s="644"/>
      <c r="AF15" s="644"/>
      <c r="AG15" s="644"/>
      <c r="AH15" s="644"/>
      <c r="AI15" s="644"/>
      <c r="AJ15" s="644"/>
      <c r="AK15" s="644"/>
      <c r="AL15" s="613">
        <v>0.1</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468101</v>
      </c>
      <c r="BH15" s="591"/>
      <c r="BI15" s="591"/>
      <c r="BJ15" s="591"/>
      <c r="BK15" s="591"/>
      <c r="BL15" s="591"/>
      <c r="BM15" s="591"/>
      <c r="BN15" s="592"/>
      <c r="BO15" s="643">
        <v>8.4</v>
      </c>
      <c r="BP15" s="643"/>
      <c r="BQ15" s="643"/>
      <c r="BR15" s="643"/>
      <c r="BS15" s="596" t="s">
        <v>113</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3876563</v>
      </c>
      <c r="CS15" s="591"/>
      <c r="CT15" s="591"/>
      <c r="CU15" s="591"/>
      <c r="CV15" s="591"/>
      <c r="CW15" s="591"/>
      <c r="CX15" s="591"/>
      <c r="CY15" s="592"/>
      <c r="CZ15" s="643">
        <v>6.4</v>
      </c>
      <c r="DA15" s="643"/>
      <c r="DB15" s="643"/>
      <c r="DC15" s="643"/>
      <c r="DD15" s="596">
        <v>1141312</v>
      </c>
      <c r="DE15" s="591"/>
      <c r="DF15" s="591"/>
      <c r="DG15" s="591"/>
      <c r="DH15" s="591"/>
      <c r="DI15" s="591"/>
      <c r="DJ15" s="591"/>
      <c r="DK15" s="591"/>
      <c r="DL15" s="591"/>
      <c r="DM15" s="591"/>
      <c r="DN15" s="591"/>
      <c r="DO15" s="591"/>
      <c r="DP15" s="592"/>
      <c r="DQ15" s="596">
        <v>2487943</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15996371</v>
      </c>
      <c r="S16" s="591"/>
      <c r="T16" s="591"/>
      <c r="U16" s="591"/>
      <c r="V16" s="591"/>
      <c r="W16" s="591"/>
      <c r="X16" s="591"/>
      <c r="Y16" s="592"/>
      <c r="Z16" s="643">
        <v>24.6</v>
      </c>
      <c r="AA16" s="643"/>
      <c r="AB16" s="643"/>
      <c r="AC16" s="643"/>
      <c r="AD16" s="644">
        <v>10293682</v>
      </c>
      <c r="AE16" s="644"/>
      <c r="AF16" s="644"/>
      <c r="AG16" s="644"/>
      <c r="AH16" s="644"/>
      <c r="AI16" s="644"/>
      <c r="AJ16" s="644"/>
      <c r="AK16" s="644"/>
      <c r="AL16" s="613">
        <v>59.8</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6671889</v>
      </c>
      <c r="CS16" s="591"/>
      <c r="CT16" s="591"/>
      <c r="CU16" s="591"/>
      <c r="CV16" s="591"/>
      <c r="CW16" s="591"/>
      <c r="CX16" s="591"/>
      <c r="CY16" s="592"/>
      <c r="CZ16" s="643">
        <v>11</v>
      </c>
      <c r="DA16" s="643"/>
      <c r="DB16" s="643"/>
      <c r="DC16" s="643"/>
      <c r="DD16" s="596" t="s">
        <v>113</v>
      </c>
      <c r="DE16" s="591"/>
      <c r="DF16" s="591"/>
      <c r="DG16" s="591"/>
      <c r="DH16" s="591"/>
      <c r="DI16" s="591"/>
      <c r="DJ16" s="591"/>
      <c r="DK16" s="591"/>
      <c r="DL16" s="591"/>
      <c r="DM16" s="591"/>
      <c r="DN16" s="591"/>
      <c r="DO16" s="591"/>
      <c r="DP16" s="592"/>
      <c r="DQ16" s="596">
        <v>505397</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10293682</v>
      </c>
      <c r="S17" s="591"/>
      <c r="T17" s="591"/>
      <c r="U17" s="591"/>
      <c r="V17" s="591"/>
      <c r="W17" s="591"/>
      <c r="X17" s="591"/>
      <c r="Y17" s="592"/>
      <c r="Z17" s="643">
        <v>15.8</v>
      </c>
      <c r="AA17" s="643"/>
      <c r="AB17" s="643"/>
      <c r="AC17" s="643"/>
      <c r="AD17" s="644">
        <v>10293682</v>
      </c>
      <c r="AE17" s="644"/>
      <c r="AF17" s="644"/>
      <c r="AG17" s="644"/>
      <c r="AH17" s="644"/>
      <c r="AI17" s="644"/>
      <c r="AJ17" s="644"/>
      <c r="AK17" s="644"/>
      <c r="AL17" s="613">
        <v>59.8</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3752546</v>
      </c>
      <c r="CS17" s="591"/>
      <c r="CT17" s="591"/>
      <c r="CU17" s="591"/>
      <c r="CV17" s="591"/>
      <c r="CW17" s="591"/>
      <c r="CX17" s="591"/>
      <c r="CY17" s="592"/>
      <c r="CZ17" s="643">
        <v>6.2</v>
      </c>
      <c r="DA17" s="643"/>
      <c r="DB17" s="643"/>
      <c r="DC17" s="643"/>
      <c r="DD17" s="596" t="s">
        <v>113</v>
      </c>
      <c r="DE17" s="591"/>
      <c r="DF17" s="591"/>
      <c r="DG17" s="591"/>
      <c r="DH17" s="591"/>
      <c r="DI17" s="591"/>
      <c r="DJ17" s="591"/>
      <c r="DK17" s="591"/>
      <c r="DL17" s="591"/>
      <c r="DM17" s="591"/>
      <c r="DN17" s="591"/>
      <c r="DO17" s="591"/>
      <c r="DP17" s="592"/>
      <c r="DQ17" s="596">
        <v>3675463</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1740537</v>
      </c>
      <c r="S18" s="591"/>
      <c r="T18" s="591"/>
      <c r="U18" s="591"/>
      <c r="V18" s="591"/>
      <c r="W18" s="591"/>
      <c r="X18" s="591"/>
      <c r="Y18" s="592"/>
      <c r="Z18" s="643">
        <v>2.7</v>
      </c>
      <c r="AA18" s="643"/>
      <c r="AB18" s="643"/>
      <c r="AC18" s="643"/>
      <c r="AD18" s="644" t="s">
        <v>113</v>
      </c>
      <c r="AE18" s="644"/>
      <c r="AF18" s="644"/>
      <c r="AG18" s="644"/>
      <c r="AH18" s="644"/>
      <c r="AI18" s="644"/>
      <c r="AJ18" s="644"/>
      <c r="AK18" s="644"/>
      <c r="AL18" s="613" t="s">
        <v>113</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v>3962152</v>
      </c>
      <c r="S19" s="591"/>
      <c r="T19" s="591"/>
      <c r="U19" s="591"/>
      <c r="V19" s="591"/>
      <c r="W19" s="591"/>
      <c r="X19" s="591"/>
      <c r="Y19" s="592"/>
      <c r="Z19" s="643">
        <v>6.1</v>
      </c>
      <c r="AA19" s="643"/>
      <c r="AB19" s="643"/>
      <c r="AC19" s="643"/>
      <c r="AD19" s="644" t="s">
        <v>113</v>
      </c>
      <c r="AE19" s="644"/>
      <c r="AF19" s="644"/>
      <c r="AG19" s="644"/>
      <c r="AH19" s="644"/>
      <c r="AI19" s="644"/>
      <c r="AJ19" s="644"/>
      <c r="AK19" s="644"/>
      <c r="AL19" s="613" t="s">
        <v>113</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1139</v>
      </c>
      <c r="BH19" s="591"/>
      <c r="BI19" s="591"/>
      <c r="BJ19" s="591"/>
      <c r="BK19" s="591"/>
      <c r="BL19" s="591"/>
      <c r="BM19" s="591"/>
      <c r="BN19" s="592"/>
      <c r="BO19" s="643">
        <v>0</v>
      </c>
      <c r="BP19" s="643"/>
      <c r="BQ19" s="643"/>
      <c r="BR19" s="643"/>
      <c r="BS19" s="596" t="s">
        <v>113</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22848250</v>
      </c>
      <c r="S20" s="591"/>
      <c r="T20" s="591"/>
      <c r="U20" s="591"/>
      <c r="V20" s="591"/>
      <c r="W20" s="591"/>
      <c r="X20" s="591"/>
      <c r="Y20" s="592"/>
      <c r="Z20" s="643">
        <v>35.1</v>
      </c>
      <c r="AA20" s="643"/>
      <c r="AB20" s="643"/>
      <c r="AC20" s="643"/>
      <c r="AD20" s="644">
        <v>17145561</v>
      </c>
      <c r="AE20" s="644"/>
      <c r="AF20" s="644"/>
      <c r="AG20" s="644"/>
      <c r="AH20" s="644"/>
      <c r="AI20" s="644"/>
      <c r="AJ20" s="644"/>
      <c r="AK20" s="644"/>
      <c r="AL20" s="613">
        <v>99.5</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1139</v>
      </c>
      <c r="BH20" s="591"/>
      <c r="BI20" s="591"/>
      <c r="BJ20" s="591"/>
      <c r="BK20" s="591"/>
      <c r="BL20" s="591"/>
      <c r="BM20" s="591"/>
      <c r="BN20" s="592"/>
      <c r="BO20" s="643">
        <v>0</v>
      </c>
      <c r="BP20" s="643"/>
      <c r="BQ20" s="643"/>
      <c r="BR20" s="643"/>
      <c r="BS20" s="596" t="s">
        <v>113</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60434508</v>
      </c>
      <c r="CS20" s="591"/>
      <c r="CT20" s="591"/>
      <c r="CU20" s="591"/>
      <c r="CV20" s="591"/>
      <c r="CW20" s="591"/>
      <c r="CX20" s="591"/>
      <c r="CY20" s="592"/>
      <c r="CZ20" s="643">
        <v>100</v>
      </c>
      <c r="DA20" s="643"/>
      <c r="DB20" s="643"/>
      <c r="DC20" s="643"/>
      <c r="DD20" s="596">
        <v>16338342</v>
      </c>
      <c r="DE20" s="591"/>
      <c r="DF20" s="591"/>
      <c r="DG20" s="591"/>
      <c r="DH20" s="591"/>
      <c r="DI20" s="591"/>
      <c r="DJ20" s="591"/>
      <c r="DK20" s="591"/>
      <c r="DL20" s="591"/>
      <c r="DM20" s="591"/>
      <c r="DN20" s="591"/>
      <c r="DO20" s="591"/>
      <c r="DP20" s="592"/>
      <c r="DQ20" s="596">
        <v>26406857</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6798</v>
      </c>
      <c r="S21" s="591"/>
      <c r="T21" s="591"/>
      <c r="U21" s="591"/>
      <c r="V21" s="591"/>
      <c r="W21" s="591"/>
      <c r="X21" s="591"/>
      <c r="Y21" s="592"/>
      <c r="Z21" s="643">
        <v>0</v>
      </c>
      <c r="AA21" s="643"/>
      <c r="AB21" s="643"/>
      <c r="AC21" s="643"/>
      <c r="AD21" s="644">
        <v>6798</v>
      </c>
      <c r="AE21" s="644"/>
      <c r="AF21" s="644"/>
      <c r="AG21" s="644"/>
      <c r="AH21" s="644"/>
      <c r="AI21" s="644"/>
      <c r="AJ21" s="644"/>
      <c r="AK21" s="644"/>
      <c r="AL21" s="613">
        <v>0</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v>1139</v>
      </c>
      <c r="BH21" s="591"/>
      <c r="BI21" s="591"/>
      <c r="BJ21" s="591"/>
      <c r="BK21" s="591"/>
      <c r="BL21" s="591"/>
      <c r="BM21" s="591"/>
      <c r="BN21" s="592"/>
      <c r="BO21" s="643">
        <v>0</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117045</v>
      </c>
      <c r="S22" s="591"/>
      <c r="T22" s="591"/>
      <c r="U22" s="591"/>
      <c r="V22" s="591"/>
      <c r="W22" s="591"/>
      <c r="X22" s="591"/>
      <c r="Y22" s="592"/>
      <c r="Z22" s="643">
        <v>0.2</v>
      </c>
      <c r="AA22" s="643"/>
      <c r="AB22" s="643"/>
      <c r="AC22" s="643"/>
      <c r="AD22" s="644" t="s">
        <v>113</v>
      </c>
      <c r="AE22" s="644"/>
      <c r="AF22" s="644"/>
      <c r="AG22" s="644"/>
      <c r="AH22" s="644"/>
      <c r="AI22" s="644"/>
      <c r="AJ22" s="644"/>
      <c r="AK22" s="644"/>
      <c r="AL22" s="613" t="s">
        <v>113</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470256</v>
      </c>
      <c r="S23" s="591"/>
      <c r="T23" s="591"/>
      <c r="U23" s="591"/>
      <c r="V23" s="591"/>
      <c r="W23" s="591"/>
      <c r="X23" s="591"/>
      <c r="Y23" s="592"/>
      <c r="Z23" s="643">
        <v>0.7</v>
      </c>
      <c r="AA23" s="643"/>
      <c r="AB23" s="643"/>
      <c r="AC23" s="643"/>
      <c r="AD23" s="644">
        <v>25040</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43654</v>
      </c>
      <c r="S24" s="591"/>
      <c r="T24" s="591"/>
      <c r="U24" s="591"/>
      <c r="V24" s="591"/>
      <c r="W24" s="591"/>
      <c r="X24" s="591"/>
      <c r="Y24" s="592"/>
      <c r="Z24" s="643">
        <v>0.1</v>
      </c>
      <c r="AA24" s="643"/>
      <c r="AB24" s="643"/>
      <c r="AC24" s="643"/>
      <c r="AD24" s="644" t="s">
        <v>113</v>
      </c>
      <c r="AE24" s="644"/>
      <c r="AF24" s="644"/>
      <c r="AG24" s="644"/>
      <c r="AH24" s="644"/>
      <c r="AI24" s="644"/>
      <c r="AJ24" s="644"/>
      <c r="AK24" s="644"/>
      <c r="AL24" s="613" t="s">
        <v>113</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14220716</v>
      </c>
      <c r="CS24" s="641"/>
      <c r="CT24" s="641"/>
      <c r="CU24" s="641"/>
      <c r="CV24" s="641"/>
      <c r="CW24" s="641"/>
      <c r="CX24" s="641"/>
      <c r="CY24" s="688"/>
      <c r="CZ24" s="692">
        <v>23.5</v>
      </c>
      <c r="DA24" s="693"/>
      <c r="DB24" s="693"/>
      <c r="DC24" s="694"/>
      <c r="DD24" s="687">
        <v>9748396</v>
      </c>
      <c r="DE24" s="641"/>
      <c r="DF24" s="641"/>
      <c r="DG24" s="641"/>
      <c r="DH24" s="641"/>
      <c r="DI24" s="641"/>
      <c r="DJ24" s="641"/>
      <c r="DK24" s="688"/>
      <c r="DL24" s="687">
        <v>9174225</v>
      </c>
      <c r="DM24" s="641"/>
      <c r="DN24" s="641"/>
      <c r="DO24" s="641"/>
      <c r="DP24" s="641"/>
      <c r="DQ24" s="641"/>
      <c r="DR24" s="641"/>
      <c r="DS24" s="641"/>
      <c r="DT24" s="641"/>
      <c r="DU24" s="641"/>
      <c r="DV24" s="688"/>
      <c r="DW24" s="689">
        <v>51</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11282912</v>
      </c>
      <c r="S25" s="591"/>
      <c r="T25" s="591"/>
      <c r="U25" s="591"/>
      <c r="V25" s="591"/>
      <c r="W25" s="591"/>
      <c r="X25" s="591"/>
      <c r="Y25" s="592"/>
      <c r="Z25" s="643">
        <v>17.3</v>
      </c>
      <c r="AA25" s="643"/>
      <c r="AB25" s="643"/>
      <c r="AC25" s="643"/>
      <c r="AD25" s="644" t="s">
        <v>113</v>
      </c>
      <c r="AE25" s="644"/>
      <c r="AF25" s="644"/>
      <c r="AG25" s="644"/>
      <c r="AH25" s="644"/>
      <c r="AI25" s="644"/>
      <c r="AJ25" s="644"/>
      <c r="AK25" s="644"/>
      <c r="AL25" s="613" t="s">
        <v>113</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5341176</v>
      </c>
      <c r="CS25" s="609"/>
      <c r="CT25" s="609"/>
      <c r="CU25" s="609"/>
      <c r="CV25" s="609"/>
      <c r="CW25" s="609"/>
      <c r="CX25" s="609"/>
      <c r="CY25" s="610"/>
      <c r="CZ25" s="593">
        <v>8.8000000000000007</v>
      </c>
      <c r="DA25" s="611"/>
      <c r="DB25" s="611"/>
      <c r="DC25" s="612"/>
      <c r="DD25" s="596">
        <v>4869082</v>
      </c>
      <c r="DE25" s="609"/>
      <c r="DF25" s="609"/>
      <c r="DG25" s="609"/>
      <c r="DH25" s="609"/>
      <c r="DI25" s="609"/>
      <c r="DJ25" s="609"/>
      <c r="DK25" s="610"/>
      <c r="DL25" s="596">
        <v>4304623</v>
      </c>
      <c r="DM25" s="609"/>
      <c r="DN25" s="609"/>
      <c r="DO25" s="609"/>
      <c r="DP25" s="609"/>
      <c r="DQ25" s="609"/>
      <c r="DR25" s="609"/>
      <c r="DS25" s="609"/>
      <c r="DT25" s="609"/>
      <c r="DU25" s="609"/>
      <c r="DV25" s="610"/>
      <c r="DW25" s="613">
        <v>23.9</v>
      </c>
      <c r="DX25" s="614"/>
      <c r="DY25" s="614"/>
      <c r="DZ25" s="614"/>
      <c r="EA25" s="614"/>
      <c r="EB25" s="614"/>
      <c r="EC25" s="615"/>
    </row>
    <row r="26" spans="2:133" ht="11.25" customHeight="1" x14ac:dyDescent="0.15">
      <c r="B26" s="684" t="s">
        <v>278</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3439359</v>
      </c>
      <c r="CS26" s="591"/>
      <c r="CT26" s="591"/>
      <c r="CU26" s="591"/>
      <c r="CV26" s="591"/>
      <c r="CW26" s="591"/>
      <c r="CX26" s="591"/>
      <c r="CY26" s="592"/>
      <c r="CZ26" s="593">
        <v>5.7</v>
      </c>
      <c r="DA26" s="611"/>
      <c r="DB26" s="611"/>
      <c r="DC26" s="612"/>
      <c r="DD26" s="596">
        <v>3098346</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4460887</v>
      </c>
      <c r="S27" s="591"/>
      <c r="T27" s="591"/>
      <c r="U27" s="591"/>
      <c r="V27" s="591"/>
      <c r="W27" s="591"/>
      <c r="X27" s="591"/>
      <c r="Y27" s="592"/>
      <c r="Z27" s="643">
        <v>6.9</v>
      </c>
      <c r="AA27" s="643"/>
      <c r="AB27" s="643"/>
      <c r="AC27" s="643"/>
      <c r="AD27" s="644" t="s">
        <v>113</v>
      </c>
      <c r="AE27" s="644"/>
      <c r="AF27" s="644"/>
      <c r="AG27" s="644"/>
      <c r="AH27" s="644"/>
      <c r="AI27" s="644"/>
      <c r="AJ27" s="644"/>
      <c r="AK27" s="644"/>
      <c r="AL27" s="613" t="s">
        <v>113</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5588855</v>
      </c>
      <c r="BH27" s="591"/>
      <c r="BI27" s="591"/>
      <c r="BJ27" s="591"/>
      <c r="BK27" s="591"/>
      <c r="BL27" s="591"/>
      <c r="BM27" s="591"/>
      <c r="BN27" s="592"/>
      <c r="BO27" s="643">
        <v>100</v>
      </c>
      <c r="BP27" s="643"/>
      <c r="BQ27" s="643"/>
      <c r="BR27" s="643"/>
      <c r="BS27" s="596">
        <v>275885</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5126997</v>
      </c>
      <c r="CS27" s="609"/>
      <c r="CT27" s="609"/>
      <c r="CU27" s="609"/>
      <c r="CV27" s="609"/>
      <c r="CW27" s="609"/>
      <c r="CX27" s="609"/>
      <c r="CY27" s="610"/>
      <c r="CZ27" s="593">
        <v>8.5</v>
      </c>
      <c r="DA27" s="611"/>
      <c r="DB27" s="611"/>
      <c r="DC27" s="612"/>
      <c r="DD27" s="596">
        <v>1203854</v>
      </c>
      <c r="DE27" s="609"/>
      <c r="DF27" s="609"/>
      <c r="DG27" s="609"/>
      <c r="DH27" s="609"/>
      <c r="DI27" s="609"/>
      <c r="DJ27" s="609"/>
      <c r="DK27" s="610"/>
      <c r="DL27" s="596">
        <v>1194142</v>
      </c>
      <c r="DM27" s="609"/>
      <c r="DN27" s="609"/>
      <c r="DO27" s="609"/>
      <c r="DP27" s="609"/>
      <c r="DQ27" s="609"/>
      <c r="DR27" s="609"/>
      <c r="DS27" s="609"/>
      <c r="DT27" s="609"/>
      <c r="DU27" s="609"/>
      <c r="DV27" s="610"/>
      <c r="DW27" s="613">
        <v>6.6</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246713</v>
      </c>
      <c r="S28" s="591"/>
      <c r="T28" s="591"/>
      <c r="U28" s="591"/>
      <c r="V28" s="591"/>
      <c r="W28" s="591"/>
      <c r="X28" s="591"/>
      <c r="Y28" s="592"/>
      <c r="Z28" s="643">
        <v>0.4</v>
      </c>
      <c r="AA28" s="643"/>
      <c r="AB28" s="643"/>
      <c r="AC28" s="643"/>
      <c r="AD28" s="644">
        <v>46584</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3752543</v>
      </c>
      <c r="CS28" s="591"/>
      <c r="CT28" s="591"/>
      <c r="CU28" s="591"/>
      <c r="CV28" s="591"/>
      <c r="CW28" s="591"/>
      <c r="CX28" s="591"/>
      <c r="CY28" s="592"/>
      <c r="CZ28" s="593">
        <v>6.2</v>
      </c>
      <c r="DA28" s="611"/>
      <c r="DB28" s="611"/>
      <c r="DC28" s="612"/>
      <c r="DD28" s="596">
        <v>3675460</v>
      </c>
      <c r="DE28" s="591"/>
      <c r="DF28" s="591"/>
      <c r="DG28" s="591"/>
      <c r="DH28" s="591"/>
      <c r="DI28" s="591"/>
      <c r="DJ28" s="591"/>
      <c r="DK28" s="592"/>
      <c r="DL28" s="596">
        <v>3675460</v>
      </c>
      <c r="DM28" s="591"/>
      <c r="DN28" s="591"/>
      <c r="DO28" s="591"/>
      <c r="DP28" s="591"/>
      <c r="DQ28" s="591"/>
      <c r="DR28" s="591"/>
      <c r="DS28" s="591"/>
      <c r="DT28" s="591"/>
      <c r="DU28" s="591"/>
      <c r="DV28" s="592"/>
      <c r="DW28" s="613">
        <v>20.399999999999999</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131251</v>
      </c>
      <c r="S29" s="591"/>
      <c r="T29" s="591"/>
      <c r="U29" s="591"/>
      <c r="V29" s="591"/>
      <c r="W29" s="591"/>
      <c r="X29" s="591"/>
      <c r="Y29" s="592"/>
      <c r="Z29" s="643">
        <v>0.2</v>
      </c>
      <c r="AA29" s="643"/>
      <c r="AB29" s="643"/>
      <c r="AC29" s="643"/>
      <c r="AD29" s="644" t="s">
        <v>113</v>
      </c>
      <c r="AE29" s="644"/>
      <c r="AF29" s="644"/>
      <c r="AG29" s="644"/>
      <c r="AH29" s="644"/>
      <c r="AI29" s="644"/>
      <c r="AJ29" s="644"/>
      <c r="AK29" s="644"/>
      <c r="AL29" s="613" t="s">
        <v>113</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3752337</v>
      </c>
      <c r="CS29" s="609"/>
      <c r="CT29" s="609"/>
      <c r="CU29" s="609"/>
      <c r="CV29" s="609"/>
      <c r="CW29" s="609"/>
      <c r="CX29" s="609"/>
      <c r="CY29" s="610"/>
      <c r="CZ29" s="593">
        <v>6.2</v>
      </c>
      <c r="DA29" s="611"/>
      <c r="DB29" s="611"/>
      <c r="DC29" s="612"/>
      <c r="DD29" s="596">
        <v>3675254</v>
      </c>
      <c r="DE29" s="609"/>
      <c r="DF29" s="609"/>
      <c r="DG29" s="609"/>
      <c r="DH29" s="609"/>
      <c r="DI29" s="609"/>
      <c r="DJ29" s="609"/>
      <c r="DK29" s="610"/>
      <c r="DL29" s="596">
        <v>3675254</v>
      </c>
      <c r="DM29" s="609"/>
      <c r="DN29" s="609"/>
      <c r="DO29" s="609"/>
      <c r="DP29" s="609"/>
      <c r="DQ29" s="609"/>
      <c r="DR29" s="609"/>
      <c r="DS29" s="609"/>
      <c r="DT29" s="609"/>
      <c r="DU29" s="609"/>
      <c r="DV29" s="610"/>
      <c r="DW29" s="613">
        <v>20.399999999999999</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12731742</v>
      </c>
      <c r="S30" s="591"/>
      <c r="T30" s="591"/>
      <c r="U30" s="591"/>
      <c r="V30" s="591"/>
      <c r="W30" s="591"/>
      <c r="X30" s="591"/>
      <c r="Y30" s="592"/>
      <c r="Z30" s="643">
        <v>19.600000000000001</v>
      </c>
      <c r="AA30" s="643"/>
      <c r="AB30" s="643"/>
      <c r="AC30" s="643"/>
      <c r="AD30" s="644" t="s">
        <v>113</v>
      </c>
      <c r="AE30" s="644"/>
      <c r="AF30" s="644"/>
      <c r="AG30" s="644"/>
      <c r="AH30" s="644"/>
      <c r="AI30" s="644"/>
      <c r="AJ30" s="644"/>
      <c r="AK30" s="644"/>
      <c r="AL30" s="613" t="s">
        <v>113</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99.7</v>
      </c>
      <c r="BH30" s="657"/>
      <c r="BI30" s="657"/>
      <c r="BJ30" s="657"/>
      <c r="BK30" s="657"/>
      <c r="BL30" s="657"/>
      <c r="BM30" s="658">
        <v>99.2</v>
      </c>
      <c r="BN30" s="657"/>
      <c r="BO30" s="657"/>
      <c r="BP30" s="657"/>
      <c r="BQ30" s="659"/>
      <c r="BR30" s="656">
        <v>99.7</v>
      </c>
      <c r="BS30" s="657"/>
      <c r="BT30" s="657"/>
      <c r="BU30" s="657"/>
      <c r="BV30" s="657"/>
      <c r="BW30" s="657"/>
      <c r="BX30" s="658">
        <v>98.9</v>
      </c>
      <c r="BY30" s="657"/>
      <c r="BZ30" s="657"/>
      <c r="CA30" s="657"/>
      <c r="CB30" s="659"/>
      <c r="CD30" s="662"/>
      <c r="CE30" s="663"/>
      <c r="CF30" s="627" t="s">
        <v>293</v>
      </c>
      <c r="CG30" s="624"/>
      <c r="CH30" s="624"/>
      <c r="CI30" s="624"/>
      <c r="CJ30" s="624"/>
      <c r="CK30" s="624"/>
      <c r="CL30" s="624"/>
      <c r="CM30" s="624"/>
      <c r="CN30" s="624"/>
      <c r="CO30" s="624"/>
      <c r="CP30" s="624"/>
      <c r="CQ30" s="625"/>
      <c r="CR30" s="590">
        <v>3397621</v>
      </c>
      <c r="CS30" s="591"/>
      <c r="CT30" s="591"/>
      <c r="CU30" s="591"/>
      <c r="CV30" s="591"/>
      <c r="CW30" s="591"/>
      <c r="CX30" s="591"/>
      <c r="CY30" s="592"/>
      <c r="CZ30" s="593">
        <v>5.6</v>
      </c>
      <c r="DA30" s="611"/>
      <c r="DB30" s="611"/>
      <c r="DC30" s="612"/>
      <c r="DD30" s="596">
        <v>3341882</v>
      </c>
      <c r="DE30" s="591"/>
      <c r="DF30" s="591"/>
      <c r="DG30" s="591"/>
      <c r="DH30" s="591"/>
      <c r="DI30" s="591"/>
      <c r="DJ30" s="591"/>
      <c r="DK30" s="592"/>
      <c r="DL30" s="596">
        <v>3341882</v>
      </c>
      <c r="DM30" s="591"/>
      <c r="DN30" s="591"/>
      <c r="DO30" s="591"/>
      <c r="DP30" s="591"/>
      <c r="DQ30" s="591"/>
      <c r="DR30" s="591"/>
      <c r="DS30" s="591"/>
      <c r="DT30" s="591"/>
      <c r="DU30" s="591"/>
      <c r="DV30" s="592"/>
      <c r="DW30" s="613">
        <v>18.600000000000001</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6975895</v>
      </c>
      <c r="S31" s="591"/>
      <c r="T31" s="591"/>
      <c r="U31" s="591"/>
      <c r="V31" s="591"/>
      <c r="W31" s="591"/>
      <c r="X31" s="591"/>
      <c r="Y31" s="592"/>
      <c r="Z31" s="643">
        <v>10.7</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99.7</v>
      </c>
      <c r="BH31" s="609"/>
      <c r="BI31" s="609"/>
      <c r="BJ31" s="609"/>
      <c r="BK31" s="609"/>
      <c r="BL31" s="609"/>
      <c r="BM31" s="645">
        <v>99.5</v>
      </c>
      <c r="BN31" s="655"/>
      <c r="BO31" s="655"/>
      <c r="BP31" s="655"/>
      <c r="BQ31" s="619"/>
      <c r="BR31" s="654">
        <v>99.8</v>
      </c>
      <c r="BS31" s="609"/>
      <c r="BT31" s="609"/>
      <c r="BU31" s="609"/>
      <c r="BV31" s="609"/>
      <c r="BW31" s="609"/>
      <c r="BX31" s="645">
        <v>99.4</v>
      </c>
      <c r="BY31" s="655"/>
      <c r="BZ31" s="655"/>
      <c r="CA31" s="655"/>
      <c r="CB31" s="619"/>
      <c r="CD31" s="662"/>
      <c r="CE31" s="663"/>
      <c r="CF31" s="627" t="s">
        <v>297</v>
      </c>
      <c r="CG31" s="624"/>
      <c r="CH31" s="624"/>
      <c r="CI31" s="624"/>
      <c r="CJ31" s="624"/>
      <c r="CK31" s="624"/>
      <c r="CL31" s="624"/>
      <c r="CM31" s="624"/>
      <c r="CN31" s="624"/>
      <c r="CO31" s="624"/>
      <c r="CP31" s="624"/>
      <c r="CQ31" s="625"/>
      <c r="CR31" s="590">
        <v>354716</v>
      </c>
      <c r="CS31" s="609"/>
      <c r="CT31" s="609"/>
      <c r="CU31" s="609"/>
      <c r="CV31" s="609"/>
      <c r="CW31" s="609"/>
      <c r="CX31" s="609"/>
      <c r="CY31" s="610"/>
      <c r="CZ31" s="593">
        <v>0.6</v>
      </c>
      <c r="DA31" s="611"/>
      <c r="DB31" s="611"/>
      <c r="DC31" s="612"/>
      <c r="DD31" s="596">
        <v>333372</v>
      </c>
      <c r="DE31" s="609"/>
      <c r="DF31" s="609"/>
      <c r="DG31" s="609"/>
      <c r="DH31" s="609"/>
      <c r="DI31" s="609"/>
      <c r="DJ31" s="609"/>
      <c r="DK31" s="610"/>
      <c r="DL31" s="596">
        <v>333372</v>
      </c>
      <c r="DM31" s="609"/>
      <c r="DN31" s="609"/>
      <c r="DO31" s="609"/>
      <c r="DP31" s="609"/>
      <c r="DQ31" s="609"/>
      <c r="DR31" s="609"/>
      <c r="DS31" s="609"/>
      <c r="DT31" s="609"/>
      <c r="DU31" s="609"/>
      <c r="DV31" s="610"/>
      <c r="DW31" s="613">
        <v>1.9</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827238</v>
      </c>
      <c r="S32" s="591"/>
      <c r="T32" s="591"/>
      <c r="U32" s="591"/>
      <c r="V32" s="591"/>
      <c r="W32" s="591"/>
      <c r="X32" s="591"/>
      <c r="Y32" s="592"/>
      <c r="Z32" s="643">
        <v>1.3</v>
      </c>
      <c r="AA32" s="643"/>
      <c r="AB32" s="643"/>
      <c r="AC32" s="643"/>
      <c r="AD32" s="644">
        <v>102</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99.6</v>
      </c>
      <c r="BH32" s="575"/>
      <c r="BI32" s="575"/>
      <c r="BJ32" s="575"/>
      <c r="BK32" s="575"/>
      <c r="BL32" s="575"/>
      <c r="BM32" s="638">
        <v>98.7</v>
      </c>
      <c r="BN32" s="575"/>
      <c r="BO32" s="575"/>
      <c r="BP32" s="575"/>
      <c r="BQ32" s="632"/>
      <c r="BR32" s="653">
        <v>99.6</v>
      </c>
      <c r="BS32" s="575"/>
      <c r="BT32" s="575"/>
      <c r="BU32" s="575"/>
      <c r="BV32" s="575"/>
      <c r="BW32" s="575"/>
      <c r="BX32" s="638">
        <v>98.2</v>
      </c>
      <c r="BY32" s="575"/>
      <c r="BZ32" s="575"/>
      <c r="CA32" s="575"/>
      <c r="CB32" s="632"/>
      <c r="CD32" s="664"/>
      <c r="CE32" s="665"/>
      <c r="CF32" s="627" t="s">
        <v>300</v>
      </c>
      <c r="CG32" s="624"/>
      <c r="CH32" s="624"/>
      <c r="CI32" s="624"/>
      <c r="CJ32" s="624"/>
      <c r="CK32" s="624"/>
      <c r="CL32" s="624"/>
      <c r="CM32" s="624"/>
      <c r="CN32" s="624"/>
      <c r="CO32" s="624"/>
      <c r="CP32" s="624"/>
      <c r="CQ32" s="625"/>
      <c r="CR32" s="590">
        <v>206</v>
      </c>
      <c r="CS32" s="591"/>
      <c r="CT32" s="591"/>
      <c r="CU32" s="591"/>
      <c r="CV32" s="591"/>
      <c r="CW32" s="591"/>
      <c r="CX32" s="591"/>
      <c r="CY32" s="592"/>
      <c r="CZ32" s="593">
        <v>0</v>
      </c>
      <c r="DA32" s="611"/>
      <c r="DB32" s="611"/>
      <c r="DC32" s="612"/>
      <c r="DD32" s="596">
        <v>206</v>
      </c>
      <c r="DE32" s="591"/>
      <c r="DF32" s="591"/>
      <c r="DG32" s="591"/>
      <c r="DH32" s="591"/>
      <c r="DI32" s="591"/>
      <c r="DJ32" s="591"/>
      <c r="DK32" s="592"/>
      <c r="DL32" s="596">
        <v>206</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4973800</v>
      </c>
      <c r="S33" s="591"/>
      <c r="T33" s="591"/>
      <c r="U33" s="591"/>
      <c r="V33" s="591"/>
      <c r="W33" s="591"/>
      <c r="X33" s="591"/>
      <c r="Y33" s="592"/>
      <c r="Z33" s="643">
        <v>7.6</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23203561</v>
      </c>
      <c r="CS33" s="609"/>
      <c r="CT33" s="609"/>
      <c r="CU33" s="609"/>
      <c r="CV33" s="609"/>
      <c r="CW33" s="609"/>
      <c r="CX33" s="609"/>
      <c r="CY33" s="610"/>
      <c r="CZ33" s="593">
        <v>38.4</v>
      </c>
      <c r="DA33" s="611"/>
      <c r="DB33" s="611"/>
      <c r="DC33" s="612"/>
      <c r="DD33" s="596">
        <v>15072993</v>
      </c>
      <c r="DE33" s="609"/>
      <c r="DF33" s="609"/>
      <c r="DG33" s="609"/>
      <c r="DH33" s="609"/>
      <c r="DI33" s="609"/>
      <c r="DJ33" s="609"/>
      <c r="DK33" s="610"/>
      <c r="DL33" s="596">
        <v>7158389</v>
      </c>
      <c r="DM33" s="609"/>
      <c r="DN33" s="609"/>
      <c r="DO33" s="609"/>
      <c r="DP33" s="609"/>
      <c r="DQ33" s="609"/>
      <c r="DR33" s="609"/>
      <c r="DS33" s="609"/>
      <c r="DT33" s="609"/>
      <c r="DU33" s="609"/>
      <c r="DV33" s="610"/>
      <c r="DW33" s="613">
        <v>39.799999999999997</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5348249</v>
      </c>
      <c r="CS34" s="591"/>
      <c r="CT34" s="591"/>
      <c r="CU34" s="591"/>
      <c r="CV34" s="591"/>
      <c r="CW34" s="591"/>
      <c r="CX34" s="591"/>
      <c r="CY34" s="592"/>
      <c r="CZ34" s="593">
        <v>8.8000000000000007</v>
      </c>
      <c r="DA34" s="611"/>
      <c r="DB34" s="611"/>
      <c r="DC34" s="612"/>
      <c r="DD34" s="596">
        <v>4100395</v>
      </c>
      <c r="DE34" s="591"/>
      <c r="DF34" s="591"/>
      <c r="DG34" s="591"/>
      <c r="DH34" s="591"/>
      <c r="DI34" s="591"/>
      <c r="DJ34" s="591"/>
      <c r="DK34" s="592"/>
      <c r="DL34" s="596">
        <v>2989914</v>
      </c>
      <c r="DM34" s="591"/>
      <c r="DN34" s="591"/>
      <c r="DO34" s="591"/>
      <c r="DP34" s="591"/>
      <c r="DQ34" s="591"/>
      <c r="DR34" s="591"/>
      <c r="DS34" s="591"/>
      <c r="DT34" s="591"/>
      <c r="DU34" s="591"/>
      <c r="DV34" s="592"/>
      <c r="DW34" s="613">
        <v>16.600000000000001</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767400</v>
      </c>
      <c r="S35" s="591"/>
      <c r="T35" s="591"/>
      <c r="U35" s="591"/>
      <c r="V35" s="591"/>
      <c r="W35" s="591"/>
      <c r="X35" s="591"/>
      <c r="Y35" s="592"/>
      <c r="Z35" s="643">
        <v>1.2</v>
      </c>
      <c r="AA35" s="643"/>
      <c r="AB35" s="643"/>
      <c r="AC35" s="643"/>
      <c r="AD35" s="644" t="s">
        <v>113</v>
      </c>
      <c r="AE35" s="644"/>
      <c r="AF35" s="644"/>
      <c r="AG35" s="644"/>
      <c r="AH35" s="644"/>
      <c r="AI35" s="644"/>
      <c r="AJ35" s="644"/>
      <c r="AK35" s="644"/>
      <c r="AL35" s="613" t="s">
        <v>113</v>
      </c>
      <c r="AM35" s="645"/>
      <c r="AN35" s="645"/>
      <c r="AO35" s="646"/>
      <c r="AP35" s="188"/>
      <c r="AQ35" s="647" t="s">
        <v>308</v>
      </c>
      <c r="AR35" s="648"/>
      <c r="AS35" s="648"/>
      <c r="AT35" s="648"/>
      <c r="AU35" s="648"/>
      <c r="AV35" s="648"/>
      <c r="AW35" s="648"/>
      <c r="AX35" s="648"/>
      <c r="AY35" s="649"/>
      <c r="AZ35" s="640">
        <v>5502747</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-451</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195264</v>
      </c>
      <c r="CS35" s="609"/>
      <c r="CT35" s="609"/>
      <c r="CU35" s="609"/>
      <c r="CV35" s="609"/>
      <c r="CW35" s="609"/>
      <c r="CX35" s="609"/>
      <c r="CY35" s="610"/>
      <c r="CZ35" s="593">
        <v>0.3</v>
      </c>
      <c r="DA35" s="611"/>
      <c r="DB35" s="611"/>
      <c r="DC35" s="612"/>
      <c r="DD35" s="596">
        <v>178898</v>
      </c>
      <c r="DE35" s="609"/>
      <c r="DF35" s="609"/>
      <c r="DG35" s="609"/>
      <c r="DH35" s="609"/>
      <c r="DI35" s="609"/>
      <c r="DJ35" s="609"/>
      <c r="DK35" s="610"/>
      <c r="DL35" s="596">
        <v>165074</v>
      </c>
      <c r="DM35" s="609"/>
      <c r="DN35" s="609"/>
      <c r="DO35" s="609"/>
      <c r="DP35" s="609"/>
      <c r="DQ35" s="609"/>
      <c r="DR35" s="609"/>
      <c r="DS35" s="609"/>
      <c r="DT35" s="609"/>
      <c r="DU35" s="609"/>
      <c r="DV35" s="610"/>
      <c r="DW35" s="613">
        <v>0.9</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65116441</v>
      </c>
      <c r="S36" s="631"/>
      <c r="T36" s="631"/>
      <c r="U36" s="631"/>
      <c r="V36" s="631"/>
      <c r="W36" s="631"/>
      <c r="X36" s="631"/>
      <c r="Y36" s="634"/>
      <c r="Z36" s="635">
        <v>100</v>
      </c>
      <c r="AA36" s="635"/>
      <c r="AB36" s="635"/>
      <c r="AC36" s="635"/>
      <c r="AD36" s="636">
        <v>17224085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2075850</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-134554</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5312511</v>
      </c>
      <c r="CS36" s="591"/>
      <c r="CT36" s="591"/>
      <c r="CU36" s="591"/>
      <c r="CV36" s="591"/>
      <c r="CW36" s="591"/>
      <c r="CX36" s="591"/>
      <c r="CY36" s="592"/>
      <c r="CZ36" s="593">
        <v>8.8000000000000007</v>
      </c>
      <c r="DA36" s="611"/>
      <c r="DB36" s="611"/>
      <c r="DC36" s="612"/>
      <c r="DD36" s="596">
        <v>3863853</v>
      </c>
      <c r="DE36" s="591"/>
      <c r="DF36" s="591"/>
      <c r="DG36" s="591"/>
      <c r="DH36" s="591"/>
      <c r="DI36" s="591"/>
      <c r="DJ36" s="591"/>
      <c r="DK36" s="592"/>
      <c r="DL36" s="596">
        <v>1969355</v>
      </c>
      <c r="DM36" s="591"/>
      <c r="DN36" s="591"/>
      <c r="DO36" s="591"/>
      <c r="DP36" s="591"/>
      <c r="DQ36" s="591"/>
      <c r="DR36" s="591"/>
      <c r="DS36" s="591"/>
      <c r="DT36" s="591"/>
      <c r="DU36" s="591"/>
      <c r="DV36" s="592"/>
      <c r="DW36" s="613">
        <v>10.9</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897617</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8949</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2686104</v>
      </c>
      <c r="CS37" s="609"/>
      <c r="CT37" s="609"/>
      <c r="CU37" s="609"/>
      <c r="CV37" s="609"/>
      <c r="CW37" s="609"/>
      <c r="CX37" s="609"/>
      <c r="CY37" s="610"/>
      <c r="CZ37" s="593">
        <v>4.4000000000000004</v>
      </c>
      <c r="DA37" s="611"/>
      <c r="DB37" s="611"/>
      <c r="DC37" s="612"/>
      <c r="DD37" s="596">
        <v>1854502</v>
      </c>
      <c r="DE37" s="609"/>
      <c r="DF37" s="609"/>
      <c r="DG37" s="609"/>
      <c r="DH37" s="609"/>
      <c r="DI37" s="609"/>
      <c r="DJ37" s="609"/>
      <c r="DK37" s="610"/>
      <c r="DL37" s="596">
        <v>1042243</v>
      </c>
      <c r="DM37" s="609"/>
      <c r="DN37" s="609"/>
      <c r="DO37" s="609"/>
      <c r="DP37" s="609"/>
      <c r="DQ37" s="609"/>
      <c r="DR37" s="609"/>
      <c r="DS37" s="609"/>
      <c r="DT37" s="609"/>
      <c r="DU37" s="609"/>
      <c r="DV37" s="610"/>
      <c r="DW37" s="613">
        <v>5.8</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v>51986</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14357</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4661144</v>
      </c>
      <c r="CS38" s="591"/>
      <c r="CT38" s="591"/>
      <c r="CU38" s="591"/>
      <c r="CV38" s="591"/>
      <c r="CW38" s="591"/>
      <c r="CX38" s="591"/>
      <c r="CY38" s="592"/>
      <c r="CZ38" s="593">
        <v>7.7</v>
      </c>
      <c r="DA38" s="611"/>
      <c r="DB38" s="611"/>
      <c r="DC38" s="612"/>
      <c r="DD38" s="596">
        <v>2463620</v>
      </c>
      <c r="DE38" s="591"/>
      <c r="DF38" s="591"/>
      <c r="DG38" s="591"/>
      <c r="DH38" s="591"/>
      <c r="DI38" s="591"/>
      <c r="DJ38" s="591"/>
      <c r="DK38" s="592"/>
      <c r="DL38" s="596">
        <v>2034046</v>
      </c>
      <c r="DM38" s="591"/>
      <c r="DN38" s="591"/>
      <c r="DO38" s="591"/>
      <c r="DP38" s="591"/>
      <c r="DQ38" s="591"/>
      <c r="DR38" s="591"/>
      <c r="DS38" s="591"/>
      <c r="DT38" s="591"/>
      <c r="DU38" s="591"/>
      <c r="DV38" s="592"/>
      <c r="DW38" s="613">
        <v>11.3</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85</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7148496</v>
      </c>
      <c r="CS39" s="609"/>
      <c r="CT39" s="609"/>
      <c r="CU39" s="609"/>
      <c r="CV39" s="609"/>
      <c r="CW39" s="609"/>
      <c r="CX39" s="609"/>
      <c r="CY39" s="610"/>
      <c r="CZ39" s="593">
        <v>11.8</v>
      </c>
      <c r="DA39" s="611"/>
      <c r="DB39" s="611"/>
      <c r="DC39" s="612"/>
      <c r="DD39" s="596">
        <v>4461506</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758037</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151</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537897</v>
      </c>
      <c r="CS40" s="591"/>
      <c r="CT40" s="591"/>
      <c r="CU40" s="591"/>
      <c r="CV40" s="591"/>
      <c r="CW40" s="591"/>
      <c r="CX40" s="591"/>
      <c r="CY40" s="592"/>
      <c r="CZ40" s="593">
        <v>0.9</v>
      </c>
      <c r="DA40" s="611"/>
      <c r="DB40" s="611"/>
      <c r="DC40" s="612"/>
      <c r="DD40" s="596">
        <v>4721</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1719257</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348</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23010231</v>
      </c>
      <c r="CS42" s="591"/>
      <c r="CT42" s="591"/>
      <c r="CU42" s="591"/>
      <c r="CV42" s="591"/>
      <c r="CW42" s="591"/>
      <c r="CX42" s="591"/>
      <c r="CY42" s="592"/>
      <c r="CZ42" s="593">
        <v>38.1</v>
      </c>
      <c r="DA42" s="594"/>
      <c r="DB42" s="594"/>
      <c r="DC42" s="595"/>
      <c r="DD42" s="596">
        <v>1585468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t="s">
        <v>113</v>
      </c>
      <c r="CS43" s="609"/>
      <c r="CT43" s="609"/>
      <c r="CU43" s="609"/>
      <c r="CV43" s="609"/>
      <c r="CW43" s="609"/>
      <c r="CX43" s="609"/>
      <c r="CY43" s="610"/>
      <c r="CZ43" s="593" t="s">
        <v>113</v>
      </c>
      <c r="DA43" s="611"/>
      <c r="DB43" s="611"/>
      <c r="DC43" s="612"/>
      <c r="DD43" s="596" t="s">
        <v>113</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16338342</v>
      </c>
      <c r="CS44" s="591"/>
      <c r="CT44" s="591"/>
      <c r="CU44" s="591"/>
      <c r="CV44" s="591"/>
      <c r="CW44" s="591"/>
      <c r="CX44" s="591"/>
      <c r="CY44" s="592"/>
      <c r="CZ44" s="593">
        <v>27</v>
      </c>
      <c r="DA44" s="594"/>
      <c r="DB44" s="594"/>
      <c r="DC44" s="595"/>
      <c r="DD44" s="596">
        <v>1080071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11545217</v>
      </c>
      <c r="CS45" s="609"/>
      <c r="CT45" s="609"/>
      <c r="CU45" s="609"/>
      <c r="CV45" s="609"/>
      <c r="CW45" s="609"/>
      <c r="CX45" s="609"/>
      <c r="CY45" s="610"/>
      <c r="CZ45" s="593">
        <v>19.100000000000001</v>
      </c>
      <c r="DA45" s="611"/>
      <c r="DB45" s="611"/>
      <c r="DC45" s="612"/>
      <c r="DD45" s="596">
        <v>292234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4553461</v>
      </c>
      <c r="CS46" s="591"/>
      <c r="CT46" s="591"/>
      <c r="CU46" s="591"/>
      <c r="CV46" s="591"/>
      <c r="CW46" s="591"/>
      <c r="CX46" s="591"/>
      <c r="CY46" s="592"/>
      <c r="CZ46" s="593">
        <v>7.5</v>
      </c>
      <c r="DA46" s="594"/>
      <c r="DB46" s="594"/>
      <c r="DC46" s="595"/>
      <c r="DD46" s="596">
        <v>582023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6671889</v>
      </c>
      <c r="CS47" s="609"/>
      <c r="CT47" s="609"/>
      <c r="CU47" s="609"/>
      <c r="CV47" s="609"/>
      <c r="CW47" s="609"/>
      <c r="CX47" s="609"/>
      <c r="CY47" s="610"/>
      <c r="CZ47" s="593">
        <v>11</v>
      </c>
      <c r="DA47" s="611"/>
      <c r="DB47" s="611"/>
      <c r="DC47" s="612"/>
      <c r="DD47" s="596">
        <v>505397</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60434508</v>
      </c>
      <c r="CS49" s="575"/>
      <c r="CT49" s="575"/>
      <c r="CU49" s="575"/>
      <c r="CV49" s="575"/>
      <c r="CW49" s="575"/>
      <c r="CX49" s="575"/>
      <c r="CY49" s="576"/>
      <c r="CZ49" s="577">
        <v>100</v>
      </c>
      <c r="DA49" s="578"/>
      <c r="DB49" s="578"/>
      <c r="DC49" s="579"/>
      <c r="DD49" s="580">
        <v>26406857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8" t="s">
        <v>345</v>
      </c>
      <c r="DK2" s="1109"/>
      <c r="DL2" s="1109"/>
      <c r="DM2" s="1109"/>
      <c r="DN2" s="1109"/>
      <c r="DO2" s="1110"/>
      <c r="DP2" s="202"/>
      <c r="DQ2" s="1108" t="s">
        <v>346</v>
      </c>
      <c r="DR2" s="1109"/>
      <c r="DS2" s="1109"/>
      <c r="DT2" s="1109"/>
      <c r="DU2" s="1109"/>
      <c r="DV2" s="1109"/>
      <c r="DW2" s="1109"/>
      <c r="DX2" s="1109"/>
      <c r="DY2" s="1109"/>
      <c r="DZ2" s="111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1" t="s">
        <v>347</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1"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6" t="s">
        <v>363</v>
      </c>
      <c r="DH5" s="1097"/>
      <c r="DI5" s="1097"/>
      <c r="DJ5" s="1097"/>
      <c r="DK5" s="1098"/>
      <c r="DL5" s="1096" t="s">
        <v>364</v>
      </c>
      <c r="DM5" s="1097"/>
      <c r="DN5" s="1097"/>
      <c r="DO5" s="1097"/>
      <c r="DP5" s="1098"/>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2"/>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99"/>
      <c r="DH6" s="1100"/>
      <c r="DI6" s="1100"/>
      <c r="DJ6" s="1100"/>
      <c r="DK6" s="1101"/>
      <c r="DL6" s="1099"/>
      <c r="DM6" s="1100"/>
      <c r="DN6" s="1100"/>
      <c r="DO6" s="1100"/>
      <c r="DP6" s="1101"/>
      <c r="DQ6" s="1003"/>
      <c r="DR6" s="1004"/>
      <c r="DS6" s="1004"/>
      <c r="DT6" s="1004"/>
      <c r="DU6" s="1005"/>
      <c r="DV6" s="1003"/>
      <c r="DW6" s="1004"/>
      <c r="DX6" s="1004"/>
      <c r="DY6" s="1004"/>
      <c r="DZ6" s="1017"/>
      <c r="EA6" s="207"/>
    </row>
    <row r="7" spans="1:131" s="208" customFormat="1" ht="26.25" customHeight="1" thickTop="1" x14ac:dyDescent="0.15">
      <c r="A7" s="211">
        <v>1</v>
      </c>
      <c r="B7" s="1048" t="s">
        <v>366</v>
      </c>
      <c r="C7" s="1049"/>
      <c r="D7" s="1049"/>
      <c r="E7" s="1049"/>
      <c r="F7" s="1049"/>
      <c r="G7" s="1049"/>
      <c r="H7" s="1049"/>
      <c r="I7" s="1049"/>
      <c r="J7" s="1049"/>
      <c r="K7" s="1049"/>
      <c r="L7" s="1049"/>
      <c r="M7" s="1049"/>
      <c r="N7" s="1049"/>
      <c r="O7" s="1049"/>
      <c r="P7" s="1050"/>
      <c r="Q7" s="1102">
        <v>65165</v>
      </c>
      <c r="R7" s="1103"/>
      <c r="S7" s="1103"/>
      <c r="T7" s="1103"/>
      <c r="U7" s="1103"/>
      <c r="V7" s="1103">
        <v>60498</v>
      </c>
      <c r="W7" s="1103"/>
      <c r="X7" s="1103"/>
      <c r="Y7" s="1103"/>
      <c r="Z7" s="1103"/>
      <c r="AA7" s="1103">
        <v>4667</v>
      </c>
      <c r="AB7" s="1103"/>
      <c r="AC7" s="1103"/>
      <c r="AD7" s="1103"/>
      <c r="AE7" s="1104"/>
      <c r="AF7" s="1105">
        <v>2489</v>
      </c>
      <c r="AG7" s="1106"/>
      <c r="AH7" s="1106"/>
      <c r="AI7" s="1106"/>
      <c r="AJ7" s="1107"/>
      <c r="AK7" s="1089">
        <v>12709</v>
      </c>
      <c r="AL7" s="1090"/>
      <c r="AM7" s="1090"/>
      <c r="AN7" s="1090"/>
      <c r="AO7" s="1090"/>
      <c r="AP7" s="1090">
        <v>36025</v>
      </c>
      <c r="AQ7" s="1090"/>
      <c r="AR7" s="1090"/>
      <c r="AS7" s="1090"/>
      <c r="AT7" s="1090"/>
      <c r="AU7" s="1091"/>
      <c r="AV7" s="1091"/>
      <c r="AW7" s="1091"/>
      <c r="AX7" s="1091"/>
      <c r="AY7" s="1092"/>
      <c r="AZ7" s="205"/>
      <c r="BA7" s="205"/>
      <c r="BB7" s="205"/>
      <c r="BC7" s="205"/>
      <c r="BD7" s="205"/>
      <c r="BE7" s="206"/>
      <c r="BF7" s="206"/>
      <c r="BG7" s="206"/>
      <c r="BH7" s="206"/>
      <c r="BI7" s="206"/>
      <c r="BJ7" s="206"/>
      <c r="BK7" s="206"/>
      <c r="BL7" s="206"/>
      <c r="BM7" s="206"/>
      <c r="BN7" s="206"/>
      <c r="BO7" s="206"/>
      <c r="BP7" s="206"/>
      <c r="BQ7" s="212">
        <v>1</v>
      </c>
      <c r="BR7" s="213"/>
      <c r="BS7" s="1093" t="s">
        <v>557</v>
      </c>
      <c r="BT7" s="1094"/>
      <c r="BU7" s="1094"/>
      <c r="BV7" s="1094"/>
      <c r="BW7" s="1094"/>
      <c r="BX7" s="1094"/>
      <c r="BY7" s="1094"/>
      <c r="BZ7" s="1094"/>
      <c r="CA7" s="1094"/>
      <c r="CB7" s="1094"/>
      <c r="CC7" s="1094"/>
      <c r="CD7" s="1094"/>
      <c r="CE7" s="1094"/>
      <c r="CF7" s="1094"/>
      <c r="CG7" s="1095"/>
      <c r="CH7" s="1086">
        <v>4</v>
      </c>
      <c r="CI7" s="1087"/>
      <c r="CJ7" s="1087"/>
      <c r="CK7" s="1087"/>
      <c r="CL7" s="1088"/>
      <c r="CM7" s="1086">
        <v>84</v>
      </c>
      <c r="CN7" s="1087"/>
      <c r="CO7" s="1087"/>
      <c r="CP7" s="1087"/>
      <c r="CQ7" s="1088"/>
      <c r="CR7" s="1086">
        <v>100</v>
      </c>
      <c r="CS7" s="1087"/>
      <c r="CT7" s="1087"/>
      <c r="CU7" s="1087"/>
      <c r="CV7" s="1088"/>
      <c r="CW7" s="1086">
        <v>0</v>
      </c>
      <c r="CX7" s="1087"/>
      <c r="CY7" s="1087"/>
      <c r="CZ7" s="1087"/>
      <c r="DA7" s="1088"/>
      <c r="DB7" s="1086">
        <v>0</v>
      </c>
      <c r="DC7" s="1087"/>
      <c r="DD7" s="1087"/>
      <c r="DE7" s="1087"/>
      <c r="DF7" s="1088"/>
      <c r="DG7" s="1086">
        <v>0</v>
      </c>
      <c r="DH7" s="1087"/>
      <c r="DI7" s="1087"/>
      <c r="DJ7" s="1087"/>
      <c r="DK7" s="1088"/>
      <c r="DL7" s="1086">
        <v>0</v>
      </c>
      <c r="DM7" s="1087"/>
      <c r="DN7" s="1087"/>
      <c r="DO7" s="1087"/>
      <c r="DP7" s="1088"/>
      <c r="DQ7" s="1086">
        <v>0</v>
      </c>
      <c r="DR7" s="1087"/>
      <c r="DS7" s="1087"/>
      <c r="DT7" s="1087"/>
      <c r="DU7" s="1088"/>
      <c r="DV7" s="1113"/>
      <c r="DW7" s="1114"/>
      <c r="DX7" s="1114"/>
      <c r="DY7" s="1114"/>
      <c r="DZ7" s="1115"/>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29</v>
      </c>
      <c r="R8" s="1043"/>
      <c r="S8" s="1043"/>
      <c r="T8" s="1043"/>
      <c r="U8" s="1043"/>
      <c r="V8" s="1043">
        <v>14</v>
      </c>
      <c r="W8" s="1043"/>
      <c r="X8" s="1043"/>
      <c r="Y8" s="1043"/>
      <c r="Z8" s="1043"/>
      <c r="AA8" s="1043">
        <v>15</v>
      </c>
      <c r="AB8" s="1043"/>
      <c r="AC8" s="1043"/>
      <c r="AD8" s="1043"/>
      <c r="AE8" s="1044"/>
      <c r="AF8" s="1018">
        <v>3</v>
      </c>
      <c r="AG8" s="1019"/>
      <c r="AH8" s="1019"/>
      <c r="AI8" s="1019"/>
      <c r="AJ8" s="1020"/>
      <c r="AK8" s="1084">
        <v>22</v>
      </c>
      <c r="AL8" s="1085"/>
      <c r="AM8" s="1085"/>
      <c r="AN8" s="1085"/>
      <c r="AO8" s="1085"/>
      <c r="AP8" s="1085" t="s">
        <v>551</v>
      </c>
      <c r="AQ8" s="1085"/>
      <c r="AR8" s="1085"/>
      <c r="AS8" s="1085"/>
      <c r="AT8" s="1085"/>
      <c r="AU8" s="1082"/>
      <c r="AV8" s="1082"/>
      <c r="AW8" s="1082"/>
      <c r="AX8" s="1082"/>
      <c r="AY8" s="1083"/>
      <c r="AZ8" s="205"/>
      <c r="BA8" s="205"/>
      <c r="BB8" s="205"/>
      <c r="BC8" s="205"/>
      <c r="BD8" s="205"/>
      <c r="BE8" s="206"/>
      <c r="BF8" s="206"/>
      <c r="BG8" s="206"/>
      <c r="BH8" s="206"/>
      <c r="BI8" s="206"/>
      <c r="BJ8" s="206"/>
      <c r="BK8" s="206"/>
      <c r="BL8" s="206"/>
      <c r="BM8" s="206"/>
      <c r="BN8" s="206"/>
      <c r="BO8" s="206"/>
      <c r="BP8" s="206"/>
      <c r="BQ8" s="215">
        <v>2</v>
      </c>
      <c r="BR8" s="216"/>
      <c r="BS8" s="1013" t="s">
        <v>558</v>
      </c>
      <c r="BT8" s="1014"/>
      <c r="BU8" s="1014"/>
      <c r="BV8" s="1014"/>
      <c r="BW8" s="1014"/>
      <c r="BX8" s="1014"/>
      <c r="BY8" s="1014"/>
      <c r="BZ8" s="1014"/>
      <c r="CA8" s="1014"/>
      <c r="CB8" s="1014"/>
      <c r="CC8" s="1014"/>
      <c r="CD8" s="1014"/>
      <c r="CE8" s="1014"/>
      <c r="CF8" s="1014"/>
      <c r="CG8" s="1015"/>
      <c r="CH8" s="988">
        <v>5</v>
      </c>
      <c r="CI8" s="989"/>
      <c r="CJ8" s="989"/>
      <c r="CK8" s="989"/>
      <c r="CL8" s="990"/>
      <c r="CM8" s="988">
        <v>96</v>
      </c>
      <c r="CN8" s="989"/>
      <c r="CO8" s="989"/>
      <c r="CP8" s="989"/>
      <c r="CQ8" s="990"/>
      <c r="CR8" s="988">
        <v>41</v>
      </c>
      <c r="CS8" s="989"/>
      <c r="CT8" s="989"/>
      <c r="CU8" s="989"/>
      <c r="CV8" s="990"/>
      <c r="CW8" s="988">
        <v>0</v>
      </c>
      <c r="CX8" s="989"/>
      <c r="CY8" s="989"/>
      <c r="CZ8" s="989"/>
      <c r="DA8" s="990"/>
      <c r="DB8" s="988">
        <v>0</v>
      </c>
      <c r="DC8" s="989"/>
      <c r="DD8" s="989"/>
      <c r="DE8" s="989"/>
      <c r="DF8" s="990"/>
      <c r="DG8" s="988">
        <v>0</v>
      </c>
      <c r="DH8" s="989"/>
      <c r="DI8" s="989"/>
      <c r="DJ8" s="989"/>
      <c r="DK8" s="990"/>
      <c r="DL8" s="988">
        <v>0</v>
      </c>
      <c r="DM8" s="989"/>
      <c r="DN8" s="989"/>
      <c r="DO8" s="989"/>
      <c r="DP8" s="990"/>
      <c r="DQ8" s="988">
        <v>0</v>
      </c>
      <c r="DR8" s="989"/>
      <c r="DS8" s="989"/>
      <c r="DT8" s="989"/>
      <c r="DU8" s="990"/>
      <c r="DV8" s="991"/>
      <c r="DW8" s="992"/>
      <c r="DX8" s="992"/>
      <c r="DY8" s="992"/>
      <c r="DZ8" s="993"/>
      <c r="EA8" s="207"/>
    </row>
    <row r="9" spans="1:131" s="208" customFormat="1" ht="26.25" customHeight="1" x14ac:dyDescent="0.15">
      <c r="A9" s="214">
        <v>3</v>
      </c>
      <c r="B9" s="1036" t="s">
        <v>368</v>
      </c>
      <c r="C9" s="1037"/>
      <c r="D9" s="1037"/>
      <c r="E9" s="1037"/>
      <c r="F9" s="1037"/>
      <c r="G9" s="1037"/>
      <c r="H9" s="1037"/>
      <c r="I9" s="1037"/>
      <c r="J9" s="1037"/>
      <c r="K9" s="1037"/>
      <c r="L9" s="1037"/>
      <c r="M9" s="1037"/>
      <c r="N9" s="1037"/>
      <c r="O9" s="1037"/>
      <c r="P9" s="1038"/>
      <c r="Q9" s="1042">
        <v>13</v>
      </c>
      <c r="R9" s="1043"/>
      <c r="S9" s="1043"/>
      <c r="T9" s="1043"/>
      <c r="U9" s="1043"/>
      <c r="V9" s="1043">
        <v>13</v>
      </c>
      <c r="W9" s="1043"/>
      <c r="X9" s="1043"/>
      <c r="Y9" s="1043"/>
      <c r="Z9" s="1043"/>
      <c r="AA9" s="1043" t="s">
        <v>551</v>
      </c>
      <c r="AB9" s="1043"/>
      <c r="AC9" s="1043"/>
      <c r="AD9" s="1043"/>
      <c r="AE9" s="1044"/>
      <c r="AF9" s="1018" t="s">
        <v>113</v>
      </c>
      <c r="AG9" s="1019"/>
      <c r="AH9" s="1019"/>
      <c r="AI9" s="1019"/>
      <c r="AJ9" s="1020"/>
      <c r="AK9" s="1084">
        <v>11</v>
      </c>
      <c r="AL9" s="1085"/>
      <c r="AM9" s="1085"/>
      <c r="AN9" s="1085"/>
      <c r="AO9" s="1085"/>
      <c r="AP9" s="1085" t="s">
        <v>551</v>
      </c>
      <c r="AQ9" s="1085"/>
      <c r="AR9" s="1085"/>
      <c r="AS9" s="1085"/>
      <c r="AT9" s="1085"/>
      <c r="AU9" s="1082"/>
      <c r="AV9" s="1082"/>
      <c r="AW9" s="1082"/>
      <c r="AX9" s="1082"/>
      <c r="AY9" s="1083"/>
      <c r="AZ9" s="205"/>
      <c r="BA9" s="205"/>
      <c r="BB9" s="205"/>
      <c r="BC9" s="205"/>
      <c r="BD9" s="205"/>
      <c r="BE9" s="206"/>
      <c r="BF9" s="206"/>
      <c r="BG9" s="206"/>
      <c r="BH9" s="206"/>
      <c r="BI9" s="206"/>
      <c r="BJ9" s="206"/>
      <c r="BK9" s="206"/>
      <c r="BL9" s="206"/>
      <c r="BM9" s="206"/>
      <c r="BN9" s="206"/>
      <c r="BO9" s="206"/>
      <c r="BP9" s="206"/>
      <c r="BQ9" s="215">
        <v>3</v>
      </c>
      <c r="BR9" s="216"/>
      <c r="BS9" s="1013" t="s">
        <v>559</v>
      </c>
      <c r="BT9" s="1014"/>
      <c r="BU9" s="1014"/>
      <c r="BV9" s="1014"/>
      <c r="BW9" s="1014"/>
      <c r="BX9" s="1014"/>
      <c r="BY9" s="1014"/>
      <c r="BZ9" s="1014"/>
      <c r="CA9" s="1014"/>
      <c r="CB9" s="1014"/>
      <c r="CC9" s="1014"/>
      <c r="CD9" s="1014"/>
      <c r="CE9" s="1014"/>
      <c r="CF9" s="1014"/>
      <c r="CG9" s="1015"/>
      <c r="CH9" s="988">
        <v>3</v>
      </c>
      <c r="CI9" s="989"/>
      <c r="CJ9" s="989"/>
      <c r="CK9" s="989"/>
      <c r="CL9" s="990"/>
      <c r="CM9" s="988">
        <v>69</v>
      </c>
      <c r="CN9" s="989"/>
      <c r="CO9" s="989"/>
      <c r="CP9" s="989"/>
      <c r="CQ9" s="990"/>
      <c r="CR9" s="988">
        <v>60</v>
      </c>
      <c r="CS9" s="989"/>
      <c r="CT9" s="989"/>
      <c r="CU9" s="989"/>
      <c r="CV9" s="990"/>
      <c r="CW9" s="988">
        <v>0</v>
      </c>
      <c r="CX9" s="989"/>
      <c r="CY9" s="989"/>
      <c r="CZ9" s="989"/>
      <c r="DA9" s="990"/>
      <c r="DB9" s="988">
        <v>0</v>
      </c>
      <c r="DC9" s="989"/>
      <c r="DD9" s="989"/>
      <c r="DE9" s="989"/>
      <c r="DF9" s="990"/>
      <c r="DG9" s="988">
        <v>0</v>
      </c>
      <c r="DH9" s="989"/>
      <c r="DI9" s="989"/>
      <c r="DJ9" s="989"/>
      <c r="DK9" s="990"/>
      <c r="DL9" s="988">
        <v>0</v>
      </c>
      <c r="DM9" s="989"/>
      <c r="DN9" s="989"/>
      <c r="DO9" s="989"/>
      <c r="DP9" s="990"/>
      <c r="DQ9" s="988">
        <v>0</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4"/>
      <c r="AL10" s="1085"/>
      <c r="AM10" s="1085"/>
      <c r="AN10" s="1085"/>
      <c r="AO10" s="1085"/>
      <c r="AP10" s="1085"/>
      <c r="AQ10" s="1085"/>
      <c r="AR10" s="1085"/>
      <c r="AS10" s="1085"/>
      <c r="AT10" s="1085"/>
      <c r="AU10" s="1082"/>
      <c r="AV10" s="1082"/>
      <c r="AW10" s="1082"/>
      <c r="AX10" s="1082"/>
      <c r="AY10" s="1083"/>
      <c r="AZ10" s="205"/>
      <c r="BA10" s="205"/>
      <c r="BB10" s="205"/>
      <c r="BC10" s="205"/>
      <c r="BD10" s="205"/>
      <c r="BE10" s="206"/>
      <c r="BF10" s="206"/>
      <c r="BG10" s="206"/>
      <c r="BH10" s="206"/>
      <c r="BI10" s="206"/>
      <c r="BJ10" s="206"/>
      <c r="BK10" s="206"/>
      <c r="BL10" s="206"/>
      <c r="BM10" s="206"/>
      <c r="BN10" s="206"/>
      <c r="BO10" s="206"/>
      <c r="BP10" s="206"/>
      <c r="BQ10" s="215">
        <v>4</v>
      </c>
      <c r="BR10" s="216"/>
      <c r="BS10" s="1013" t="s">
        <v>560</v>
      </c>
      <c r="BT10" s="1014"/>
      <c r="BU10" s="1014"/>
      <c r="BV10" s="1014"/>
      <c r="BW10" s="1014"/>
      <c r="BX10" s="1014"/>
      <c r="BY10" s="1014"/>
      <c r="BZ10" s="1014"/>
      <c r="CA10" s="1014"/>
      <c r="CB10" s="1014"/>
      <c r="CC10" s="1014"/>
      <c r="CD10" s="1014"/>
      <c r="CE10" s="1014"/>
      <c r="CF10" s="1014"/>
      <c r="CG10" s="1015"/>
      <c r="CH10" s="988">
        <v>3</v>
      </c>
      <c r="CI10" s="989"/>
      <c r="CJ10" s="989"/>
      <c r="CK10" s="989"/>
      <c r="CL10" s="990"/>
      <c r="CM10" s="988">
        <v>24</v>
      </c>
      <c r="CN10" s="989"/>
      <c r="CO10" s="989"/>
      <c r="CP10" s="989"/>
      <c r="CQ10" s="990"/>
      <c r="CR10" s="988">
        <v>2</v>
      </c>
      <c r="CS10" s="989"/>
      <c r="CT10" s="989"/>
      <c r="CU10" s="989"/>
      <c r="CV10" s="990"/>
      <c r="CW10" s="988">
        <v>9</v>
      </c>
      <c r="CX10" s="989"/>
      <c r="CY10" s="989"/>
      <c r="CZ10" s="989"/>
      <c r="DA10" s="990"/>
      <c r="DB10" s="988">
        <v>0</v>
      </c>
      <c r="DC10" s="989"/>
      <c r="DD10" s="989"/>
      <c r="DE10" s="989"/>
      <c r="DF10" s="990"/>
      <c r="DG10" s="988">
        <v>0</v>
      </c>
      <c r="DH10" s="989"/>
      <c r="DI10" s="989"/>
      <c r="DJ10" s="989"/>
      <c r="DK10" s="990"/>
      <c r="DL10" s="988">
        <v>0</v>
      </c>
      <c r="DM10" s="989"/>
      <c r="DN10" s="989"/>
      <c r="DO10" s="989"/>
      <c r="DP10" s="990"/>
      <c r="DQ10" s="988">
        <v>0</v>
      </c>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4"/>
      <c r="AL11" s="1085"/>
      <c r="AM11" s="1085"/>
      <c r="AN11" s="1085"/>
      <c r="AO11" s="1085"/>
      <c r="AP11" s="1085"/>
      <c r="AQ11" s="1085"/>
      <c r="AR11" s="1085"/>
      <c r="AS11" s="1085"/>
      <c r="AT11" s="1085"/>
      <c r="AU11" s="1082"/>
      <c r="AV11" s="1082"/>
      <c r="AW11" s="1082"/>
      <c r="AX11" s="1082"/>
      <c r="AY11" s="1083"/>
      <c r="AZ11" s="205"/>
      <c r="BA11" s="205"/>
      <c r="BB11" s="205"/>
      <c r="BC11" s="205"/>
      <c r="BD11" s="205"/>
      <c r="BE11" s="206"/>
      <c r="BF11" s="206"/>
      <c r="BG11" s="206"/>
      <c r="BH11" s="206"/>
      <c r="BI11" s="206"/>
      <c r="BJ11" s="206"/>
      <c r="BK11" s="206"/>
      <c r="BL11" s="206"/>
      <c r="BM11" s="206"/>
      <c r="BN11" s="206"/>
      <c r="BO11" s="206"/>
      <c r="BP11" s="206"/>
      <c r="BQ11" s="215">
        <v>5</v>
      </c>
      <c r="BR11" s="216"/>
      <c r="BS11" s="1013" t="s">
        <v>561</v>
      </c>
      <c r="BT11" s="1014"/>
      <c r="BU11" s="1014"/>
      <c r="BV11" s="1014"/>
      <c r="BW11" s="1014"/>
      <c r="BX11" s="1014"/>
      <c r="BY11" s="1014"/>
      <c r="BZ11" s="1014"/>
      <c r="CA11" s="1014"/>
      <c r="CB11" s="1014"/>
      <c r="CC11" s="1014"/>
      <c r="CD11" s="1014"/>
      <c r="CE11" s="1014"/>
      <c r="CF11" s="1014"/>
      <c r="CG11" s="1015"/>
      <c r="CH11" s="988">
        <v>23</v>
      </c>
      <c r="CI11" s="989"/>
      <c r="CJ11" s="989"/>
      <c r="CK11" s="989"/>
      <c r="CL11" s="990"/>
      <c r="CM11" s="988">
        <v>161</v>
      </c>
      <c r="CN11" s="989"/>
      <c r="CO11" s="989"/>
      <c r="CP11" s="989"/>
      <c r="CQ11" s="990"/>
      <c r="CR11" s="988">
        <v>80</v>
      </c>
      <c r="CS11" s="989"/>
      <c r="CT11" s="989"/>
      <c r="CU11" s="989"/>
      <c r="CV11" s="990"/>
      <c r="CW11" s="988">
        <v>0</v>
      </c>
      <c r="CX11" s="989"/>
      <c r="CY11" s="989"/>
      <c r="CZ11" s="989"/>
      <c r="DA11" s="990"/>
      <c r="DB11" s="988">
        <v>0</v>
      </c>
      <c r="DC11" s="989"/>
      <c r="DD11" s="989"/>
      <c r="DE11" s="989"/>
      <c r="DF11" s="990"/>
      <c r="DG11" s="988">
        <v>0</v>
      </c>
      <c r="DH11" s="989"/>
      <c r="DI11" s="989"/>
      <c r="DJ11" s="989"/>
      <c r="DK11" s="990"/>
      <c r="DL11" s="988">
        <v>0</v>
      </c>
      <c r="DM11" s="989"/>
      <c r="DN11" s="989"/>
      <c r="DO11" s="989"/>
      <c r="DP11" s="990"/>
      <c r="DQ11" s="988">
        <v>0</v>
      </c>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4"/>
      <c r="AL12" s="1085"/>
      <c r="AM12" s="1085"/>
      <c r="AN12" s="1085"/>
      <c r="AO12" s="1085"/>
      <c r="AP12" s="1085"/>
      <c r="AQ12" s="1085"/>
      <c r="AR12" s="1085"/>
      <c r="AS12" s="1085"/>
      <c r="AT12" s="1085"/>
      <c r="AU12" s="1082"/>
      <c r="AV12" s="1082"/>
      <c r="AW12" s="1082"/>
      <c r="AX12" s="1082"/>
      <c r="AY12" s="1083"/>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4"/>
      <c r="AL13" s="1085"/>
      <c r="AM13" s="1085"/>
      <c r="AN13" s="1085"/>
      <c r="AO13" s="1085"/>
      <c r="AP13" s="1085"/>
      <c r="AQ13" s="1085"/>
      <c r="AR13" s="1085"/>
      <c r="AS13" s="1085"/>
      <c r="AT13" s="1085"/>
      <c r="AU13" s="1082"/>
      <c r="AV13" s="1082"/>
      <c r="AW13" s="1082"/>
      <c r="AX13" s="1082"/>
      <c r="AY13" s="1083"/>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4"/>
      <c r="AL14" s="1085"/>
      <c r="AM14" s="1085"/>
      <c r="AN14" s="1085"/>
      <c r="AO14" s="1085"/>
      <c r="AP14" s="1085"/>
      <c r="AQ14" s="1085"/>
      <c r="AR14" s="1085"/>
      <c r="AS14" s="1085"/>
      <c r="AT14" s="1085"/>
      <c r="AU14" s="1082"/>
      <c r="AV14" s="1082"/>
      <c r="AW14" s="1082"/>
      <c r="AX14" s="1082"/>
      <c r="AY14" s="1083"/>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4"/>
      <c r="AL15" s="1085"/>
      <c r="AM15" s="1085"/>
      <c r="AN15" s="1085"/>
      <c r="AO15" s="1085"/>
      <c r="AP15" s="1085"/>
      <c r="AQ15" s="1085"/>
      <c r="AR15" s="1085"/>
      <c r="AS15" s="1085"/>
      <c r="AT15" s="1085"/>
      <c r="AU15" s="1082"/>
      <c r="AV15" s="1082"/>
      <c r="AW15" s="1082"/>
      <c r="AX15" s="1082"/>
      <c r="AY15" s="1083"/>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4"/>
      <c r="AL16" s="1085"/>
      <c r="AM16" s="1085"/>
      <c r="AN16" s="1085"/>
      <c r="AO16" s="1085"/>
      <c r="AP16" s="1085"/>
      <c r="AQ16" s="1085"/>
      <c r="AR16" s="1085"/>
      <c r="AS16" s="1085"/>
      <c r="AT16" s="1085"/>
      <c r="AU16" s="1082"/>
      <c r="AV16" s="1082"/>
      <c r="AW16" s="1082"/>
      <c r="AX16" s="1082"/>
      <c r="AY16" s="1083"/>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4"/>
      <c r="AL17" s="1085"/>
      <c r="AM17" s="1085"/>
      <c r="AN17" s="1085"/>
      <c r="AO17" s="1085"/>
      <c r="AP17" s="1085"/>
      <c r="AQ17" s="1085"/>
      <c r="AR17" s="1085"/>
      <c r="AS17" s="1085"/>
      <c r="AT17" s="1085"/>
      <c r="AU17" s="1082"/>
      <c r="AV17" s="1082"/>
      <c r="AW17" s="1082"/>
      <c r="AX17" s="1082"/>
      <c r="AY17" s="1083"/>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4"/>
      <c r="AL18" s="1085"/>
      <c r="AM18" s="1085"/>
      <c r="AN18" s="1085"/>
      <c r="AO18" s="1085"/>
      <c r="AP18" s="1085"/>
      <c r="AQ18" s="1085"/>
      <c r="AR18" s="1085"/>
      <c r="AS18" s="1085"/>
      <c r="AT18" s="1085"/>
      <c r="AU18" s="1082"/>
      <c r="AV18" s="1082"/>
      <c r="AW18" s="1082"/>
      <c r="AX18" s="1082"/>
      <c r="AY18" s="1083"/>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4"/>
      <c r="AL19" s="1085"/>
      <c r="AM19" s="1085"/>
      <c r="AN19" s="1085"/>
      <c r="AO19" s="1085"/>
      <c r="AP19" s="1085"/>
      <c r="AQ19" s="1085"/>
      <c r="AR19" s="1085"/>
      <c r="AS19" s="1085"/>
      <c r="AT19" s="1085"/>
      <c r="AU19" s="1082"/>
      <c r="AV19" s="1082"/>
      <c r="AW19" s="1082"/>
      <c r="AX19" s="1082"/>
      <c r="AY19" s="1083"/>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4"/>
      <c r="AL20" s="1085"/>
      <c r="AM20" s="1085"/>
      <c r="AN20" s="1085"/>
      <c r="AO20" s="1085"/>
      <c r="AP20" s="1085"/>
      <c r="AQ20" s="1085"/>
      <c r="AR20" s="1085"/>
      <c r="AS20" s="1085"/>
      <c r="AT20" s="1085"/>
      <c r="AU20" s="1082"/>
      <c r="AV20" s="1082"/>
      <c r="AW20" s="1082"/>
      <c r="AX20" s="1082"/>
      <c r="AY20" s="1083"/>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4"/>
      <c r="AL21" s="1085"/>
      <c r="AM21" s="1085"/>
      <c r="AN21" s="1085"/>
      <c r="AO21" s="1085"/>
      <c r="AP21" s="1085"/>
      <c r="AQ21" s="1085"/>
      <c r="AR21" s="1085"/>
      <c r="AS21" s="1085"/>
      <c r="AT21" s="1085"/>
      <c r="AU21" s="1082"/>
      <c r="AV21" s="1082"/>
      <c r="AW21" s="1082"/>
      <c r="AX21" s="1082"/>
      <c r="AY21" s="1083"/>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79"/>
      <c r="R22" s="1080"/>
      <c r="S22" s="1080"/>
      <c r="T22" s="1080"/>
      <c r="U22" s="1080"/>
      <c r="V22" s="1080"/>
      <c r="W22" s="1080"/>
      <c r="X22" s="1080"/>
      <c r="Y22" s="1080"/>
      <c r="Z22" s="1080"/>
      <c r="AA22" s="1080"/>
      <c r="AB22" s="1080"/>
      <c r="AC22" s="1080"/>
      <c r="AD22" s="1080"/>
      <c r="AE22" s="1081"/>
      <c r="AF22" s="1018"/>
      <c r="AG22" s="1019"/>
      <c r="AH22" s="1019"/>
      <c r="AI22" s="1019"/>
      <c r="AJ22" s="1020"/>
      <c r="AK22" s="1075"/>
      <c r="AL22" s="1076"/>
      <c r="AM22" s="1076"/>
      <c r="AN22" s="1076"/>
      <c r="AO22" s="1076"/>
      <c r="AP22" s="1076"/>
      <c r="AQ22" s="1076"/>
      <c r="AR22" s="1076"/>
      <c r="AS22" s="1076"/>
      <c r="AT22" s="1076"/>
      <c r="AU22" s="1077"/>
      <c r="AV22" s="1077"/>
      <c r="AW22" s="1077"/>
      <c r="AX22" s="1077"/>
      <c r="AY22" s="1078"/>
      <c r="AZ22" s="1034" t="s">
        <v>369</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6">
        <v>65116</v>
      </c>
      <c r="R23" s="1067"/>
      <c r="S23" s="1067"/>
      <c r="T23" s="1067"/>
      <c r="U23" s="1067"/>
      <c r="V23" s="1067">
        <v>60434</v>
      </c>
      <c r="W23" s="1067"/>
      <c r="X23" s="1067"/>
      <c r="Y23" s="1067"/>
      <c r="Z23" s="1067"/>
      <c r="AA23" s="1067">
        <v>4682</v>
      </c>
      <c r="AB23" s="1067"/>
      <c r="AC23" s="1067"/>
      <c r="AD23" s="1067"/>
      <c r="AE23" s="1068"/>
      <c r="AF23" s="1069">
        <v>2491</v>
      </c>
      <c r="AG23" s="1067"/>
      <c r="AH23" s="1067"/>
      <c r="AI23" s="1067"/>
      <c r="AJ23" s="1070"/>
      <c r="AK23" s="1071"/>
      <c r="AL23" s="1072"/>
      <c r="AM23" s="1072"/>
      <c r="AN23" s="1072"/>
      <c r="AO23" s="1072"/>
      <c r="AP23" s="1067">
        <v>36025</v>
      </c>
      <c r="AQ23" s="1067"/>
      <c r="AR23" s="1067"/>
      <c r="AS23" s="1067"/>
      <c r="AT23" s="1067"/>
      <c r="AU23" s="1073"/>
      <c r="AV23" s="1073"/>
      <c r="AW23" s="1073"/>
      <c r="AX23" s="1073"/>
      <c r="AY23" s="1074"/>
      <c r="AZ23" s="1063" t="s">
        <v>113</v>
      </c>
      <c r="BA23" s="1064"/>
      <c r="BB23" s="1064"/>
      <c r="BC23" s="1064"/>
      <c r="BD23" s="1065"/>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2" t="s">
        <v>372</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1" t="s">
        <v>373</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7" t="s">
        <v>377</v>
      </c>
      <c r="AG26" s="1007"/>
      <c r="AH26" s="1007"/>
      <c r="AI26" s="1007"/>
      <c r="AJ26" s="1058"/>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9"/>
      <c r="AG27" s="1010"/>
      <c r="AH27" s="1010"/>
      <c r="AI27" s="1010"/>
      <c r="AJ27" s="1060"/>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8" t="s">
        <v>382</v>
      </c>
      <c r="C28" s="1049"/>
      <c r="D28" s="1049"/>
      <c r="E28" s="1049"/>
      <c r="F28" s="1049"/>
      <c r="G28" s="1049"/>
      <c r="H28" s="1049"/>
      <c r="I28" s="1049"/>
      <c r="J28" s="1049"/>
      <c r="K28" s="1049"/>
      <c r="L28" s="1049"/>
      <c r="M28" s="1049"/>
      <c r="N28" s="1049"/>
      <c r="O28" s="1049"/>
      <c r="P28" s="1050"/>
      <c r="Q28" s="1051">
        <v>8302</v>
      </c>
      <c r="R28" s="1052"/>
      <c r="S28" s="1052"/>
      <c r="T28" s="1052"/>
      <c r="U28" s="1052"/>
      <c r="V28" s="1052">
        <v>8302</v>
      </c>
      <c r="W28" s="1052"/>
      <c r="X28" s="1052"/>
      <c r="Y28" s="1052"/>
      <c r="Z28" s="1052"/>
      <c r="AA28" s="1052">
        <v>0</v>
      </c>
      <c r="AB28" s="1052"/>
      <c r="AC28" s="1052"/>
      <c r="AD28" s="1052"/>
      <c r="AE28" s="1053"/>
      <c r="AF28" s="1054">
        <v>0</v>
      </c>
      <c r="AG28" s="1052"/>
      <c r="AH28" s="1052"/>
      <c r="AI28" s="1052"/>
      <c r="AJ28" s="1055"/>
      <c r="AK28" s="1056">
        <v>655</v>
      </c>
      <c r="AL28" s="1045"/>
      <c r="AM28" s="1045"/>
      <c r="AN28" s="1045"/>
      <c r="AO28" s="1045"/>
      <c r="AP28" s="1045" t="s">
        <v>551</v>
      </c>
      <c r="AQ28" s="1045"/>
      <c r="AR28" s="1045"/>
      <c r="AS28" s="1045"/>
      <c r="AT28" s="1045"/>
      <c r="AU28" s="1045" t="s">
        <v>551</v>
      </c>
      <c r="AV28" s="1045"/>
      <c r="AW28" s="1045"/>
      <c r="AX28" s="1045"/>
      <c r="AY28" s="1045"/>
      <c r="AZ28" s="1045" t="s">
        <v>551</v>
      </c>
      <c r="BA28" s="1045"/>
      <c r="BB28" s="1045"/>
      <c r="BC28" s="1045"/>
      <c r="BD28" s="1045"/>
      <c r="BE28" s="1046"/>
      <c r="BF28" s="1046"/>
      <c r="BG28" s="1046"/>
      <c r="BH28" s="1046"/>
      <c r="BI28" s="1047"/>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383</v>
      </c>
      <c r="C29" s="1037"/>
      <c r="D29" s="1037"/>
      <c r="E29" s="1037"/>
      <c r="F29" s="1037"/>
      <c r="G29" s="1037"/>
      <c r="H29" s="1037"/>
      <c r="I29" s="1037"/>
      <c r="J29" s="1037"/>
      <c r="K29" s="1037"/>
      <c r="L29" s="1037"/>
      <c r="M29" s="1037"/>
      <c r="N29" s="1037"/>
      <c r="O29" s="1037"/>
      <c r="P29" s="1038"/>
      <c r="Q29" s="1042">
        <v>808</v>
      </c>
      <c r="R29" s="1043"/>
      <c r="S29" s="1043"/>
      <c r="T29" s="1043"/>
      <c r="U29" s="1043"/>
      <c r="V29" s="1043">
        <v>807</v>
      </c>
      <c r="W29" s="1043"/>
      <c r="X29" s="1043"/>
      <c r="Y29" s="1043"/>
      <c r="Z29" s="1043"/>
      <c r="AA29" s="1043">
        <v>1</v>
      </c>
      <c r="AB29" s="1043"/>
      <c r="AC29" s="1043"/>
      <c r="AD29" s="1043"/>
      <c r="AE29" s="1044"/>
      <c r="AF29" s="1018">
        <v>1</v>
      </c>
      <c r="AG29" s="1019"/>
      <c r="AH29" s="1019"/>
      <c r="AI29" s="1019"/>
      <c r="AJ29" s="1020"/>
      <c r="AK29" s="979">
        <v>273</v>
      </c>
      <c r="AL29" s="970"/>
      <c r="AM29" s="970"/>
      <c r="AN29" s="970"/>
      <c r="AO29" s="970"/>
      <c r="AP29" s="970">
        <v>173</v>
      </c>
      <c r="AQ29" s="970"/>
      <c r="AR29" s="970"/>
      <c r="AS29" s="970"/>
      <c r="AT29" s="970"/>
      <c r="AU29" s="970">
        <v>105</v>
      </c>
      <c r="AV29" s="970"/>
      <c r="AW29" s="970"/>
      <c r="AX29" s="970"/>
      <c r="AY29" s="970"/>
      <c r="AZ29" s="970" t="s">
        <v>551</v>
      </c>
      <c r="BA29" s="970"/>
      <c r="BB29" s="970"/>
      <c r="BC29" s="970"/>
      <c r="BD29" s="970"/>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384</v>
      </c>
      <c r="C30" s="1037"/>
      <c r="D30" s="1037"/>
      <c r="E30" s="1037"/>
      <c r="F30" s="1037"/>
      <c r="G30" s="1037"/>
      <c r="H30" s="1037"/>
      <c r="I30" s="1037"/>
      <c r="J30" s="1037"/>
      <c r="K30" s="1037"/>
      <c r="L30" s="1037"/>
      <c r="M30" s="1037"/>
      <c r="N30" s="1037"/>
      <c r="O30" s="1037"/>
      <c r="P30" s="1038"/>
      <c r="Q30" s="1042">
        <v>6583</v>
      </c>
      <c r="R30" s="1043"/>
      <c r="S30" s="1043"/>
      <c r="T30" s="1043"/>
      <c r="U30" s="1043"/>
      <c r="V30" s="1043">
        <v>6304</v>
      </c>
      <c r="W30" s="1043"/>
      <c r="X30" s="1043"/>
      <c r="Y30" s="1043"/>
      <c r="Z30" s="1043"/>
      <c r="AA30" s="1043">
        <v>279</v>
      </c>
      <c r="AB30" s="1043"/>
      <c r="AC30" s="1043"/>
      <c r="AD30" s="1043"/>
      <c r="AE30" s="1044"/>
      <c r="AF30" s="1018">
        <v>279</v>
      </c>
      <c r="AG30" s="1019"/>
      <c r="AH30" s="1019"/>
      <c r="AI30" s="1019"/>
      <c r="AJ30" s="1020"/>
      <c r="AK30" s="979">
        <v>913</v>
      </c>
      <c r="AL30" s="970"/>
      <c r="AM30" s="970"/>
      <c r="AN30" s="970"/>
      <c r="AO30" s="970"/>
      <c r="AP30" s="970" t="s">
        <v>551</v>
      </c>
      <c r="AQ30" s="970"/>
      <c r="AR30" s="970"/>
      <c r="AS30" s="970"/>
      <c r="AT30" s="970"/>
      <c r="AU30" s="970" t="s">
        <v>551</v>
      </c>
      <c r="AV30" s="970"/>
      <c r="AW30" s="970"/>
      <c r="AX30" s="970"/>
      <c r="AY30" s="970"/>
      <c r="AZ30" s="970" t="s">
        <v>551</v>
      </c>
      <c r="BA30" s="970"/>
      <c r="BB30" s="970"/>
      <c r="BC30" s="970"/>
      <c r="BD30" s="970"/>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14</v>
      </c>
      <c r="R31" s="1043"/>
      <c r="S31" s="1043"/>
      <c r="T31" s="1043"/>
      <c r="U31" s="1043"/>
      <c r="V31" s="1043">
        <v>10</v>
      </c>
      <c r="W31" s="1043"/>
      <c r="X31" s="1043"/>
      <c r="Y31" s="1043"/>
      <c r="Z31" s="1043"/>
      <c r="AA31" s="1043">
        <v>4</v>
      </c>
      <c r="AB31" s="1043"/>
      <c r="AC31" s="1043"/>
      <c r="AD31" s="1043"/>
      <c r="AE31" s="1044"/>
      <c r="AF31" s="1018">
        <v>4</v>
      </c>
      <c r="AG31" s="1019"/>
      <c r="AH31" s="1019"/>
      <c r="AI31" s="1019"/>
      <c r="AJ31" s="1020"/>
      <c r="AK31" s="979" t="s">
        <v>551</v>
      </c>
      <c r="AL31" s="970"/>
      <c r="AM31" s="970"/>
      <c r="AN31" s="970"/>
      <c r="AO31" s="970"/>
      <c r="AP31" s="970" t="s">
        <v>551</v>
      </c>
      <c r="AQ31" s="970"/>
      <c r="AR31" s="970"/>
      <c r="AS31" s="970"/>
      <c r="AT31" s="970"/>
      <c r="AU31" s="970" t="s">
        <v>551</v>
      </c>
      <c r="AV31" s="970"/>
      <c r="AW31" s="970"/>
      <c r="AX31" s="970"/>
      <c r="AY31" s="970"/>
      <c r="AZ31" s="970" t="s">
        <v>551</v>
      </c>
      <c r="BA31" s="970"/>
      <c r="BB31" s="970"/>
      <c r="BC31" s="970"/>
      <c r="BD31" s="970"/>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386</v>
      </c>
      <c r="C32" s="1037"/>
      <c r="D32" s="1037"/>
      <c r="E32" s="1037"/>
      <c r="F32" s="1037"/>
      <c r="G32" s="1037"/>
      <c r="H32" s="1037"/>
      <c r="I32" s="1037"/>
      <c r="J32" s="1037"/>
      <c r="K32" s="1037"/>
      <c r="L32" s="1037"/>
      <c r="M32" s="1037"/>
      <c r="N32" s="1037"/>
      <c r="O32" s="1037"/>
      <c r="P32" s="1038"/>
      <c r="Q32" s="1042">
        <v>606</v>
      </c>
      <c r="R32" s="1043"/>
      <c r="S32" s="1043"/>
      <c r="T32" s="1043"/>
      <c r="U32" s="1043"/>
      <c r="V32" s="1043">
        <v>603</v>
      </c>
      <c r="W32" s="1043"/>
      <c r="X32" s="1043"/>
      <c r="Y32" s="1043"/>
      <c r="Z32" s="1043"/>
      <c r="AA32" s="1043">
        <v>3</v>
      </c>
      <c r="AB32" s="1043"/>
      <c r="AC32" s="1043"/>
      <c r="AD32" s="1043"/>
      <c r="AE32" s="1044"/>
      <c r="AF32" s="1018">
        <v>3</v>
      </c>
      <c r="AG32" s="1019"/>
      <c r="AH32" s="1019"/>
      <c r="AI32" s="1019"/>
      <c r="AJ32" s="1020"/>
      <c r="AK32" s="979">
        <v>183</v>
      </c>
      <c r="AL32" s="970"/>
      <c r="AM32" s="970"/>
      <c r="AN32" s="970"/>
      <c r="AO32" s="970"/>
      <c r="AP32" s="970" t="s">
        <v>551</v>
      </c>
      <c r="AQ32" s="970"/>
      <c r="AR32" s="970"/>
      <c r="AS32" s="970"/>
      <c r="AT32" s="970"/>
      <c r="AU32" s="970" t="s">
        <v>551</v>
      </c>
      <c r="AV32" s="970"/>
      <c r="AW32" s="970"/>
      <c r="AX32" s="970"/>
      <c r="AY32" s="970"/>
      <c r="AZ32" s="970" t="s">
        <v>551</v>
      </c>
      <c r="BA32" s="970"/>
      <c r="BB32" s="970"/>
      <c r="BC32" s="970"/>
      <c r="BD32" s="970"/>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387</v>
      </c>
      <c r="C33" s="1037"/>
      <c r="D33" s="1037"/>
      <c r="E33" s="1037"/>
      <c r="F33" s="1037"/>
      <c r="G33" s="1037"/>
      <c r="H33" s="1037"/>
      <c r="I33" s="1037"/>
      <c r="J33" s="1037"/>
      <c r="K33" s="1037"/>
      <c r="L33" s="1037"/>
      <c r="M33" s="1037"/>
      <c r="N33" s="1037"/>
      <c r="O33" s="1037"/>
      <c r="P33" s="1038"/>
      <c r="Q33" s="1042">
        <v>1179</v>
      </c>
      <c r="R33" s="1043"/>
      <c r="S33" s="1043"/>
      <c r="T33" s="1043"/>
      <c r="U33" s="1043"/>
      <c r="V33" s="1043">
        <v>989</v>
      </c>
      <c r="W33" s="1043"/>
      <c r="X33" s="1043"/>
      <c r="Y33" s="1043"/>
      <c r="Z33" s="1043"/>
      <c r="AA33" s="1043">
        <v>190</v>
      </c>
      <c r="AB33" s="1043"/>
      <c r="AC33" s="1043"/>
      <c r="AD33" s="1043"/>
      <c r="AE33" s="1044"/>
      <c r="AF33" s="1018">
        <v>1148</v>
      </c>
      <c r="AG33" s="1019"/>
      <c r="AH33" s="1019"/>
      <c r="AI33" s="1019"/>
      <c r="AJ33" s="1020"/>
      <c r="AK33" s="979">
        <v>122</v>
      </c>
      <c r="AL33" s="970"/>
      <c r="AM33" s="970"/>
      <c r="AN33" s="970"/>
      <c r="AO33" s="970"/>
      <c r="AP33" s="970">
        <v>2108</v>
      </c>
      <c r="AQ33" s="970"/>
      <c r="AR33" s="970"/>
      <c r="AS33" s="970"/>
      <c r="AT33" s="970"/>
      <c r="AU33" s="970">
        <v>373</v>
      </c>
      <c r="AV33" s="970"/>
      <c r="AW33" s="970"/>
      <c r="AX33" s="970"/>
      <c r="AY33" s="970"/>
      <c r="AZ33" s="970" t="s">
        <v>551</v>
      </c>
      <c r="BA33" s="970"/>
      <c r="BB33" s="970"/>
      <c r="BC33" s="970"/>
      <c r="BD33" s="970"/>
      <c r="BE33" s="1031" t="s">
        <v>388</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389</v>
      </c>
      <c r="C34" s="1037"/>
      <c r="D34" s="1037"/>
      <c r="E34" s="1037"/>
      <c r="F34" s="1037"/>
      <c r="G34" s="1037"/>
      <c r="H34" s="1037"/>
      <c r="I34" s="1037"/>
      <c r="J34" s="1037"/>
      <c r="K34" s="1037"/>
      <c r="L34" s="1037"/>
      <c r="M34" s="1037"/>
      <c r="N34" s="1037"/>
      <c r="O34" s="1037"/>
      <c r="P34" s="1038"/>
      <c r="Q34" s="1042">
        <v>1677</v>
      </c>
      <c r="R34" s="1043"/>
      <c r="S34" s="1043"/>
      <c r="T34" s="1043"/>
      <c r="U34" s="1043"/>
      <c r="V34" s="1043">
        <v>1532</v>
      </c>
      <c r="W34" s="1043"/>
      <c r="X34" s="1043"/>
      <c r="Y34" s="1043"/>
      <c r="Z34" s="1043"/>
      <c r="AA34" s="1043">
        <v>145</v>
      </c>
      <c r="AB34" s="1043"/>
      <c r="AC34" s="1043"/>
      <c r="AD34" s="1043"/>
      <c r="AE34" s="1044"/>
      <c r="AF34" s="1018">
        <v>759</v>
      </c>
      <c r="AG34" s="1019"/>
      <c r="AH34" s="1019"/>
      <c r="AI34" s="1019"/>
      <c r="AJ34" s="1020"/>
      <c r="AK34" s="979">
        <v>741</v>
      </c>
      <c r="AL34" s="970"/>
      <c r="AM34" s="970"/>
      <c r="AN34" s="970"/>
      <c r="AO34" s="970"/>
      <c r="AP34" s="970">
        <v>9402</v>
      </c>
      <c r="AQ34" s="970"/>
      <c r="AR34" s="970"/>
      <c r="AS34" s="970"/>
      <c r="AT34" s="970"/>
      <c r="AU34" s="970">
        <v>5321</v>
      </c>
      <c r="AV34" s="970"/>
      <c r="AW34" s="970"/>
      <c r="AX34" s="970"/>
      <c r="AY34" s="970"/>
      <c r="AZ34" s="970" t="s">
        <v>551</v>
      </c>
      <c r="BA34" s="970"/>
      <c r="BB34" s="970"/>
      <c r="BC34" s="970"/>
      <c r="BD34" s="970"/>
      <c r="BE34" s="1031" t="s">
        <v>388</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390</v>
      </c>
      <c r="C35" s="1037"/>
      <c r="D35" s="1037"/>
      <c r="E35" s="1037"/>
      <c r="F35" s="1037"/>
      <c r="G35" s="1037"/>
      <c r="H35" s="1037"/>
      <c r="I35" s="1037"/>
      <c r="J35" s="1037"/>
      <c r="K35" s="1037"/>
      <c r="L35" s="1037"/>
      <c r="M35" s="1037"/>
      <c r="N35" s="1037"/>
      <c r="O35" s="1037"/>
      <c r="P35" s="1038"/>
      <c r="Q35" s="1042">
        <v>89</v>
      </c>
      <c r="R35" s="1043"/>
      <c r="S35" s="1043"/>
      <c r="T35" s="1043"/>
      <c r="U35" s="1043"/>
      <c r="V35" s="1043">
        <v>93</v>
      </c>
      <c r="W35" s="1043"/>
      <c r="X35" s="1043"/>
      <c r="Y35" s="1043"/>
      <c r="Z35" s="1043"/>
      <c r="AA35" s="1043">
        <v>-4</v>
      </c>
      <c r="AB35" s="1043"/>
      <c r="AC35" s="1043"/>
      <c r="AD35" s="1043"/>
      <c r="AE35" s="1044"/>
      <c r="AF35" s="1018">
        <v>1</v>
      </c>
      <c r="AG35" s="1019"/>
      <c r="AH35" s="1019"/>
      <c r="AI35" s="1019"/>
      <c r="AJ35" s="1020"/>
      <c r="AK35" s="979">
        <v>48</v>
      </c>
      <c r="AL35" s="970"/>
      <c r="AM35" s="970"/>
      <c r="AN35" s="970"/>
      <c r="AO35" s="970"/>
      <c r="AP35" s="970">
        <v>755</v>
      </c>
      <c r="AQ35" s="970"/>
      <c r="AR35" s="970"/>
      <c r="AS35" s="970"/>
      <c r="AT35" s="970"/>
      <c r="AU35" s="970">
        <v>535</v>
      </c>
      <c r="AV35" s="970"/>
      <c r="AW35" s="970"/>
      <c r="AX35" s="970"/>
      <c r="AY35" s="970"/>
      <c r="AZ35" s="970" t="s">
        <v>551</v>
      </c>
      <c r="BA35" s="970"/>
      <c r="BB35" s="970"/>
      <c r="BC35" s="970"/>
      <c r="BD35" s="970"/>
      <c r="BE35" s="1031" t="s">
        <v>388</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391</v>
      </c>
      <c r="C36" s="1037"/>
      <c r="D36" s="1037"/>
      <c r="E36" s="1037"/>
      <c r="F36" s="1037"/>
      <c r="G36" s="1037"/>
      <c r="H36" s="1037"/>
      <c r="I36" s="1037"/>
      <c r="J36" s="1037"/>
      <c r="K36" s="1037"/>
      <c r="L36" s="1037"/>
      <c r="M36" s="1037"/>
      <c r="N36" s="1037"/>
      <c r="O36" s="1037"/>
      <c r="P36" s="1038"/>
      <c r="Q36" s="1042">
        <v>2391</v>
      </c>
      <c r="R36" s="1043"/>
      <c r="S36" s="1043"/>
      <c r="T36" s="1043"/>
      <c r="U36" s="1043"/>
      <c r="V36" s="1043">
        <v>2391</v>
      </c>
      <c r="W36" s="1043"/>
      <c r="X36" s="1043"/>
      <c r="Y36" s="1043"/>
      <c r="Z36" s="1043"/>
      <c r="AA36" s="1043">
        <v>0</v>
      </c>
      <c r="AB36" s="1043"/>
      <c r="AC36" s="1043"/>
      <c r="AD36" s="1043"/>
      <c r="AE36" s="1044"/>
      <c r="AF36" s="1018">
        <v>0</v>
      </c>
      <c r="AG36" s="1019"/>
      <c r="AH36" s="1019"/>
      <c r="AI36" s="1019"/>
      <c r="AJ36" s="1020"/>
      <c r="AK36" s="979">
        <v>2076</v>
      </c>
      <c r="AL36" s="970"/>
      <c r="AM36" s="970"/>
      <c r="AN36" s="970"/>
      <c r="AO36" s="970"/>
      <c r="AP36" s="970">
        <v>567</v>
      </c>
      <c r="AQ36" s="970"/>
      <c r="AR36" s="970"/>
      <c r="AS36" s="970"/>
      <c r="AT36" s="970"/>
      <c r="AU36" s="970">
        <v>189</v>
      </c>
      <c r="AV36" s="970"/>
      <c r="AW36" s="970"/>
      <c r="AX36" s="970"/>
      <c r="AY36" s="970"/>
      <c r="AZ36" s="970" t="s">
        <v>551</v>
      </c>
      <c r="BA36" s="970"/>
      <c r="BB36" s="970"/>
      <c r="BC36" s="970"/>
      <c r="BD36" s="970"/>
      <c r="BE36" s="1031" t="s">
        <v>392</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t="s">
        <v>393</v>
      </c>
      <c r="C37" s="1037"/>
      <c r="D37" s="1037"/>
      <c r="E37" s="1037"/>
      <c r="F37" s="1037"/>
      <c r="G37" s="1037"/>
      <c r="H37" s="1037"/>
      <c r="I37" s="1037"/>
      <c r="J37" s="1037"/>
      <c r="K37" s="1037"/>
      <c r="L37" s="1037"/>
      <c r="M37" s="1037"/>
      <c r="N37" s="1037"/>
      <c r="O37" s="1037"/>
      <c r="P37" s="1038"/>
      <c r="Q37" s="1042">
        <v>27</v>
      </c>
      <c r="R37" s="1043"/>
      <c r="S37" s="1043"/>
      <c r="T37" s="1043"/>
      <c r="U37" s="1043"/>
      <c r="V37" s="1043">
        <v>27</v>
      </c>
      <c r="W37" s="1043"/>
      <c r="X37" s="1043"/>
      <c r="Y37" s="1043"/>
      <c r="Z37" s="1043"/>
      <c r="AA37" s="1043">
        <v>0</v>
      </c>
      <c r="AB37" s="1043"/>
      <c r="AC37" s="1043"/>
      <c r="AD37" s="1043"/>
      <c r="AE37" s="1044"/>
      <c r="AF37" s="1018">
        <v>0</v>
      </c>
      <c r="AG37" s="1019"/>
      <c r="AH37" s="1019"/>
      <c r="AI37" s="1019"/>
      <c r="AJ37" s="1020"/>
      <c r="AK37" s="979">
        <v>17</v>
      </c>
      <c r="AL37" s="970"/>
      <c r="AM37" s="970"/>
      <c r="AN37" s="970"/>
      <c r="AO37" s="970"/>
      <c r="AP37" s="970">
        <v>274</v>
      </c>
      <c r="AQ37" s="970"/>
      <c r="AR37" s="970"/>
      <c r="AS37" s="970"/>
      <c r="AT37" s="970"/>
      <c r="AU37" s="970">
        <v>234</v>
      </c>
      <c r="AV37" s="970"/>
      <c r="AW37" s="970"/>
      <c r="AX37" s="970"/>
      <c r="AY37" s="970"/>
      <c r="AZ37" s="970" t="s">
        <v>551</v>
      </c>
      <c r="BA37" s="970"/>
      <c r="BB37" s="970"/>
      <c r="BC37" s="970"/>
      <c r="BD37" s="970"/>
      <c r="BE37" s="1031" t="s">
        <v>392</v>
      </c>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t="s">
        <v>394</v>
      </c>
      <c r="C38" s="1037"/>
      <c r="D38" s="1037"/>
      <c r="E38" s="1037"/>
      <c r="F38" s="1037"/>
      <c r="G38" s="1037"/>
      <c r="H38" s="1037"/>
      <c r="I38" s="1037"/>
      <c r="J38" s="1037"/>
      <c r="K38" s="1037"/>
      <c r="L38" s="1037"/>
      <c r="M38" s="1037"/>
      <c r="N38" s="1037"/>
      <c r="O38" s="1037"/>
      <c r="P38" s="1038"/>
      <c r="Q38" s="1042">
        <v>57</v>
      </c>
      <c r="R38" s="1043"/>
      <c r="S38" s="1043"/>
      <c r="T38" s="1043"/>
      <c r="U38" s="1043"/>
      <c r="V38" s="1043">
        <v>57</v>
      </c>
      <c r="W38" s="1043"/>
      <c r="X38" s="1043"/>
      <c r="Y38" s="1043"/>
      <c r="Z38" s="1043"/>
      <c r="AA38" s="1043">
        <v>0</v>
      </c>
      <c r="AB38" s="1043"/>
      <c r="AC38" s="1043"/>
      <c r="AD38" s="1043"/>
      <c r="AE38" s="1044"/>
      <c r="AF38" s="1018">
        <v>0</v>
      </c>
      <c r="AG38" s="1019"/>
      <c r="AH38" s="1019"/>
      <c r="AI38" s="1019"/>
      <c r="AJ38" s="1020"/>
      <c r="AK38" s="979">
        <v>39</v>
      </c>
      <c r="AL38" s="970"/>
      <c r="AM38" s="970"/>
      <c r="AN38" s="970"/>
      <c r="AO38" s="970"/>
      <c r="AP38" s="970">
        <v>386</v>
      </c>
      <c r="AQ38" s="970"/>
      <c r="AR38" s="970"/>
      <c r="AS38" s="970"/>
      <c r="AT38" s="970"/>
      <c r="AU38" s="970">
        <v>358</v>
      </c>
      <c r="AV38" s="970"/>
      <c r="AW38" s="970"/>
      <c r="AX38" s="970"/>
      <c r="AY38" s="970"/>
      <c r="AZ38" s="970" t="s">
        <v>551</v>
      </c>
      <c r="BA38" s="970"/>
      <c r="BB38" s="970"/>
      <c r="BC38" s="970"/>
      <c r="BD38" s="970"/>
      <c r="BE38" s="1031" t="s">
        <v>392</v>
      </c>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t="s">
        <v>395</v>
      </c>
      <c r="C39" s="1037"/>
      <c r="D39" s="1037"/>
      <c r="E39" s="1037"/>
      <c r="F39" s="1037"/>
      <c r="G39" s="1037"/>
      <c r="H39" s="1037"/>
      <c r="I39" s="1037"/>
      <c r="J39" s="1037"/>
      <c r="K39" s="1037"/>
      <c r="L39" s="1037"/>
      <c r="M39" s="1037"/>
      <c r="N39" s="1037"/>
      <c r="O39" s="1037"/>
      <c r="P39" s="1038"/>
      <c r="Q39" s="1042">
        <v>205</v>
      </c>
      <c r="R39" s="1043"/>
      <c r="S39" s="1043"/>
      <c r="T39" s="1043"/>
      <c r="U39" s="1043"/>
      <c r="V39" s="1043">
        <v>204</v>
      </c>
      <c r="W39" s="1043"/>
      <c r="X39" s="1043"/>
      <c r="Y39" s="1043"/>
      <c r="Z39" s="1043"/>
      <c r="AA39" s="1043">
        <v>1</v>
      </c>
      <c r="AB39" s="1043"/>
      <c r="AC39" s="1043"/>
      <c r="AD39" s="1043"/>
      <c r="AE39" s="1044"/>
      <c r="AF39" s="1018">
        <v>1</v>
      </c>
      <c r="AG39" s="1019"/>
      <c r="AH39" s="1019"/>
      <c r="AI39" s="1019"/>
      <c r="AJ39" s="1020"/>
      <c r="AK39" s="979">
        <v>52</v>
      </c>
      <c r="AL39" s="970"/>
      <c r="AM39" s="970"/>
      <c r="AN39" s="970"/>
      <c r="AO39" s="970"/>
      <c r="AP39" s="970">
        <v>527</v>
      </c>
      <c r="AQ39" s="970"/>
      <c r="AR39" s="970"/>
      <c r="AS39" s="970"/>
      <c r="AT39" s="970"/>
      <c r="AU39" s="970">
        <v>527</v>
      </c>
      <c r="AV39" s="970"/>
      <c r="AW39" s="970"/>
      <c r="AX39" s="970"/>
      <c r="AY39" s="970"/>
      <c r="AZ39" s="970" t="s">
        <v>551</v>
      </c>
      <c r="BA39" s="970"/>
      <c r="BB39" s="970"/>
      <c r="BC39" s="970"/>
      <c r="BD39" s="970"/>
      <c r="BE39" s="1031" t="s">
        <v>392</v>
      </c>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396</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397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2196</v>
      </c>
      <c r="AG63" s="958"/>
      <c r="AH63" s="958"/>
      <c r="AI63" s="958"/>
      <c r="AJ63" s="1029"/>
      <c r="AK63" s="1030"/>
      <c r="AL63" s="962"/>
      <c r="AM63" s="962"/>
      <c r="AN63" s="962"/>
      <c r="AO63" s="962"/>
      <c r="AP63" s="958"/>
      <c r="AQ63" s="958"/>
      <c r="AR63" s="958"/>
      <c r="AS63" s="958"/>
      <c r="AT63" s="958"/>
      <c r="AU63" s="958"/>
      <c r="AV63" s="958"/>
      <c r="AW63" s="958"/>
      <c r="AX63" s="958"/>
      <c r="AY63" s="958"/>
      <c r="AZ63" s="1024"/>
      <c r="BA63" s="1024"/>
      <c r="BB63" s="1024"/>
      <c r="BC63" s="1024"/>
      <c r="BD63" s="1024"/>
      <c r="BE63" s="959"/>
      <c r="BF63" s="959"/>
      <c r="BG63" s="959"/>
      <c r="BH63" s="959"/>
      <c r="BI63" s="960"/>
      <c r="BJ63" s="1025" t="s">
        <v>398</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400</v>
      </c>
      <c r="B66" s="995"/>
      <c r="C66" s="995"/>
      <c r="D66" s="995"/>
      <c r="E66" s="995"/>
      <c r="F66" s="995"/>
      <c r="G66" s="995"/>
      <c r="H66" s="995"/>
      <c r="I66" s="995"/>
      <c r="J66" s="995"/>
      <c r="K66" s="995"/>
      <c r="L66" s="995"/>
      <c r="M66" s="995"/>
      <c r="N66" s="995"/>
      <c r="O66" s="995"/>
      <c r="P66" s="996"/>
      <c r="Q66" s="1000" t="s">
        <v>401</v>
      </c>
      <c r="R66" s="1001"/>
      <c r="S66" s="1001"/>
      <c r="T66" s="1001"/>
      <c r="U66" s="1002"/>
      <c r="V66" s="1000" t="s">
        <v>402</v>
      </c>
      <c r="W66" s="1001"/>
      <c r="X66" s="1001"/>
      <c r="Y66" s="1001"/>
      <c r="Z66" s="1002"/>
      <c r="AA66" s="1000" t="s">
        <v>403</v>
      </c>
      <c r="AB66" s="1001"/>
      <c r="AC66" s="1001"/>
      <c r="AD66" s="1001"/>
      <c r="AE66" s="1002"/>
      <c r="AF66" s="1006" t="s">
        <v>404</v>
      </c>
      <c r="AG66" s="1007"/>
      <c r="AH66" s="1007"/>
      <c r="AI66" s="1007"/>
      <c r="AJ66" s="1008"/>
      <c r="AK66" s="1000" t="s">
        <v>405</v>
      </c>
      <c r="AL66" s="995"/>
      <c r="AM66" s="995"/>
      <c r="AN66" s="995"/>
      <c r="AO66" s="996"/>
      <c r="AP66" s="1000" t="s">
        <v>406</v>
      </c>
      <c r="AQ66" s="1001"/>
      <c r="AR66" s="1001"/>
      <c r="AS66" s="1001"/>
      <c r="AT66" s="1002"/>
      <c r="AU66" s="1000" t="s">
        <v>407</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552</v>
      </c>
      <c r="C68" s="985"/>
      <c r="D68" s="985"/>
      <c r="E68" s="985"/>
      <c r="F68" s="985"/>
      <c r="G68" s="985"/>
      <c r="H68" s="985"/>
      <c r="I68" s="985"/>
      <c r="J68" s="985"/>
      <c r="K68" s="985"/>
      <c r="L68" s="985"/>
      <c r="M68" s="985"/>
      <c r="N68" s="985"/>
      <c r="O68" s="985"/>
      <c r="P68" s="986"/>
      <c r="Q68" s="987">
        <v>5386</v>
      </c>
      <c r="R68" s="981"/>
      <c r="S68" s="981"/>
      <c r="T68" s="981"/>
      <c r="U68" s="981"/>
      <c r="V68" s="981">
        <v>5250</v>
      </c>
      <c r="W68" s="981"/>
      <c r="X68" s="981"/>
      <c r="Y68" s="981"/>
      <c r="Z68" s="981"/>
      <c r="AA68" s="981">
        <v>136</v>
      </c>
      <c r="AB68" s="981"/>
      <c r="AC68" s="981"/>
      <c r="AD68" s="981"/>
      <c r="AE68" s="981"/>
      <c r="AF68" s="981">
        <v>23</v>
      </c>
      <c r="AG68" s="981"/>
      <c r="AH68" s="981"/>
      <c r="AI68" s="981"/>
      <c r="AJ68" s="981"/>
      <c r="AK68" s="981">
        <v>219</v>
      </c>
      <c r="AL68" s="981"/>
      <c r="AM68" s="981"/>
      <c r="AN68" s="981"/>
      <c r="AO68" s="981"/>
      <c r="AP68" s="981">
        <v>161</v>
      </c>
      <c r="AQ68" s="981"/>
      <c r="AR68" s="981"/>
      <c r="AS68" s="981"/>
      <c r="AT68" s="981"/>
      <c r="AU68" s="981" t="s">
        <v>551</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553</v>
      </c>
      <c r="C69" s="974"/>
      <c r="D69" s="974"/>
      <c r="E69" s="974"/>
      <c r="F69" s="974"/>
      <c r="G69" s="974"/>
      <c r="H69" s="974"/>
      <c r="I69" s="974"/>
      <c r="J69" s="974"/>
      <c r="K69" s="974"/>
      <c r="L69" s="974"/>
      <c r="M69" s="974"/>
      <c r="N69" s="974"/>
      <c r="O69" s="974"/>
      <c r="P69" s="975"/>
      <c r="Q69" s="976">
        <v>184</v>
      </c>
      <c r="R69" s="970"/>
      <c r="S69" s="970"/>
      <c r="T69" s="970"/>
      <c r="U69" s="970"/>
      <c r="V69" s="970">
        <v>175</v>
      </c>
      <c r="W69" s="970"/>
      <c r="X69" s="970"/>
      <c r="Y69" s="970"/>
      <c r="Z69" s="970"/>
      <c r="AA69" s="970">
        <v>9</v>
      </c>
      <c r="AB69" s="970"/>
      <c r="AC69" s="970"/>
      <c r="AD69" s="970"/>
      <c r="AE69" s="970"/>
      <c r="AF69" s="970">
        <v>9</v>
      </c>
      <c r="AG69" s="970"/>
      <c r="AH69" s="970"/>
      <c r="AI69" s="970"/>
      <c r="AJ69" s="970"/>
      <c r="AK69" s="970" t="s">
        <v>551</v>
      </c>
      <c r="AL69" s="970"/>
      <c r="AM69" s="970"/>
      <c r="AN69" s="970"/>
      <c r="AO69" s="970"/>
      <c r="AP69" s="970" t="s">
        <v>551</v>
      </c>
      <c r="AQ69" s="970"/>
      <c r="AR69" s="970"/>
      <c r="AS69" s="970"/>
      <c r="AT69" s="970"/>
      <c r="AU69" s="970" t="s">
        <v>551</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554</v>
      </c>
      <c r="C70" s="974"/>
      <c r="D70" s="974"/>
      <c r="E70" s="974"/>
      <c r="F70" s="974"/>
      <c r="G70" s="974"/>
      <c r="H70" s="974"/>
      <c r="I70" s="974"/>
      <c r="J70" s="974"/>
      <c r="K70" s="974"/>
      <c r="L70" s="974"/>
      <c r="M70" s="974"/>
      <c r="N70" s="974"/>
      <c r="O70" s="974"/>
      <c r="P70" s="975"/>
      <c r="Q70" s="976">
        <v>10962</v>
      </c>
      <c r="R70" s="970"/>
      <c r="S70" s="970"/>
      <c r="T70" s="970"/>
      <c r="U70" s="970"/>
      <c r="V70" s="970">
        <v>10832</v>
      </c>
      <c r="W70" s="970"/>
      <c r="X70" s="970"/>
      <c r="Y70" s="970"/>
      <c r="Z70" s="970"/>
      <c r="AA70" s="970">
        <v>130</v>
      </c>
      <c r="AB70" s="970"/>
      <c r="AC70" s="970"/>
      <c r="AD70" s="970"/>
      <c r="AE70" s="970"/>
      <c r="AF70" s="970">
        <v>130</v>
      </c>
      <c r="AG70" s="970"/>
      <c r="AH70" s="970"/>
      <c r="AI70" s="970"/>
      <c r="AJ70" s="970"/>
      <c r="AK70" s="970">
        <v>71</v>
      </c>
      <c r="AL70" s="970"/>
      <c r="AM70" s="970"/>
      <c r="AN70" s="970"/>
      <c r="AO70" s="970"/>
      <c r="AP70" s="970" t="s">
        <v>551</v>
      </c>
      <c r="AQ70" s="970"/>
      <c r="AR70" s="970"/>
      <c r="AS70" s="970"/>
      <c r="AT70" s="970"/>
      <c r="AU70" s="970" t="s">
        <v>551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555</v>
      </c>
      <c r="C71" s="974"/>
      <c r="D71" s="974"/>
      <c r="E71" s="974"/>
      <c r="F71" s="974"/>
      <c r="G71" s="974"/>
      <c r="H71" s="974"/>
      <c r="I71" s="974"/>
      <c r="J71" s="974"/>
      <c r="K71" s="974"/>
      <c r="L71" s="974"/>
      <c r="M71" s="974"/>
      <c r="N71" s="974"/>
      <c r="O71" s="974"/>
      <c r="P71" s="975"/>
      <c r="Q71" s="976">
        <v>121</v>
      </c>
      <c r="R71" s="970"/>
      <c r="S71" s="970"/>
      <c r="T71" s="970"/>
      <c r="U71" s="970"/>
      <c r="V71" s="970">
        <v>107</v>
      </c>
      <c r="W71" s="970"/>
      <c r="X71" s="970"/>
      <c r="Y71" s="970"/>
      <c r="Z71" s="970"/>
      <c r="AA71" s="970">
        <v>14</v>
      </c>
      <c r="AB71" s="970"/>
      <c r="AC71" s="970"/>
      <c r="AD71" s="970"/>
      <c r="AE71" s="970"/>
      <c r="AF71" s="970">
        <v>14</v>
      </c>
      <c r="AG71" s="970"/>
      <c r="AH71" s="970"/>
      <c r="AI71" s="970"/>
      <c r="AJ71" s="970"/>
      <c r="AK71" s="970">
        <v>15</v>
      </c>
      <c r="AL71" s="970"/>
      <c r="AM71" s="970"/>
      <c r="AN71" s="970"/>
      <c r="AO71" s="970"/>
      <c r="AP71" s="970" t="s">
        <v>551</v>
      </c>
      <c r="AQ71" s="970"/>
      <c r="AR71" s="970"/>
      <c r="AS71" s="970"/>
      <c r="AT71" s="970"/>
      <c r="AU71" s="970" t="s">
        <v>551</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556</v>
      </c>
      <c r="C72" s="974"/>
      <c r="D72" s="974"/>
      <c r="E72" s="974"/>
      <c r="F72" s="974"/>
      <c r="G72" s="974"/>
      <c r="H72" s="974"/>
      <c r="I72" s="974"/>
      <c r="J72" s="974"/>
      <c r="K72" s="974"/>
      <c r="L72" s="974"/>
      <c r="M72" s="974"/>
      <c r="N72" s="974"/>
      <c r="O72" s="974"/>
      <c r="P72" s="975"/>
      <c r="Q72" s="976">
        <v>159755</v>
      </c>
      <c r="R72" s="970"/>
      <c r="S72" s="970"/>
      <c r="T72" s="970"/>
      <c r="U72" s="970"/>
      <c r="V72" s="970">
        <v>154165</v>
      </c>
      <c r="W72" s="970"/>
      <c r="X72" s="970"/>
      <c r="Y72" s="970"/>
      <c r="Z72" s="970"/>
      <c r="AA72" s="970">
        <v>5590</v>
      </c>
      <c r="AB72" s="970"/>
      <c r="AC72" s="970"/>
      <c r="AD72" s="970"/>
      <c r="AE72" s="970"/>
      <c r="AF72" s="970">
        <v>1063</v>
      </c>
      <c r="AG72" s="970"/>
      <c r="AH72" s="970"/>
      <c r="AI72" s="970"/>
      <c r="AJ72" s="970"/>
      <c r="AK72" s="970" t="s">
        <v>551</v>
      </c>
      <c r="AL72" s="970"/>
      <c r="AM72" s="970"/>
      <c r="AN72" s="970"/>
      <c r="AO72" s="970"/>
      <c r="AP72" s="970" t="s">
        <v>551</v>
      </c>
      <c r="AQ72" s="970"/>
      <c r="AR72" s="970"/>
      <c r="AS72" s="970"/>
      <c r="AT72" s="970"/>
      <c r="AU72" s="970" t="s">
        <v>551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408</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409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410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411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414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416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417</v>
      </c>
      <c r="AB109" s="893"/>
      <c r="AC109" s="893"/>
      <c r="AD109" s="893"/>
      <c r="AE109" s="894"/>
      <c r="AF109" s="895" t="s">
        <v>288</v>
      </c>
      <c r="AG109" s="893"/>
      <c r="AH109" s="893"/>
      <c r="AI109" s="893"/>
      <c r="AJ109" s="894"/>
      <c r="AK109" s="895" t="s">
        <v>287</v>
      </c>
      <c r="AL109" s="893"/>
      <c r="AM109" s="893"/>
      <c r="AN109" s="893"/>
      <c r="AO109" s="894"/>
      <c r="AP109" s="895" t="s">
        <v>418</v>
      </c>
      <c r="AQ109" s="893"/>
      <c r="AR109" s="893"/>
      <c r="AS109" s="893"/>
      <c r="AT109" s="924"/>
      <c r="AU109" s="892" t="s">
        <v>416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417</v>
      </c>
      <c r="BR109" s="893"/>
      <c r="BS109" s="893"/>
      <c r="BT109" s="893"/>
      <c r="BU109" s="894"/>
      <c r="BV109" s="895" t="s">
        <v>288</v>
      </c>
      <c r="BW109" s="893"/>
      <c r="BX109" s="893"/>
      <c r="BY109" s="893"/>
      <c r="BZ109" s="894"/>
      <c r="CA109" s="895" t="s">
        <v>287</v>
      </c>
      <c r="CB109" s="893"/>
      <c r="CC109" s="893"/>
      <c r="CD109" s="893"/>
      <c r="CE109" s="894"/>
      <c r="CF109" s="931" t="s">
        <v>418</v>
      </c>
      <c r="CG109" s="931"/>
      <c r="CH109" s="931"/>
      <c r="CI109" s="931"/>
      <c r="CJ109" s="931"/>
      <c r="CK109" s="895" t="s">
        <v>419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417</v>
      </c>
      <c r="DH109" s="893"/>
      <c r="DI109" s="893"/>
      <c r="DJ109" s="893"/>
      <c r="DK109" s="894"/>
      <c r="DL109" s="895" t="s">
        <v>288</v>
      </c>
      <c r="DM109" s="893"/>
      <c r="DN109" s="893"/>
      <c r="DO109" s="893"/>
      <c r="DP109" s="894"/>
      <c r="DQ109" s="895" t="s">
        <v>287</v>
      </c>
      <c r="DR109" s="893"/>
      <c r="DS109" s="893"/>
      <c r="DT109" s="893"/>
      <c r="DU109" s="894"/>
      <c r="DV109" s="895" t="s">
        <v>418</v>
      </c>
      <c r="DW109" s="893"/>
      <c r="DX109" s="893"/>
      <c r="DY109" s="893"/>
      <c r="DZ109" s="924"/>
    </row>
    <row r="110" spans="1:131" s="199" customFormat="1" ht="26.25" customHeight="1" x14ac:dyDescent="0.15">
      <c r="A110" s="795" t="s">
        <v>420</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4014862</v>
      </c>
      <c r="AB110" s="886"/>
      <c r="AC110" s="886"/>
      <c r="AD110" s="886"/>
      <c r="AE110" s="887"/>
      <c r="AF110" s="888">
        <v>3893682</v>
      </c>
      <c r="AG110" s="886"/>
      <c r="AH110" s="886"/>
      <c r="AI110" s="886"/>
      <c r="AJ110" s="887"/>
      <c r="AK110" s="888">
        <v>3752543</v>
      </c>
      <c r="AL110" s="886"/>
      <c r="AM110" s="886"/>
      <c r="AN110" s="886"/>
      <c r="AO110" s="887"/>
      <c r="AP110" s="889">
        <v>24.5</v>
      </c>
      <c r="AQ110" s="890"/>
      <c r="AR110" s="890"/>
      <c r="AS110" s="890"/>
      <c r="AT110" s="891"/>
      <c r="AU110" s="925" t="s">
        <v>61</v>
      </c>
      <c r="AV110" s="926"/>
      <c r="AW110" s="926"/>
      <c r="AX110" s="926"/>
      <c r="AY110" s="926"/>
      <c r="AZ110" s="851" t="s">
        <v>421</v>
      </c>
      <c r="BA110" s="796"/>
      <c r="BB110" s="796"/>
      <c r="BC110" s="796"/>
      <c r="BD110" s="796"/>
      <c r="BE110" s="796"/>
      <c r="BF110" s="796"/>
      <c r="BG110" s="796"/>
      <c r="BH110" s="796"/>
      <c r="BI110" s="796"/>
      <c r="BJ110" s="796"/>
      <c r="BK110" s="796"/>
      <c r="BL110" s="796"/>
      <c r="BM110" s="796"/>
      <c r="BN110" s="796"/>
      <c r="BO110" s="796"/>
      <c r="BP110" s="797"/>
      <c r="BQ110" s="852">
        <v>34184006</v>
      </c>
      <c r="BR110" s="833"/>
      <c r="BS110" s="833"/>
      <c r="BT110" s="833"/>
      <c r="BU110" s="833"/>
      <c r="BV110" s="833">
        <v>34194456</v>
      </c>
      <c r="BW110" s="833"/>
      <c r="BX110" s="833"/>
      <c r="BY110" s="833"/>
      <c r="BZ110" s="833"/>
      <c r="CA110" s="833">
        <v>36024635</v>
      </c>
      <c r="CB110" s="833"/>
      <c r="CC110" s="833"/>
      <c r="CD110" s="833"/>
      <c r="CE110" s="833"/>
      <c r="CF110" s="857">
        <v>235.5</v>
      </c>
      <c r="CG110" s="858"/>
      <c r="CH110" s="858"/>
      <c r="CI110" s="858"/>
      <c r="CJ110" s="858"/>
      <c r="CK110" s="921" t="s">
        <v>422</v>
      </c>
      <c r="CL110" s="807"/>
      <c r="CM110" s="882" t="s">
        <v>423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424</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425</v>
      </c>
      <c r="BA111" s="738"/>
      <c r="BB111" s="738"/>
      <c r="BC111" s="738"/>
      <c r="BD111" s="738"/>
      <c r="BE111" s="738"/>
      <c r="BF111" s="738"/>
      <c r="BG111" s="738"/>
      <c r="BH111" s="738"/>
      <c r="BI111" s="738"/>
      <c r="BJ111" s="738"/>
      <c r="BK111" s="738"/>
      <c r="BL111" s="738"/>
      <c r="BM111" s="738"/>
      <c r="BN111" s="738"/>
      <c r="BO111" s="738"/>
      <c r="BP111" s="739"/>
      <c r="BQ111" s="804">
        <v>116871</v>
      </c>
      <c r="BR111" s="805"/>
      <c r="BS111" s="805"/>
      <c r="BT111" s="805"/>
      <c r="BU111" s="805"/>
      <c r="BV111" s="805">
        <v>92923</v>
      </c>
      <c r="BW111" s="805"/>
      <c r="BX111" s="805"/>
      <c r="BY111" s="805"/>
      <c r="BZ111" s="805"/>
      <c r="CA111" s="805">
        <v>73928</v>
      </c>
      <c r="CB111" s="805"/>
      <c r="CC111" s="805"/>
      <c r="CD111" s="805"/>
      <c r="CE111" s="805"/>
      <c r="CF111" s="866">
        <v>0.5</v>
      </c>
      <c r="CG111" s="867"/>
      <c r="CH111" s="867"/>
      <c r="CI111" s="867"/>
      <c r="CJ111" s="867"/>
      <c r="CK111" s="922"/>
      <c r="CL111" s="809"/>
      <c r="CM111" s="812" t="s">
        <v>426</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427</v>
      </c>
      <c r="B112" s="908"/>
      <c r="C112" s="738" t="s">
        <v>428</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429</v>
      </c>
      <c r="BA112" s="738"/>
      <c r="BB112" s="738"/>
      <c r="BC112" s="738"/>
      <c r="BD112" s="738"/>
      <c r="BE112" s="738"/>
      <c r="BF112" s="738"/>
      <c r="BG112" s="738"/>
      <c r="BH112" s="738"/>
      <c r="BI112" s="738"/>
      <c r="BJ112" s="738"/>
      <c r="BK112" s="738"/>
      <c r="BL112" s="738"/>
      <c r="BM112" s="738"/>
      <c r="BN112" s="738"/>
      <c r="BO112" s="738"/>
      <c r="BP112" s="739"/>
      <c r="BQ112" s="804">
        <v>7308970</v>
      </c>
      <c r="BR112" s="805"/>
      <c r="BS112" s="805"/>
      <c r="BT112" s="805"/>
      <c r="BU112" s="805"/>
      <c r="BV112" s="805">
        <v>7625796</v>
      </c>
      <c r="BW112" s="805"/>
      <c r="BX112" s="805"/>
      <c r="BY112" s="805"/>
      <c r="BZ112" s="805"/>
      <c r="CA112" s="805">
        <v>7670312</v>
      </c>
      <c r="CB112" s="805"/>
      <c r="CC112" s="805"/>
      <c r="CD112" s="805"/>
      <c r="CE112" s="805"/>
      <c r="CF112" s="866">
        <v>50.1</v>
      </c>
      <c r="CG112" s="867"/>
      <c r="CH112" s="867"/>
      <c r="CI112" s="867"/>
      <c r="CJ112" s="867"/>
      <c r="CK112" s="922"/>
      <c r="CL112" s="809"/>
      <c r="CM112" s="812" t="s">
        <v>430</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x14ac:dyDescent="0.15">
      <c r="A113" s="909"/>
      <c r="B113" s="910"/>
      <c r="C113" s="738" t="s">
        <v>431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879655</v>
      </c>
      <c r="AB113" s="914"/>
      <c r="AC113" s="914"/>
      <c r="AD113" s="914"/>
      <c r="AE113" s="915"/>
      <c r="AF113" s="916">
        <v>903910</v>
      </c>
      <c r="AG113" s="914"/>
      <c r="AH113" s="914"/>
      <c r="AI113" s="914"/>
      <c r="AJ113" s="915"/>
      <c r="AK113" s="916">
        <v>819713</v>
      </c>
      <c r="AL113" s="914"/>
      <c r="AM113" s="914"/>
      <c r="AN113" s="914"/>
      <c r="AO113" s="915"/>
      <c r="AP113" s="917">
        <v>5.4</v>
      </c>
      <c r="AQ113" s="918"/>
      <c r="AR113" s="918"/>
      <c r="AS113" s="918"/>
      <c r="AT113" s="919"/>
      <c r="AU113" s="927"/>
      <c r="AV113" s="928"/>
      <c r="AW113" s="928"/>
      <c r="AX113" s="928"/>
      <c r="AY113" s="928"/>
      <c r="AZ113" s="803" t="s">
        <v>432</v>
      </c>
      <c r="BA113" s="738"/>
      <c r="BB113" s="738"/>
      <c r="BC113" s="738"/>
      <c r="BD113" s="738"/>
      <c r="BE113" s="738"/>
      <c r="BF113" s="738"/>
      <c r="BG113" s="738"/>
      <c r="BH113" s="738"/>
      <c r="BI113" s="738"/>
      <c r="BJ113" s="738"/>
      <c r="BK113" s="738"/>
      <c r="BL113" s="738"/>
      <c r="BM113" s="738"/>
      <c r="BN113" s="738"/>
      <c r="BO113" s="738"/>
      <c r="BP113" s="739"/>
      <c r="BQ113" s="804">
        <v>238014</v>
      </c>
      <c r="BR113" s="805"/>
      <c r="BS113" s="805"/>
      <c r="BT113" s="805"/>
      <c r="BU113" s="805"/>
      <c r="BV113" s="805">
        <v>187845</v>
      </c>
      <c r="BW113" s="805"/>
      <c r="BX113" s="805"/>
      <c r="BY113" s="805"/>
      <c r="BZ113" s="805"/>
      <c r="CA113" s="805">
        <v>161223</v>
      </c>
      <c r="CB113" s="805"/>
      <c r="CC113" s="805"/>
      <c r="CD113" s="805"/>
      <c r="CE113" s="805"/>
      <c r="CF113" s="866">
        <v>1.1000000000000001</v>
      </c>
      <c r="CG113" s="867"/>
      <c r="CH113" s="867"/>
      <c r="CI113" s="867"/>
      <c r="CJ113" s="867"/>
      <c r="CK113" s="922"/>
      <c r="CL113" s="809"/>
      <c r="CM113" s="812" t="s">
        <v>433</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66081</v>
      </c>
      <c r="DH113" s="768"/>
      <c r="DI113" s="768"/>
      <c r="DJ113" s="768"/>
      <c r="DK113" s="769"/>
      <c r="DL113" s="770">
        <v>57753</v>
      </c>
      <c r="DM113" s="768"/>
      <c r="DN113" s="768"/>
      <c r="DO113" s="768"/>
      <c r="DP113" s="769"/>
      <c r="DQ113" s="770">
        <v>49378</v>
      </c>
      <c r="DR113" s="768"/>
      <c r="DS113" s="768"/>
      <c r="DT113" s="768"/>
      <c r="DU113" s="769"/>
      <c r="DV113" s="815">
        <v>0.3</v>
      </c>
      <c r="DW113" s="816"/>
      <c r="DX113" s="816"/>
      <c r="DY113" s="816"/>
      <c r="DZ113" s="817"/>
    </row>
    <row r="114" spans="1:130" s="199" customFormat="1" ht="26.25" customHeight="1" x14ac:dyDescent="0.15">
      <c r="A114" s="909"/>
      <c r="B114" s="910"/>
      <c r="C114" s="738" t="s">
        <v>434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71819</v>
      </c>
      <c r="AB114" s="768"/>
      <c r="AC114" s="768"/>
      <c r="AD114" s="768"/>
      <c r="AE114" s="769"/>
      <c r="AF114" s="770">
        <v>52717</v>
      </c>
      <c r="AG114" s="768"/>
      <c r="AH114" s="768"/>
      <c r="AI114" s="768"/>
      <c r="AJ114" s="769"/>
      <c r="AK114" s="770">
        <v>28797</v>
      </c>
      <c r="AL114" s="768"/>
      <c r="AM114" s="768"/>
      <c r="AN114" s="768"/>
      <c r="AO114" s="769"/>
      <c r="AP114" s="815">
        <v>0.2</v>
      </c>
      <c r="AQ114" s="816"/>
      <c r="AR114" s="816"/>
      <c r="AS114" s="816"/>
      <c r="AT114" s="817"/>
      <c r="AU114" s="927"/>
      <c r="AV114" s="928"/>
      <c r="AW114" s="928"/>
      <c r="AX114" s="928"/>
      <c r="AY114" s="928"/>
      <c r="AZ114" s="803" t="s">
        <v>435</v>
      </c>
      <c r="BA114" s="738"/>
      <c r="BB114" s="738"/>
      <c r="BC114" s="738"/>
      <c r="BD114" s="738"/>
      <c r="BE114" s="738"/>
      <c r="BF114" s="738"/>
      <c r="BG114" s="738"/>
      <c r="BH114" s="738"/>
      <c r="BI114" s="738"/>
      <c r="BJ114" s="738"/>
      <c r="BK114" s="738"/>
      <c r="BL114" s="738"/>
      <c r="BM114" s="738"/>
      <c r="BN114" s="738"/>
      <c r="BO114" s="738"/>
      <c r="BP114" s="739"/>
      <c r="BQ114" s="804">
        <v>5446337</v>
      </c>
      <c r="BR114" s="805"/>
      <c r="BS114" s="805"/>
      <c r="BT114" s="805"/>
      <c r="BU114" s="805"/>
      <c r="BV114" s="805">
        <v>5136893</v>
      </c>
      <c r="BW114" s="805"/>
      <c r="BX114" s="805"/>
      <c r="BY114" s="805"/>
      <c r="BZ114" s="805"/>
      <c r="CA114" s="805">
        <v>4949768</v>
      </c>
      <c r="CB114" s="805"/>
      <c r="CC114" s="805"/>
      <c r="CD114" s="805"/>
      <c r="CE114" s="805"/>
      <c r="CF114" s="866">
        <v>32.4</v>
      </c>
      <c r="CG114" s="867"/>
      <c r="CH114" s="867"/>
      <c r="CI114" s="867"/>
      <c r="CJ114" s="867"/>
      <c r="CK114" s="922"/>
      <c r="CL114" s="809"/>
      <c r="CM114" s="812" t="s">
        <v>436</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437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29261</v>
      </c>
      <c r="AB115" s="914"/>
      <c r="AC115" s="914"/>
      <c r="AD115" s="914"/>
      <c r="AE115" s="915"/>
      <c r="AF115" s="916">
        <v>26186</v>
      </c>
      <c r="AG115" s="914"/>
      <c r="AH115" s="914"/>
      <c r="AI115" s="914"/>
      <c r="AJ115" s="915"/>
      <c r="AK115" s="916">
        <v>20767</v>
      </c>
      <c r="AL115" s="914"/>
      <c r="AM115" s="914"/>
      <c r="AN115" s="914"/>
      <c r="AO115" s="915"/>
      <c r="AP115" s="917">
        <v>0.1</v>
      </c>
      <c r="AQ115" s="918"/>
      <c r="AR115" s="918"/>
      <c r="AS115" s="918"/>
      <c r="AT115" s="919"/>
      <c r="AU115" s="927"/>
      <c r="AV115" s="928"/>
      <c r="AW115" s="928"/>
      <c r="AX115" s="928"/>
      <c r="AY115" s="928"/>
      <c r="AZ115" s="803" t="s">
        <v>438</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439</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x14ac:dyDescent="0.15">
      <c r="A116" s="911"/>
      <c r="B116" s="912"/>
      <c r="C116" s="871" t="s">
        <v>440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441</v>
      </c>
      <c r="AB116" s="768"/>
      <c r="AC116" s="768"/>
      <c r="AD116" s="768"/>
      <c r="AE116" s="769"/>
      <c r="AF116" s="770" t="s">
        <v>113</v>
      </c>
      <c r="AG116" s="768"/>
      <c r="AH116" s="768"/>
      <c r="AI116" s="768"/>
      <c r="AJ116" s="769"/>
      <c r="AK116" s="770">
        <v>206</v>
      </c>
      <c r="AL116" s="768"/>
      <c r="AM116" s="768"/>
      <c r="AN116" s="768"/>
      <c r="AO116" s="769"/>
      <c r="AP116" s="815">
        <v>0</v>
      </c>
      <c r="AQ116" s="816"/>
      <c r="AR116" s="816"/>
      <c r="AS116" s="816"/>
      <c r="AT116" s="817"/>
      <c r="AU116" s="927"/>
      <c r="AV116" s="928"/>
      <c r="AW116" s="928"/>
      <c r="AX116" s="928"/>
      <c r="AY116" s="928"/>
      <c r="AZ116" s="854" t="s">
        <v>441</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442</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50790</v>
      </c>
      <c r="DH116" s="768"/>
      <c r="DI116" s="768"/>
      <c r="DJ116" s="768"/>
      <c r="DK116" s="769"/>
      <c r="DL116" s="770">
        <v>35170</v>
      </c>
      <c r="DM116" s="768"/>
      <c r="DN116" s="768"/>
      <c r="DO116" s="768"/>
      <c r="DP116" s="769"/>
      <c r="DQ116" s="770">
        <v>24550</v>
      </c>
      <c r="DR116" s="768"/>
      <c r="DS116" s="768"/>
      <c r="DT116" s="768"/>
      <c r="DU116" s="769"/>
      <c r="DV116" s="815">
        <v>0.2</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443</v>
      </c>
      <c r="Z117" s="894"/>
      <c r="AA117" s="899">
        <v>4996038</v>
      </c>
      <c r="AB117" s="900"/>
      <c r="AC117" s="900"/>
      <c r="AD117" s="900"/>
      <c r="AE117" s="901"/>
      <c r="AF117" s="902">
        <v>4876495</v>
      </c>
      <c r="AG117" s="900"/>
      <c r="AH117" s="900"/>
      <c r="AI117" s="900"/>
      <c r="AJ117" s="901"/>
      <c r="AK117" s="902">
        <v>4622026</v>
      </c>
      <c r="AL117" s="900"/>
      <c r="AM117" s="900"/>
      <c r="AN117" s="900"/>
      <c r="AO117" s="901"/>
      <c r="AP117" s="903"/>
      <c r="AQ117" s="904"/>
      <c r="AR117" s="904"/>
      <c r="AS117" s="904"/>
      <c r="AT117" s="905"/>
      <c r="AU117" s="927"/>
      <c r="AV117" s="928"/>
      <c r="AW117" s="928"/>
      <c r="AX117" s="928"/>
      <c r="AY117" s="928"/>
      <c r="AZ117" s="854" t="s">
        <v>444</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445</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419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417</v>
      </c>
      <c r="AB118" s="893"/>
      <c r="AC118" s="893"/>
      <c r="AD118" s="893"/>
      <c r="AE118" s="894"/>
      <c r="AF118" s="895" t="s">
        <v>288</v>
      </c>
      <c r="AG118" s="893"/>
      <c r="AH118" s="893"/>
      <c r="AI118" s="893"/>
      <c r="AJ118" s="894"/>
      <c r="AK118" s="895" t="s">
        <v>287</v>
      </c>
      <c r="AL118" s="893"/>
      <c r="AM118" s="893"/>
      <c r="AN118" s="893"/>
      <c r="AO118" s="894"/>
      <c r="AP118" s="896" t="s">
        <v>418</v>
      </c>
      <c r="AQ118" s="897"/>
      <c r="AR118" s="897"/>
      <c r="AS118" s="897"/>
      <c r="AT118" s="898"/>
      <c r="AU118" s="927"/>
      <c r="AV118" s="928"/>
      <c r="AW118" s="928"/>
      <c r="AX118" s="928"/>
      <c r="AY118" s="928"/>
      <c r="AZ118" s="870" t="s">
        <v>446</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447</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422</v>
      </c>
      <c r="B119" s="807"/>
      <c r="C119" s="882" t="s">
        <v>423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448</v>
      </c>
      <c r="BP119" s="869"/>
      <c r="BQ119" s="873">
        <v>47294198</v>
      </c>
      <c r="BR119" s="836"/>
      <c r="BS119" s="836"/>
      <c r="BT119" s="836"/>
      <c r="BU119" s="836"/>
      <c r="BV119" s="836">
        <v>47237913</v>
      </c>
      <c r="BW119" s="836"/>
      <c r="BX119" s="836"/>
      <c r="BY119" s="836"/>
      <c r="BZ119" s="836"/>
      <c r="CA119" s="836">
        <v>48879866</v>
      </c>
      <c r="CB119" s="836"/>
      <c r="CC119" s="836"/>
      <c r="CD119" s="836"/>
      <c r="CE119" s="836"/>
      <c r="CF119" s="734"/>
      <c r="CG119" s="735"/>
      <c r="CH119" s="735"/>
      <c r="CI119" s="735"/>
      <c r="CJ119" s="825"/>
      <c r="CK119" s="923"/>
      <c r="CL119" s="811"/>
      <c r="CM119" s="829" t="s">
        <v>449</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113</v>
      </c>
      <c r="DH119" s="751"/>
      <c r="DI119" s="751"/>
      <c r="DJ119" s="751"/>
      <c r="DK119" s="752"/>
      <c r="DL119" s="753" t="s">
        <v>113</v>
      </c>
      <c r="DM119" s="751"/>
      <c r="DN119" s="751"/>
      <c r="DO119" s="751"/>
      <c r="DP119" s="752"/>
      <c r="DQ119" s="753" t="s">
        <v>113</v>
      </c>
      <c r="DR119" s="751"/>
      <c r="DS119" s="751"/>
      <c r="DT119" s="751"/>
      <c r="DU119" s="752"/>
      <c r="DV119" s="839" t="s">
        <v>113</v>
      </c>
      <c r="DW119" s="840"/>
      <c r="DX119" s="840"/>
      <c r="DY119" s="840"/>
      <c r="DZ119" s="841"/>
    </row>
    <row r="120" spans="1:130" s="199" customFormat="1" ht="26.25" customHeight="1" x14ac:dyDescent="0.15">
      <c r="A120" s="808"/>
      <c r="B120" s="809"/>
      <c r="C120" s="812" t="s">
        <v>426</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450</v>
      </c>
      <c r="AV120" s="875"/>
      <c r="AW120" s="875"/>
      <c r="AX120" s="875"/>
      <c r="AY120" s="876"/>
      <c r="AZ120" s="851" t="s">
        <v>451</v>
      </c>
      <c r="BA120" s="796"/>
      <c r="BB120" s="796"/>
      <c r="BC120" s="796"/>
      <c r="BD120" s="796"/>
      <c r="BE120" s="796"/>
      <c r="BF120" s="796"/>
      <c r="BG120" s="796"/>
      <c r="BH120" s="796"/>
      <c r="BI120" s="796"/>
      <c r="BJ120" s="796"/>
      <c r="BK120" s="796"/>
      <c r="BL120" s="796"/>
      <c r="BM120" s="796"/>
      <c r="BN120" s="796"/>
      <c r="BO120" s="796"/>
      <c r="BP120" s="797"/>
      <c r="BQ120" s="852">
        <v>12645445</v>
      </c>
      <c r="BR120" s="833"/>
      <c r="BS120" s="833"/>
      <c r="BT120" s="833"/>
      <c r="BU120" s="833"/>
      <c r="BV120" s="833">
        <v>12218116</v>
      </c>
      <c r="BW120" s="833"/>
      <c r="BX120" s="833"/>
      <c r="BY120" s="833"/>
      <c r="BZ120" s="833"/>
      <c r="CA120" s="833">
        <v>12853009</v>
      </c>
      <c r="CB120" s="833"/>
      <c r="CC120" s="833"/>
      <c r="CD120" s="833"/>
      <c r="CE120" s="833"/>
      <c r="CF120" s="857">
        <v>84</v>
      </c>
      <c r="CG120" s="858"/>
      <c r="CH120" s="858"/>
      <c r="CI120" s="858"/>
      <c r="CJ120" s="858"/>
      <c r="CK120" s="859" t="s">
        <v>452</v>
      </c>
      <c r="CL120" s="843"/>
      <c r="CM120" s="843"/>
      <c r="CN120" s="843"/>
      <c r="CO120" s="844"/>
      <c r="CP120" s="863" t="s">
        <v>389</v>
      </c>
      <c r="CQ120" s="864"/>
      <c r="CR120" s="864"/>
      <c r="CS120" s="864"/>
      <c r="CT120" s="864"/>
      <c r="CU120" s="864"/>
      <c r="CV120" s="864"/>
      <c r="CW120" s="864"/>
      <c r="CX120" s="864"/>
      <c r="CY120" s="864"/>
      <c r="CZ120" s="864"/>
      <c r="DA120" s="864"/>
      <c r="DB120" s="864"/>
      <c r="DC120" s="864"/>
      <c r="DD120" s="864"/>
      <c r="DE120" s="864"/>
      <c r="DF120" s="865"/>
      <c r="DG120" s="852">
        <v>4872835</v>
      </c>
      <c r="DH120" s="833"/>
      <c r="DI120" s="833"/>
      <c r="DJ120" s="833"/>
      <c r="DK120" s="833"/>
      <c r="DL120" s="833">
        <v>5234621</v>
      </c>
      <c r="DM120" s="833"/>
      <c r="DN120" s="833"/>
      <c r="DO120" s="833"/>
      <c r="DP120" s="833"/>
      <c r="DQ120" s="833">
        <v>5321459</v>
      </c>
      <c r="DR120" s="833"/>
      <c r="DS120" s="833"/>
      <c r="DT120" s="833"/>
      <c r="DU120" s="833"/>
      <c r="DV120" s="834">
        <v>34.799999999999997</v>
      </c>
      <c r="DW120" s="834"/>
      <c r="DX120" s="834"/>
      <c r="DY120" s="834"/>
      <c r="DZ120" s="835"/>
    </row>
    <row r="121" spans="1:130" s="199" customFormat="1" ht="26.25" customHeight="1" x14ac:dyDescent="0.15">
      <c r="A121" s="808"/>
      <c r="B121" s="809"/>
      <c r="C121" s="854" t="s">
        <v>453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9656</v>
      </c>
      <c r="AB121" s="768"/>
      <c r="AC121" s="768"/>
      <c r="AD121" s="768"/>
      <c r="AE121" s="769"/>
      <c r="AF121" s="770">
        <v>9545</v>
      </c>
      <c r="AG121" s="768"/>
      <c r="AH121" s="768"/>
      <c r="AI121" s="768"/>
      <c r="AJ121" s="769"/>
      <c r="AK121" s="770">
        <v>9421</v>
      </c>
      <c r="AL121" s="768"/>
      <c r="AM121" s="768"/>
      <c r="AN121" s="768"/>
      <c r="AO121" s="769"/>
      <c r="AP121" s="815">
        <v>0.1</v>
      </c>
      <c r="AQ121" s="816"/>
      <c r="AR121" s="816"/>
      <c r="AS121" s="816"/>
      <c r="AT121" s="817"/>
      <c r="AU121" s="877"/>
      <c r="AV121" s="878"/>
      <c r="AW121" s="878"/>
      <c r="AX121" s="878"/>
      <c r="AY121" s="879"/>
      <c r="AZ121" s="803" t="s">
        <v>454</v>
      </c>
      <c r="BA121" s="738"/>
      <c r="BB121" s="738"/>
      <c r="BC121" s="738"/>
      <c r="BD121" s="738"/>
      <c r="BE121" s="738"/>
      <c r="BF121" s="738"/>
      <c r="BG121" s="738"/>
      <c r="BH121" s="738"/>
      <c r="BI121" s="738"/>
      <c r="BJ121" s="738"/>
      <c r="BK121" s="738"/>
      <c r="BL121" s="738"/>
      <c r="BM121" s="738"/>
      <c r="BN121" s="738"/>
      <c r="BO121" s="738"/>
      <c r="BP121" s="739"/>
      <c r="BQ121" s="804">
        <v>1580271</v>
      </c>
      <c r="BR121" s="805"/>
      <c r="BS121" s="805"/>
      <c r="BT121" s="805"/>
      <c r="BU121" s="805"/>
      <c r="BV121" s="805">
        <v>2186853</v>
      </c>
      <c r="BW121" s="805"/>
      <c r="BX121" s="805"/>
      <c r="BY121" s="805"/>
      <c r="BZ121" s="805"/>
      <c r="CA121" s="805">
        <v>2493228</v>
      </c>
      <c r="CB121" s="805"/>
      <c r="CC121" s="805"/>
      <c r="CD121" s="805"/>
      <c r="CE121" s="805"/>
      <c r="CF121" s="866">
        <v>16.3</v>
      </c>
      <c r="CG121" s="867"/>
      <c r="CH121" s="867"/>
      <c r="CI121" s="867"/>
      <c r="CJ121" s="867"/>
      <c r="CK121" s="860"/>
      <c r="CL121" s="846"/>
      <c r="CM121" s="846"/>
      <c r="CN121" s="846"/>
      <c r="CO121" s="847"/>
      <c r="CP121" s="826" t="s">
        <v>390</v>
      </c>
      <c r="CQ121" s="827"/>
      <c r="CR121" s="827"/>
      <c r="CS121" s="827"/>
      <c r="CT121" s="827"/>
      <c r="CU121" s="827"/>
      <c r="CV121" s="827"/>
      <c r="CW121" s="827"/>
      <c r="CX121" s="827"/>
      <c r="CY121" s="827"/>
      <c r="CZ121" s="827"/>
      <c r="DA121" s="827"/>
      <c r="DB121" s="827"/>
      <c r="DC121" s="827"/>
      <c r="DD121" s="827"/>
      <c r="DE121" s="827"/>
      <c r="DF121" s="828"/>
      <c r="DG121" s="804">
        <v>736297</v>
      </c>
      <c r="DH121" s="805"/>
      <c r="DI121" s="805"/>
      <c r="DJ121" s="805"/>
      <c r="DK121" s="805"/>
      <c r="DL121" s="805">
        <v>671242</v>
      </c>
      <c r="DM121" s="805"/>
      <c r="DN121" s="805"/>
      <c r="DO121" s="805"/>
      <c r="DP121" s="805"/>
      <c r="DQ121" s="805">
        <v>563398</v>
      </c>
      <c r="DR121" s="805"/>
      <c r="DS121" s="805"/>
      <c r="DT121" s="805"/>
      <c r="DU121" s="805"/>
      <c r="DV121" s="782">
        <v>3.7</v>
      </c>
      <c r="DW121" s="782"/>
      <c r="DX121" s="782"/>
      <c r="DY121" s="782"/>
      <c r="DZ121" s="783"/>
    </row>
    <row r="122" spans="1:130" s="199" customFormat="1" ht="26.25" customHeight="1" x14ac:dyDescent="0.15">
      <c r="A122" s="808"/>
      <c r="B122" s="809"/>
      <c r="C122" s="812" t="s">
        <v>436</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455</v>
      </c>
      <c r="BA122" s="871"/>
      <c r="BB122" s="871"/>
      <c r="BC122" s="871"/>
      <c r="BD122" s="871"/>
      <c r="BE122" s="871"/>
      <c r="BF122" s="871"/>
      <c r="BG122" s="871"/>
      <c r="BH122" s="871"/>
      <c r="BI122" s="871"/>
      <c r="BJ122" s="871"/>
      <c r="BK122" s="871"/>
      <c r="BL122" s="871"/>
      <c r="BM122" s="871"/>
      <c r="BN122" s="871"/>
      <c r="BO122" s="871"/>
      <c r="BP122" s="872"/>
      <c r="BQ122" s="873">
        <v>30225675</v>
      </c>
      <c r="BR122" s="836"/>
      <c r="BS122" s="836"/>
      <c r="BT122" s="836"/>
      <c r="BU122" s="836"/>
      <c r="BV122" s="836">
        <v>29627978</v>
      </c>
      <c r="BW122" s="836"/>
      <c r="BX122" s="836"/>
      <c r="BY122" s="836"/>
      <c r="BZ122" s="836"/>
      <c r="CA122" s="836">
        <v>30228024</v>
      </c>
      <c r="CB122" s="836"/>
      <c r="CC122" s="836"/>
      <c r="CD122" s="836"/>
      <c r="CE122" s="836"/>
      <c r="CF122" s="837">
        <v>197.6</v>
      </c>
      <c r="CG122" s="838"/>
      <c r="CH122" s="838"/>
      <c r="CI122" s="838"/>
      <c r="CJ122" s="838"/>
      <c r="CK122" s="860"/>
      <c r="CL122" s="846"/>
      <c r="CM122" s="846"/>
      <c r="CN122" s="846"/>
      <c r="CO122" s="847"/>
      <c r="CP122" s="826" t="s">
        <v>395</v>
      </c>
      <c r="CQ122" s="827"/>
      <c r="CR122" s="827"/>
      <c r="CS122" s="827"/>
      <c r="CT122" s="827"/>
      <c r="CU122" s="827"/>
      <c r="CV122" s="827"/>
      <c r="CW122" s="827"/>
      <c r="CX122" s="827"/>
      <c r="CY122" s="827"/>
      <c r="CZ122" s="827"/>
      <c r="DA122" s="827"/>
      <c r="DB122" s="827"/>
      <c r="DC122" s="827"/>
      <c r="DD122" s="827"/>
      <c r="DE122" s="827"/>
      <c r="DF122" s="828"/>
      <c r="DG122" s="804">
        <v>384056</v>
      </c>
      <c r="DH122" s="805"/>
      <c r="DI122" s="805"/>
      <c r="DJ122" s="805"/>
      <c r="DK122" s="805"/>
      <c r="DL122" s="805">
        <v>490120</v>
      </c>
      <c r="DM122" s="805"/>
      <c r="DN122" s="805"/>
      <c r="DO122" s="805"/>
      <c r="DP122" s="805"/>
      <c r="DQ122" s="805">
        <v>526897</v>
      </c>
      <c r="DR122" s="805"/>
      <c r="DS122" s="805"/>
      <c r="DT122" s="805"/>
      <c r="DU122" s="805"/>
      <c r="DV122" s="782">
        <v>3.4</v>
      </c>
      <c r="DW122" s="782"/>
      <c r="DX122" s="782"/>
      <c r="DY122" s="782"/>
      <c r="DZ122" s="783"/>
    </row>
    <row r="123" spans="1:130" s="199" customFormat="1" ht="26.25" customHeight="1" x14ac:dyDescent="0.15">
      <c r="A123" s="808"/>
      <c r="B123" s="809"/>
      <c r="C123" s="812" t="s">
        <v>442</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18655</v>
      </c>
      <c r="AB123" s="768"/>
      <c r="AC123" s="768"/>
      <c r="AD123" s="768"/>
      <c r="AE123" s="769"/>
      <c r="AF123" s="770">
        <v>16566</v>
      </c>
      <c r="AG123" s="768"/>
      <c r="AH123" s="768"/>
      <c r="AI123" s="768"/>
      <c r="AJ123" s="769"/>
      <c r="AK123" s="770">
        <v>11346</v>
      </c>
      <c r="AL123" s="768"/>
      <c r="AM123" s="768"/>
      <c r="AN123" s="768"/>
      <c r="AO123" s="769"/>
      <c r="AP123" s="815">
        <v>0.1</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456</v>
      </c>
      <c r="BP123" s="869"/>
      <c r="BQ123" s="823">
        <v>44451391</v>
      </c>
      <c r="BR123" s="824"/>
      <c r="BS123" s="824"/>
      <c r="BT123" s="824"/>
      <c r="BU123" s="824"/>
      <c r="BV123" s="824">
        <v>44032947</v>
      </c>
      <c r="BW123" s="824"/>
      <c r="BX123" s="824"/>
      <c r="BY123" s="824"/>
      <c r="BZ123" s="824"/>
      <c r="CA123" s="824">
        <v>45574261</v>
      </c>
      <c r="CB123" s="824"/>
      <c r="CC123" s="824"/>
      <c r="CD123" s="824"/>
      <c r="CE123" s="824"/>
      <c r="CF123" s="734"/>
      <c r="CG123" s="735"/>
      <c r="CH123" s="735"/>
      <c r="CI123" s="735"/>
      <c r="CJ123" s="825"/>
      <c r="CK123" s="860"/>
      <c r="CL123" s="846"/>
      <c r="CM123" s="846"/>
      <c r="CN123" s="846"/>
      <c r="CO123" s="847"/>
      <c r="CP123" s="826" t="s">
        <v>387</v>
      </c>
      <c r="CQ123" s="827"/>
      <c r="CR123" s="827"/>
      <c r="CS123" s="827"/>
      <c r="CT123" s="827"/>
      <c r="CU123" s="827"/>
      <c r="CV123" s="827"/>
      <c r="CW123" s="827"/>
      <c r="CX123" s="827"/>
      <c r="CY123" s="827"/>
      <c r="CZ123" s="827"/>
      <c r="DA123" s="827"/>
      <c r="DB123" s="827"/>
      <c r="DC123" s="827"/>
      <c r="DD123" s="827"/>
      <c r="DE123" s="827"/>
      <c r="DF123" s="828"/>
      <c r="DG123" s="767">
        <v>234568</v>
      </c>
      <c r="DH123" s="768"/>
      <c r="DI123" s="768"/>
      <c r="DJ123" s="768"/>
      <c r="DK123" s="769"/>
      <c r="DL123" s="770">
        <v>284033</v>
      </c>
      <c r="DM123" s="768"/>
      <c r="DN123" s="768"/>
      <c r="DO123" s="768"/>
      <c r="DP123" s="769"/>
      <c r="DQ123" s="770">
        <v>373157</v>
      </c>
      <c r="DR123" s="768"/>
      <c r="DS123" s="768"/>
      <c r="DT123" s="768"/>
      <c r="DU123" s="769"/>
      <c r="DV123" s="815">
        <v>2.4</v>
      </c>
      <c r="DW123" s="816"/>
      <c r="DX123" s="816"/>
      <c r="DY123" s="816"/>
      <c r="DZ123" s="817"/>
    </row>
    <row r="124" spans="1:130" s="199" customFormat="1" ht="26.25" customHeight="1" thickBot="1" x14ac:dyDescent="0.2">
      <c r="A124" s="808"/>
      <c r="B124" s="809"/>
      <c r="C124" s="812" t="s">
        <v>445</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457</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18.3</v>
      </c>
      <c r="BR124" s="822"/>
      <c r="BS124" s="822"/>
      <c r="BT124" s="822"/>
      <c r="BU124" s="822"/>
      <c r="BV124" s="822">
        <v>20.2</v>
      </c>
      <c r="BW124" s="822"/>
      <c r="BX124" s="822"/>
      <c r="BY124" s="822"/>
      <c r="BZ124" s="822"/>
      <c r="CA124" s="822">
        <v>21.6</v>
      </c>
      <c r="CB124" s="822"/>
      <c r="CC124" s="822"/>
      <c r="CD124" s="822"/>
      <c r="CE124" s="822"/>
      <c r="CF124" s="712"/>
      <c r="CG124" s="713"/>
      <c r="CH124" s="713"/>
      <c r="CI124" s="713"/>
      <c r="CJ124" s="853"/>
      <c r="CK124" s="861"/>
      <c r="CL124" s="861"/>
      <c r="CM124" s="861"/>
      <c r="CN124" s="861"/>
      <c r="CO124" s="862"/>
      <c r="CP124" s="826" t="s">
        <v>458</v>
      </c>
      <c r="CQ124" s="827"/>
      <c r="CR124" s="827"/>
      <c r="CS124" s="827"/>
      <c r="CT124" s="827"/>
      <c r="CU124" s="827"/>
      <c r="CV124" s="827"/>
      <c r="CW124" s="827"/>
      <c r="CX124" s="827"/>
      <c r="CY124" s="827"/>
      <c r="CZ124" s="827"/>
      <c r="DA124" s="827"/>
      <c r="DB124" s="827"/>
      <c r="DC124" s="827"/>
      <c r="DD124" s="827"/>
      <c r="DE124" s="827"/>
      <c r="DF124" s="828"/>
      <c r="DG124" s="750">
        <v>1081214</v>
      </c>
      <c r="DH124" s="751"/>
      <c r="DI124" s="751"/>
      <c r="DJ124" s="751"/>
      <c r="DK124" s="752"/>
      <c r="DL124" s="753">
        <v>945780</v>
      </c>
      <c r="DM124" s="751"/>
      <c r="DN124" s="751"/>
      <c r="DO124" s="751"/>
      <c r="DP124" s="752"/>
      <c r="DQ124" s="753">
        <v>885401</v>
      </c>
      <c r="DR124" s="751"/>
      <c r="DS124" s="751"/>
      <c r="DT124" s="751"/>
      <c r="DU124" s="752"/>
      <c r="DV124" s="839">
        <v>5.8</v>
      </c>
      <c r="DW124" s="840"/>
      <c r="DX124" s="840"/>
      <c r="DY124" s="840"/>
      <c r="DZ124" s="841"/>
    </row>
    <row r="125" spans="1:130" s="199" customFormat="1" ht="26.25" customHeight="1" x14ac:dyDescent="0.15">
      <c r="A125" s="808"/>
      <c r="B125" s="809"/>
      <c r="C125" s="812" t="s">
        <v>447</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459</v>
      </c>
      <c r="CL125" s="843"/>
      <c r="CM125" s="843"/>
      <c r="CN125" s="843"/>
      <c r="CO125" s="844"/>
      <c r="CP125" s="851" t="s">
        <v>460</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449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113</v>
      </c>
      <c r="AB126" s="768"/>
      <c r="AC126" s="768"/>
      <c r="AD126" s="768"/>
      <c r="AE126" s="769"/>
      <c r="AF126" s="770" t="s">
        <v>113</v>
      </c>
      <c r="AG126" s="768"/>
      <c r="AH126" s="768"/>
      <c r="AI126" s="768"/>
      <c r="AJ126" s="769"/>
      <c r="AK126" s="770" t="s">
        <v>113</v>
      </c>
      <c r="AL126" s="768"/>
      <c r="AM126" s="768"/>
      <c r="AN126" s="768"/>
      <c r="AO126" s="769"/>
      <c r="AP126" s="815" t="s">
        <v>113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461</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462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950</v>
      </c>
      <c r="AB127" s="768"/>
      <c r="AC127" s="768"/>
      <c r="AD127" s="768"/>
      <c r="AE127" s="769"/>
      <c r="AF127" s="770">
        <v>75</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463</v>
      </c>
      <c r="AY127" s="800"/>
      <c r="AZ127" s="800"/>
      <c r="BA127" s="800"/>
      <c r="BB127" s="800"/>
      <c r="BC127" s="800"/>
      <c r="BD127" s="800"/>
      <c r="BE127" s="801"/>
      <c r="BF127" s="799" t="s">
        <v>464</v>
      </c>
      <c r="BG127" s="800"/>
      <c r="BH127" s="800"/>
      <c r="BI127" s="800"/>
      <c r="BJ127" s="800"/>
      <c r="BK127" s="800"/>
      <c r="BL127" s="801"/>
      <c r="BM127" s="799" t="s">
        <v>465</v>
      </c>
      <c r="BN127" s="800"/>
      <c r="BO127" s="800"/>
      <c r="BP127" s="800"/>
      <c r="BQ127" s="800"/>
      <c r="BR127" s="800"/>
      <c r="BS127" s="801"/>
      <c r="BT127" s="799" t="s">
        <v>466</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467</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468</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469</v>
      </c>
      <c r="X128" s="786"/>
      <c r="Y128" s="786"/>
      <c r="Z128" s="787"/>
      <c r="AA128" s="788">
        <v>77227</v>
      </c>
      <c r="AB128" s="789"/>
      <c r="AC128" s="789"/>
      <c r="AD128" s="789"/>
      <c r="AE128" s="790"/>
      <c r="AF128" s="791">
        <v>66995</v>
      </c>
      <c r="AG128" s="789"/>
      <c r="AH128" s="789"/>
      <c r="AI128" s="789"/>
      <c r="AJ128" s="790"/>
      <c r="AK128" s="791">
        <v>77083</v>
      </c>
      <c r="AL128" s="789"/>
      <c r="AM128" s="789"/>
      <c r="AN128" s="789"/>
      <c r="AO128" s="790"/>
      <c r="AP128" s="792"/>
      <c r="AQ128" s="793"/>
      <c r="AR128" s="793"/>
      <c r="AS128" s="793"/>
      <c r="AT128" s="794"/>
      <c r="AU128" s="235"/>
      <c r="AV128" s="235"/>
      <c r="AW128" s="235"/>
      <c r="AX128" s="795" t="s">
        <v>470</v>
      </c>
      <c r="AY128" s="796"/>
      <c r="AZ128" s="796"/>
      <c r="BA128" s="796"/>
      <c r="BB128" s="796"/>
      <c r="BC128" s="796"/>
      <c r="BD128" s="796"/>
      <c r="BE128" s="797"/>
      <c r="BF128" s="774" t="s">
        <v>113</v>
      </c>
      <c r="BG128" s="775"/>
      <c r="BH128" s="775"/>
      <c r="BI128" s="775"/>
      <c r="BJ128" s="775"/>
      <c r="BK128" s="775"/>
      <c r="BL128" s="798"/>
      <c r="BM128" s="774">
        <v>12.58</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471</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t="s">
        <v>113</v>
      </c>
      <c r="DR128" s="779"/>
      <c r="DS128" s="779"/>
      <c r="DT128" s="779"/>
      <c r="DU128" s="779"/>
      <c r="DV128" s="780" t="s">
        <v>113</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472</v>
      </c>
      <c r="X129" s="765"/>
      <c r="Y129" s="765"/>
      <c r="Z129" s="766"/>
      <c r="AA129" s="767">
        <v>18561939</v>
      </c>
      <c r="AB129" s="768"/>
      <c r="AC129" s="768"/>
      <c r="AD129" s="768"/>
      <c r="AE129" s="769"/>
      <c r="AF129" s="770">
        <v>18766025</v>
      </c>
      <c r="AG129" s="768"/>
      <c r="AH129" s="768"/>
      <c r="AI129" s="768"/>
      <c r="AJ129" s="769"/>
      <c r="AK129" s="770">
        <v>18193456</v>
      </c>
      <c r="AL129" s="768"/>
      <c r="AM129" s="768"/>
      <c r="AN129" s="768"/>
      <c r="AO129" s="769"/>
      <c r="AP129" s="771"/>
      <c r="AQ129" s="772"/>
      <c r="AR129" s="772"/>
      <c r="AS129" s="772"/>
      <c r="AT129" s="773"/>
      <c r="AU129" s="237"/>
      <c r="AV129" s="237"/>
      <c r="AW129" s="237"/>
      <c r="AX129" s="737" t="s">
        <v>473</v>
      </c>
      <c r="AY129" s="738"/>
      <c r="AZ129" s="738"/>
      <c r="BA129" s="738"/>
      <c r="BB129" s="738"/>
      <c r="BC129" s="738"/>
      <c r="BD129" s="738"/>
      <c r="BE129" s="739"/>
      <c r="BF129" s="757" t="s">
        <v>113</v>
      </c>
      <c r="BG129" s="758"/>
      <c r="BH129" s="758"/>
      <c r="BI129" s="758"/>
      <c r="BJ129" s="758"/>
      <c r="BK129" s="758"/>
      <c r="BL129" s="759"/>
      <c r="BM129" s="757">
        <v>17.579999999999998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474</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475</v>
      </c>
      <c r="X130" s="765"/>
      <c r="Y130" s="765"/>
      <c r="Z130" s="766"/>
      <c r="AA130" s="767">
        <v>3075605</v>
      </c>
      <c r="AB130" s="768"/>
      <c r="AC130" s="768"/>
      <c r="AD130" s="768"/>
      <c r="AE130" s="769"/>
      <c r="AF130" s="770">
        <v>2967912</v>
      </c>
      <c r="AG130" s="768"/>
      <c r="AH130" s="768"/>
      <c r="AI130" s="768"/>
      <c r="AJ130" s="769"/>
      <c r="AK130" s="770">
        <v>2897487</v>
      </c>
      <c r="AL130" s="768"/>
      <c r="AM130" s="768"/>
      <c r="AN130" s="768"/>
      <c r="AO130" s="769"/>
      <c r="AP130" s="771"/>
      <c r="AQ130" s="772"/>
      <c r="AR130" s="772"/>
      <c r="AS130" s="772"/>
      <c r="AT130" s="773"/>
      <c r="AU130" s="237"/>
      <c r="AV130" s="237"/>
      <c r="AW130" s="237"/>
      <c r="AX130" s="737" t="s">
        <v>476</v>
      </c>
      <c r="AY130" s="738"/>
      <c r="AZ130" s="738"/>
      <c r="BA130" s="738"/>
      <c r="BB130" s="738"/>
      <c r="BC130" s="738"/>
      <c r="BD130" s="738"/>
      <c r="BE130" s="739"/>
      <c r="BF130" s="740">
        <v>11.4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477</v>
      </c>
      <c r="X131" s="748"/>
      <c r="Y131" s="748"/>
      <c r="Z131" s="749"/>
      <c r="AA131" s="750">
        <v>15486334</v>
      </c>
      <c r="AB131" s="751"/>
      <c r="AC131" s="751"/>
      <c r="AD131" s="751"/>
      <c r="AE131" s="752"/>
      <c r="AF131" s="753">
        <v>15798113</v>
      </c>
      <c r="AG131" s="751"/>
      <c r="AH131" s="751"/>
      <c r="AI131" s="751"/>
      <c r="AJ131" s="752"/>
      <c r="AK131" s="753">
        <v>15295969</v>
      </c>
      <c r="AL131" s="751"/>
      <c r="AM131" s="751"/>
      <c r="AN131" s="751"/>
      <c r="AO131" s="752"/>
      <c r="AP131" s="754"/>
      <c r="AQ131" s="755"/>
      <c r="AR131" s="755"/>
      <c r="AS131" s="755"/>
      <c r="AT131" s="756"/>
      <c r="AU131" s="237"/>
      <c r="AV131" s="237"/>
      <c r="AW131" s="237"/>
      <c r="AX131" s="715" t="s">
        <v>478</v>
      </c>
      <c r="AY131" s="716"/>
      <c r="AZ131" s="716"/>
      <c r="BA131" s="716"/>
      <c r="BB131" s="716"/>
      <c r="BC131" s="716"/>
      <c r="BD131" s="716"/>
      <c r="BE131" s="717"/>
      <c r="BF131" s="718">
        <v>21.6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479</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480</v>
      </c>
      <c r="W132" s="728"/>
      <c r="X132" s="728"/>
      <c r="Y132" s="728"/>
      <c r="Z132" s="729"/>
      <c r="AA132" s="730">
        <v>11.902145470000001</v>
      </c>
      <c r="AB132" s="731"/>
      <c r="AC132" s="731"/>
      <c r="AD132" s="731"/>
      <c r="AE132" s="732"/>
      <c r="AF132" s="733">
        <v>11.65701245</v>
      </c>
      <c r="AG132" s="731"/>
      <c r="AH132" s="731"/>
      <c r="AI132" s="731"/>
      <c r="AJ132" s="732"/>
      <c r="AK132" s="733">
        <v>10.77052392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481</v>
      </c>
      <c r="W133" s="707"/>
      <c r="X133" s="707"/>
      <c r="Y133" s="707"/>
      <c r="Z133" s="708"/>
      <c r="AA133" s="709">
        <v>11.6</v>
      </c>
      <c r="AB133" s="710"/>
      <c r="AC133" s="710"/>
      <c r="AD133" s="710"/>
      <c r="AE133" s="711"/>
      <c r="AF133" s="709">
        <v>11.7</v>
      </c>
      <c r="AG133" s="710"/>
      <c r="AH133" s="710"/>
      <c r="AI133" s="710"/>
      <c r="AJ133" s="711"/>
      <c r="AK133" s="709">
        <v>11.4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482</v>
      </c>
      <c r="B5" s="248"/>
      <c r="C5" s="248"/>
      <c r="D5" s="248"/>
      <c r="E5" s="248"/>
      <c r="F5" s="248"/>
      <c r="G5" s="248"/>
      <c r="H5" s="248"/>
      <c r="I5" s="248"/>
      <c r="J5" s="248"/>
      <c r="K5" s="248"/>
      <c r="L5" s="248"/>
      <c r="M5" s="248"/>
      <c r="N5" s="248"/>
      <c r="O5" s="249"/>
    </row>
    <row r="6" spans="1:16" x14ac:dyDescent="0.15">
      <c r="A6" s="250"/>
      <c r="B6" s="246"/>
      <c r="C6" s="246"/>
      <c r="D6" s="246"/>
      <c r="E6" s="246"/>
      <c r="F6" s="246"/>
      <c r="G6" s="251" t="s">
        <v>483</v>
      </c>
      <c r="H6" s="251"/>
      <c r="I6" s="251"/>
      <c r="J6" s="251"/>
      <c r="K6" s="246"/>
      <c r="L6" s="246"/>
      <c r="M6" s="246"/>
      <c r="N6" s="246"/>
    </row>
    <row r="7" spans="1:16" x14ac:dyDescent="0.15">
      <c r="A7" s="250"/>
      <c r="B7" s="246"/>
      <c r="C7" s="246"/>
      <c r="D7" s="246"/>
      <c r="E7" s="246"/>
      <c r="F7" s="246"/>
      <c r="G7" s="253"/>
      <c r="H7" s="254"/>
      <c r="I7" s="254"/>
      <c r="J7" s="255"/>
      <c r="K7" s="1121" t="s">
        <v>484</v>
      </c>
      <c r="L7" s="256"/>
      <c r="M7" s="257" t="s">
        <v>485</v>
      </c>
      <c r="N7" s="258"/>
    </row>
    <row r="8" spans="1:16" x14ac:dyDescent="0.15">
      <c r="A8" s="250"/>
      <c r="B8" s="246"/>
      <c r="C8" s="246"/>
      <c r="D8" s="246"/>
      <c r="E8" s="246"/>
      <c r="F8" s="246"/>
      <c r="G8" s="259"/>
      <c r="H8" s="260"/>
      <c r="I8" s="260"/>
      <c r="J8" s="261"/>
      <c r="K8" s="1122"/>
      <c r="L8" s="262" t="s">
        <v>486</v>
      </c>
      <c r="M8" s="263" t="s">
        <v>487</v>
      </c>
      <c r="N8" s="264" t="s">
        <v>488</v>
      </c>
    </row>
    <row r="9" spans="1:16" x14ac:dyDescent="0.15">
      <c r="A9" s="250"/>
      <c r="B9" s="246"/>
      <c r="C9" s="246"/>
      <c r="D9" s="246"/>
      <c r="E9" s="246"/>
      <c r="F9" s="246"/>
      <c r="G9" s="1135" t="s">
        <v>489</v>
      </c>
      <c r="H9" s="1136"/>
      <c r="I9" s="1136"/>
      <c r="J9" s="1137"/>
      <c r="K9" s="265">
        <v>5341176</v>
      </c>
      <c r="L9" s="266">
        <v>96848</v>
      </c>
      <c r="M9" s="267">
        <v>62051</v>
      </c>
      <c r="N9" s="268">
        <v>56.1</v>
      </c>
    </row>
    <row r="10" spans="1:16" x14ac:dyDescent="0.15">
      <c r="A10" s="250"/>
      <c r="B10" s="246"/>
      <c r="C10" s="246"/>
      <c r="D10" s="246"/>
      <c r="E10" s="246"/>
      <c r="F10" s="246"/>
      <c r="G10" s="1135" t="s">
        <v>490</v>
      </c>
      <c r="H10" s="1136"/>
      <c r="I10" s="1136"/>
      <c r="J10" s="1137"/>
      <c r="K10" s="269">
        <v>376683</v>
      </c>
      <c r="L10" s="270">
        <v>6830</v>
      </c>
      <c r="M10" s="271">
        <v>5713</v>
      </c>
      <c r="N10" s="272">
        <v>19.600000000000001</v>
      </c>
    </row>
    <row r="11" spans="1:16" ht="13.5" customHeight="1" x14ac:dyDescent="0.15">
      <c r="A11" s="250"/>
      <c r="B11" s="246"/>
      <c r="C11" s="246"/>
      <c r="D11" s="246"/>
      <c r="E11" s="246"/>
      <c r="F11" s="246"/>
      <c r="G11" s="1135" t="s">
        <v>491</v>
      </c>
      <c r="H11" s="1136"/>
      <c r="I11" s="1136"/>
      <c r="J11" s="1137"/>
      <c r="K11" s="269">
        <v>965216</v>
      </c>
      <c r="L11" s="270">
        <v>17502</v>
      </c>
      <c r="M11" s="271">
        <v>5796</v>
      </c>
      <c r="N11" s="272">
        <v>202</v>
      </c>
    </row>
    <row r="12" spans="1:16" ht="13.5" customHeight="1" x14ac:dyDescent="0.15">
      <c r="A12" s="250"/>
      <c r="B12" s="246"/>
      <c r="C12" s="246"/>
      <c r="D12" s="246"/>
      <c r="E12" s="246"/>
      <c r="F12" s="246"/>
      <c r="G12" s="1135" t="s">
        <v>492</v>
      </c>
      <c r="H12" s="1136"/>
      <c r="I12" s="1136"/>
      <c r="J12" s="1137"/>
      <c r="K12" s="269">
        <v>30766</v>
      </c>
      <c r="L12" s="270">
        <v>558</v>
      </c>
      <c r="M12" s="271">
        <v>1167</v>
      </c>
      <c r="N12" s="272">
        <v>-52.2</v>
      </c>
    </row>
    <row r="13" spans="1:16" ht="13.5" customHeight="1" x14ac:dyDescent="0.15">
      <c r="A13" s="250"/>
      <c r="B13" s="246"/>
      <c r="C13" s="246"/>
      <c r="D13" s="246"/>
      <c r="E13" s="246"/>
      <c r="F13" s="246"/>
      <c r="G13" s="1135" t="s">
        <v>493</v>
      </c>
      <c r="H13" s="1136"/>
      <c r="I13" s="1136"/>
      <c r="J13" s="1137"/>
      <c r="K13" s="269" t="s">
        <v>494</v>
      </c>
      <c r="L13" s="270" t="s">
        <v>494</v>
      </c>
      <c r="M13" s="271">
        <v>0</v>
      </c>
      <c r="N13" s="272" t="s">
        <v>494</v>
      </c>
    </row>
    <row r="14" spans="1:16" ht="13.5" customHeight="1" x14ac:dyDescent="0.15">
      <c r="A14" s="250"/>
      <c r="B14" s="246"/>
      <c r="C14" s="246"/>
      <c r="D14" s="246"/>
      <c r="E14" s="246"/>
      <c r="F14" s="246"/>
      <c r="G14" s="1135" t="s">
        <v>495</v>
      </c>
      <c r="H14" s="1136"/>
      <c r="I14" s="1136"/>
      <c r="J14" s="1137"/>
      <c r="K14" s="269">
        <v>78218</v>
      </c>
      <c r="L14" s="270">
        <v>1418</v>
      </c>
      <c r="M14" s="271">
        <v>2337</v>
      </c>
      <c r="N14" s="272">
        <v>-39.299999999999997</v>
      </c>
    </row>
    <row r="15" spans="1:16" ht="13.5" customHeight="1" x14ac:dyDescent="0.15">
      <c r="A15" s="250"/>
      <c r="B15" s="246"/>
      <c r="C15" s="246"/>
      <c r="D15" s="246"/>
      <c r="E15" s="246"/>
      <c r="F15" s="246"/>
      <c r="G15" s="1135" t="s">
        <v>496</v>
      </c>
      <c r="H15" s="1136"/>
      <c r="I15" s="1136"/>
      <c r="J15" s="1137"/>
      <c r="K15" s="269" t="s">
        <v>494</v>
      </c>
      <c r="L15" s="270" t="s">
        <v>494</v>
      </c>
      <c r="M15" s="271">
        <v>1594</v>
      </c>
      <c r="N15" s="272" t="s">
        <v>494</v>
      </c>
    </row>
    <row r="16" spans="1:16" x14ac:dyDescent="0.15">
      <c r="A16" s="250"/>
      <c r="B16" s="246"/>
      <c r="C16" s="246"/>
      <c r="D16" s="246"/>
      <c r="E16" s="246"/>
      <c r="F16" s="246"/>
      <c r="G16" s="1138" t="s">
        <v>497</v>
      </c>
      <c r="H16" s="1139"/>
      <c r="I16" s="1139"/>
      <c r="J16" s="1140"/>
      <c r="K16" s="270">
        <v>-496756</v>
      </c>
      <c r="L16" s="270">
        <v>-9007</v>
      </c>
      <c r="M16" s="271">
        <v>-5993</v>
      </c>
      <c r="N16" s="272">
        <v>50.3</v>
      </c>
    </row>
    <row r="17" spans="1:16" x14ac:dyDescent="0.15">
      <c r="A17" s="250"/>
      <c r="B17" s="246"/>
      <c r="C17" s="246"/>
      <c r="D17" s="246"/>
      <c r="E17" s="246"/>
      <c r="F17" s="246"/>
      <c r="G17" s="1138" t="s">
        <v>171</v>
      </c>
      <c r="H17" s="1139"/>
      <c r="I17" s="1139"/>
      <c r="J17" s="1140"/>
      <c r="K17" s="270">
        <v>6295303</v>
      </c>
      <c r="L17" s="270">
        <v>114149</v>
      </c>
      <c r="M17" s="271">
        <v>72665</v>
      </c>
      <c r="N17" s="272">
        <v>57.1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498</v>
      </c>
      <c r="H19" s="246"/>
      <c r="I19" s="246"/>
      <c r="J19" s="246"/>
      <c r="K19" s="246"/>
      <c r="L19" s="246"/>
      <c r="M19" s="246"/>
      <c r="N19" s="246"/>
    </row>
    <row r="20" spans="1:16" x14ac:dyDescent="0.15">
      <c r="A20" s="250"/>
      <c r="B20" s="246"/>
      <c r="C20" s="246"/>
      <c r="D20" s="246"/>
      <c r="E20" s="246"/>
      <c r="F20" s="246"/>
      <c r="G20" s="274"/>
      <c r="H20" s="275"/>
      <c r="I20" s="275"/>
      <c r="J20" s="276"/>
      <c r="K20" s="277" t="s">
        <v>499</v>
      </c>
      <c r="L20" s="278" t="s">
        <v>500</v>
      </c>
      <c r="M20" s="279" t="s">
        <v>501</v>
      </c>
      <c r="N20" s="280"/>
    </row>
    <row r="21" spans="1:16" s="286" customFormat="1" x14ac:dyDescent="0.15">
      <c r="A21" s="281"/>
      <c r="B21" s="251"/>
      <c r="C21" s="251"/>
      <c r="D21" s="251"/>
      <c r="E21" s="251"/>
      <c r="F21" s="251"/>
      <c r="G21" s="1132" t="s">
        <v>502</v>
      </c>
      <c r="H21" s="1133"/>
      <c r="I21" s="1133"/>
      <c r="J21" s="1134"/>
      <c r="K21" s="282">
        <v>9.74</v>
      </c>
      <c r="L21" s="283">
        <v>7.22</v>
      </c>
      <c r="M21" s="284">
        <v>2.52</v>
      </c>
      <c r="N21" s="251"/>
      <c r="O21" s="285"/>
      <c r="P21" s="281"/>
    </row>
    <row r="22" spans="1:16" s="286" customFormat="1" x14ac:dyDescent="0.15">
      <c r="A22" s="281"/>
      <c r="B22" s="251"/>
      <c r="C22" s="251"/>
      <c r="D22" s="251"/>
      <c r="E22" s="251"/>
      <c r="F22" s="251"/>
      <c r="G22" s="1132" t="s">
        <v>503</v>
      </c>
      <c r="H22" s="1133"/>
      <c r="I22" s="1133"/>
      <c r="J22" s="1134"/>
      <c r="K22" s="287">
        <v>95.1</v>
      </c>
      <c r="L22" s="288">
        <v>98.4</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506</v>
      </c>
      <c r="H29" s="251"/>
      <c r="I29" s="251"/>
      <c r="J29" s="251"/>
      <c r="K29" s="246"/>
      <c r="L29" s="246"/>
      <c r="M29" s="246"/>
      <c r="N29" s="246"/>
      <c r="O29" s="295"/>
    </row>
    <row r="30" spans="1:16" x14ac:dyDescent="0.15">
      <c r="A30" s="250"/>
      <c r="B30" s="246"/>
      <c r="C30" s="246"/>
      <c r="D30" s="246"/>
      <c r="E30" s="246"/>
      <c r="F30" s="246"/>
      <c r="G30" s="253"/>
      <c r="H30" s="254"/>
      <c r="I30" s="254"/>
      <c r="J30" s="255"/>
      <c r="K30" s="1121" t="s">
        <v>484</v>
      </c>
      <c r="L30" s="256"/>
      <c r="M30" s="257" t="s">
        <v>485</v>
      </c>
      <c r="N30" s="258"/>
    </row>
    <row r="31" spans="1:16" x14ac:dyDescent="0.15">
      <c r="A31" s="250"/>
      <c r="B31" s="246"/>
      <c r="C31" s="246"/>
      <c r="D31" s="246"/>
      <c r="E31" s="246"/>
      <c r="F31" s="246"/>
      <c r="G31" s="259"/>
      <c r="H31" s="260"/>
      <c r="I31" s="260"/>
      <c r="J31" s="261"/>
      <c r="K31" s="1122"/>
      <c r="L31" s="262" t="s">
        <v>486</v>
      </c>
      <c r="M31" s="263" t="s">
        <v>487</v>
      </c>
      <c r="N31" s="264" t="s">
        <v>488</v>
      </c>
    </row>
    <row r="32" spans="1:16" ht="27" customHeight="1" x14ac:dyDescent="0.15">
      <c r="A32" s="250"/>
      <c r="B32" s="246"/>
      <c r="C32" s="246"/>
      <c r="D32" s="246"/>
      <c r="E32" s="246"/>
      <c r="F32" s="246"/>
      <c r="G32" s="1123" t="s">
        <v>507</v>
      </c>
      <c r="H32" s="1124"/>
      <c r="I32" s="1124"/>
      <c r="J32" s="1125"/>
      <c r="K32" s="296">
        <v>3752543</v>
      </c>
      <c r="L32" s="296">
        <v>68042</v>
      </c>
      <c r="M32" s="297">
        <v>39687</v>
      </c>
      <c r="N32" s="298">
        <v>71.400000000000006</v>
      </c>
    </row>
    <row r="33" spans="1:16" ht="13.5" customHeight="1" x14ac:dyDescent="0.15">
      <c r="A33" s="250"/>
      <c r="B33" s="246"/>
      <c r="C33" s="246"/>
      <c r="D33" s="246"/>
      <c r="E33" s="246"/>
      <c r="F33" s="246"/>
      <c r="G33" s="1123" t="s">
        <v>508</v>
      </c>
      <c r="H33" s="1124"/>
      <c r="I33" s="1124"/>
      <c r="J33" s="1125"/>
      <c r="K33" s="296" t="s">
        <v>494</v>
      </c>
      <c r="L33" s="296" t="s">
        <v>494</v>
      </c>
      <c r="M33" s="297" t="s">
        <v>494</v>
      </c>
      <c r="N33" s="298" t="s">
        <v>494</v>
      </c>
    </row>
    <row r="34" spans="1:16" ht="27" customHeight="1" x14ac:dyDescent="0.15">
      <c r="A34" s="250"/>
      <c r="B34" s="246"/>
      <c r="C34" s="246"/>
      <c r="D34" s="246"/>
      <c r="E34" s="246"/>
      <c r="F34" s="246"/>
      <c r="G34" s="1123" t="s">
        <v>509</v>
      </c>
      <c r="H34" s="1124"/>
      <c r="I34" s="1124"/>
      <c r="J34" s="1125"/>
      <c r="K34" s="296" t="s">
        <v>494</v>
      </c>
      <c r="L34" s="296" t="s">
        <v>494</v>
      </c>
      <c r="M34" s="297">
        <v>56</v>
      </c>
      <c r="N34" s="298" t="s">
        <v>494</v>
      </c>
    </row>
    <row r="35" spans="1:16" ht="27" customHeight="1" x14ac:dyDescent="0.15">
      <c r="A35" s="250"/>
      <c r="B35" s="246"/>
      <c r="C35" s="246"/>
      <c r="D35" s="246"/>
      <c r="E35" s="246"/>
      <c r="F35" s="246"/>
      <c r="G35" s="1123" t="s">
        <v>510</v>
      </c>
      <c r="H35" s="1124"/>
      <c r="I35" s="1124"/>
      <c r="J35" s="1125"/>
      <c r="K35" s="296">
        <v>819713</v>
      </c>
      <c r="L35" s="296">
        <v>14863</v>
      </c>
      <c r="M35" s="297">
        <v>13696</v>
      </c>
      <c r="N35" s="298">
        <v>8.5</v>
      </c>
    </row>
    <row r="36" spans="1:16" ht="27" customHeight="1" x14ac:dyDescent="0.15">
      <c r="A36" s="250"/>
      <c r="B36" s="246"/>
      <c r="C36" s="246"/>
      <c r="D36" s="246"/>
      <c r="E36" s="246"/>
      <c r="F36" s="246"/>
      <c r="G36" s="1123" t="s">
        <v>511</v>
      </c>
      <c r="H36" s="1124"/>
      <c r="I36" s="1124"/>
      <c r="J36" s="1125"/>
      <c r="K36" s="296">
        <v>28797</v>
      </c>
      <c r="L36" s="296">
        <v>522</v>
      </c>
      <c r="M36" s="297">
        <v>1733</v>
      </c>
      <c r="N36" s="298">
        <v>-69.900000000000006</v>
      </c>
    </row>
    <row r="37" spans="1:16" ht="13.5" customHeight="1" x14ac:dyDescent="0.15">
      <c r="A37" s="250"/>
      <c r="B37" s="246"/>
      <c r="C37" s="246"/>
      <c r="D37" s="246"/>
      <c r="E37" s="246"/>
      <c r="F37" s="246"/>
      <c r="G37" s="1123" t="s">
        <v>512</v>
      </c>
      <c r="H37" s="1124"/>
      <c r="I37" s="1124"/>
      <c r="J37" s="1125"/>
      <c r="K37" s="296">
        <v>20767</v>
      </c>
      <c r="L37" s="296">
        <v>377</v>
      </c>
      <c r="M37" s="297">
        <v>790</v>
      </c>
      <c r="N37" s="298">
        <v>-52.3</v>
      </c>
    </row>
    <row r="38" spans="1:16" ht="27" customHeight="1" x14ac:dyDescent="0.15">
      <c r="A38" s="250"/>
      <c r="B38" s="246"/>
      <c r="C38" s="246"/>
      <c r="D38" s="246"/>
      <c r="E38" s="246"/>
      <c r="F38" s="246"/>
      <c r="G38" s="1126" t="s">
        <v>513</v>
      </c>
      <c r="H38" s="1127"/>
      <c r="I38" s="1127"/>
      <c r="J38" s="1128"/>
      <c r="K38" s="299">
        <v>206</v>
      </c>
      <c r="L38" s="299">
        <v>4</v>
      </c>
      <c r="M38" s="300">
        <v>1</v>
      </c>
      <c r="N38" s="301">
        <v>300</v>
      </c>
      <c r="O38" s="295"/>
    </row>
    <row r="39" spans="1:16" x14ac:dyDescent="0.15">
      <c r="A39" s="250"/>
      <c r="B39" s="246"/>
      <c r="C39" s="246"/>
      <c r="D39" s="246"/>
      <c r="E39" s="246"/>
      <c r="F39" s="246"/>
      <c r="G39" s="1126" t="s">
        <v>514</v>
      </c>
      <c r="H39" s="1127"/>
      <c r="I39" s="1127"/>
      <c r="J39" s="1128"/>
      <c r="K39" s="302">
        <v>-77083</v>
      </c>
      <c r="L39" s="302">
        <v>-1398</v>
      </c>
      <c r="M39" s="303">
        <v>-5521</v>
      </c>
      <c r="N39" s="304">
        <v>-74.7</v>
      </c>
      <c r="O39" s="295"/>
    </row>
    <row r="40" spans="1:16" ht="27" customHeight="1" x14ac:dyDescent="0.15">
      <c r="A40" s="250"/>
      <c r="B40" s="246"/>
      <c r="C40" s="246"/>
      <c r="D40" s="246"/>
      <c r="E40" s="246"/>
      <c r="F40" s="246"/>
      <c r="G40" s="1123" t="s">
        <v>515</v>
      </c>
      <c r="H40" s="1124"/>
      <c r="I40" s="1124"/>
      <c r="J40" s="1125"/>
      <c r="K40" s="302">
        <v>-2897487</v>
      </c>
      <c r="L40" s="302">
        <v>-52538</v>
      </c>
      <c r="M40" s="303">
        <v>-35785</v>
      </c>
      <c r="N40" s="304">
        <v>46.8</v>
      </c>
      <c r="O40" s="295"/>
    </row>
    <row r="41" spans="1:16" x14ac:dyDescent="0.15">
      <c r="A41" s="250"/>
      <c r="B41" s="246"/>
      <c r="C41" s="246"/>
      <c r="D41" s="246"/>
      <c r="E41" s="246"/>
      <c r="F41" s="246"/>
      <c r="G41" s="1129" t="s">
        <v>282</v>
      </c>
      <c r="H41" s="1130"/>
      <c r="I41" s="1130"/>
      <c r="J41" s="1131"/>
      <c r="K41" s="296">
        <v>1647456</v>
      </c>
      <c r="L41" s="302">
        <v>29872</v>
      </c>
      <c r="M41" s="303">
        <v>14658</v>
      </c>
      <c r="N41" s="304">
        <v>103.8</v>
      </c>
      <c r="O41" s="295"/>
    </row>
    <row r="42" spans="1:16" x14ac:dyDescent="0.15">
      <c r="A42" s="250"/>
      <c r="B42" s="246"/>
      <c r="C42" s="246"/>
      <c r="D42" s="246"/>
      <c r="E42" s="246"/>
      <c r="F42" s="246"/>
      <c r="G42" s="305" t="s">
        <v>516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518</v>
      </c>
      <c r="H48" s="310"/>
      <c r="I48" s="310"/>
      <c r="J48" s="310"/>
      <c r="K48" s="310"/>
      <c r="L48" s="310"/>
      <c r="M48" s="311"/>
      <c r="N48" s="310"/>
    </row>
    <row r="49" spans="1:14" ht="13.5" customHeight="1" x14ac:dyDescent="0.15">
      <c r="A49" s="250"/>
      <c r="B49" s="246"/>
      <c r="C49" s="246"/>
      <c r="D49" s="246"/>
      <c r="E49" s="246"/>
      <c r="F49" s="246"/>
      <c r="G49" s="312"/>
      <c r="H49" s="313"/>
      <c r="I49" s="1116" t="s">
        <v>484</v>
      </c>
      <c r="J49" s="1118" t="s">
        <v>519</v>
      </c>
      <c r="K49" s="1119"/>
      <c r="L49" s="1119"/>
      <c r="M49" s="1119"/>
      <c r="N49" s="1120"/>
    </row>
    <row r="50" spans="1:14" x14ac:dyDescent="0.15">
      <c r="A50" s="250"/>
      <c r="B50" s="246"/>
      <c r="C50" s="246"/>
      <c r="D50" s="246"/>
      <c r="E50" s="246"/>
      <c r="F50" s="246"/>
      <c r="G50" s="314"/>
      <c r="H50" s="315"/>
      <c r="I50" s="1117"/>
      <c r="J50" s="316" t="s">
        <v>520</v>
      </c>
      <c r="K50" s="317" t="s">
        <v>521</v>
      </c>
      <c r="L50" s="318" t="s">
        <v>522</v>
      </c>
      <c r="M50" s="319" t="s">
        <v>523</v>
      </c>
      <c r="N50" s="320" t="s">
        <v>524</v>
      </c>
    </row>
    <row r="51" spans="1:14" x14ac:dyDescent="0.15">
      <c r="A51" s="250"/>
      <c r="B51" s="246"/>
      <c r="C51" s="246"/>
      <c r="D51" s="246"/>
      <c r="E51" s="246"/>
      <c r="F51" s="246"/>
      <c r="G51" s="312" t="s">
        <v>525</v>
      </c>
      <c r="H51" s="313"/>
      <c r="I51" s="321">
        <v>3528032</v>
      </c>
      <c r="J51" s="322">
        <v>61277</v>
      </c>
      <c r="K51" s="323">
        <v>5.9</v>
      </c>
      <c r="L51" s="324">
        <v>50880</v>
      </c>
      <c r="M51" s="325">
        <v>7</v>
      </c>
      <c r="N51" s="326">
        <v>-1.1000000000000001</v>
      </c>
    </row>
    <row r="52" spans="1:14" x14ac:dyDescent="0.15">
      <c r="A52" s="250"/>
      <c r="B52" s="246"/>
      <c r="C52" s="246"/>
      <c r="D52" s="246"/>
      <c r="E52" s="246"/>
      <c r="F52" s="246"/>
      <c r="G52" s="327"/>
      <c r="H52" s="328" t="s">
        <v>526</v>
      </c>
      <c r="I52" s="329">
        <v>1654821</v>
      </c>
      <c r="J52" s="330">
        <v>28742</v>
      </c>
      <c r="K52" s="331">
        <v>-28</v>
      </c>
      <c r="L52" s="332">
        <v>26879</v>
      </c>
      <c r="M52" s="333">
        <v>2.4</v>
      </c>
      <c r="N52" s="334">
        <v>-30.4</v>
      </c>
    </row>
    <row r="53" spans="1:14" x14ac:dyDescent="0.15">
      <c r="A53" s="250"/>
      <c r="B53" s="246"/>
      <c r="C53" s="246"/>
      <c r="D53" s="246"/>
      <c r="E53" s="246"/>
      <c r="F53" s="246"/>
      <c r="G53" s="312" t="s">
        <v>527</v>
      </c>
      <c r="H53" s="313"/>
      <c r="I53" s="321">
        <v>18567719</v>
      </c>
      <c r="J53" s="322">
        <v>323147</v>
      </c>
      <c r="K53" s="323">
        <v>427.4</v>
      </c>
      <c r="L53" s="324">
        <v>63956</v>
      </c>
      <c r="M53" s="325">
        <v>25.7</v>
      </c>
      <c r="N53" s="326">
        <v>401.7</v>
      </c>
    </row>
    <row r="54" spans="1:14" x14ac:dyDescent="0.15">
      <c r="A54" s="250"/>
      <c r="B54" s="246"/>
      <c r="C54" s="246"/>
      <c r="D54" s="246"/>
      <c r="E54" s="246"/>
      <c r="F54" s="246"/>
      <c r="G54" s="327"/>
      <c r="H54" s="328" t="s">
        <v>526</v>
      </c>
      <c r="I54" s="329">
        <v>2881550</v>
      </c>
      <c r="J54" s="330">
        <v>50150</v>
      </c>
      <c r="K54" s="331">
        <v>74.5</v>
      </c>
      <c r="L54" s="332">
        <v>29239</v>
      </c>
      <c r="M54" s="333">
        <v>8.8000000000000007</v>
      </c>
      <c r="N54" s="334">
        <v>65.7</v>
      </c>
    </row>
    <row r="55" spans="1:14" x14ac:dyDescent="0.15">
      <c r="A55" s="250"/>
      <c r="B55" s="246"/>
      <c r="C55" s="246"/>
      <c r="D55" s="246"/>
      <c r="E55" s="246"/>
      <c r="F55" s="246"/>
      <c r="G55" s="312" t="s">
        <v>528</v>
      </c>
      <c r="H55" s="313"/>
      <c r="I55" s="321">
        <v>18113661</v>
      </c>
      <c r="J55" s="322">
        <v>318931</v>
      </c>
      <c r="K55" s="323">
        <v>-1.3</v>
      </c>
      <c r="L55" s="324">
        <v>66255</v>
      </c>
      <c r="M55" s="325">
        <v>3.6</v>
      </c>
      <c r="N55" s="326">
        <v>-4.9000000000000004</v>
      </c>
    </row>
    <row r="56" spans="1:14" x14ac:dyDescent="0.15">
      <c r="A56" s="250"/>
      <c r="B56" s="246"/>
      <c r="C56" s="246"/>
      <c r="D56" s="246"/>
      <c r="E56" s="246"/>
      <c r="F56" s="246"/>
      <c r="G56" s="327"/>
      <c r="H56" s="328" t="s">
        <v>526</v>
      </c>
      <c r="I56" s="329">
        <v>3585636</v>
      </c>
      <c r="J56" s="330">
        <v>63133</v>
      </c>
      <c r="K56" s="331">
        <v>25.9</v>
      </c>
      <c r="L56" s="332">
        <v>31822</v>
      </c>
      <c r="M56" s="333">
        <v>8.8000000000000007</v>
      </c>
      <c r="N56" s="334">
        <v>17.100000000000001</v>
      </c>
    </row>
    <row r="57" spans="1:14" x14ac:dyDescent="0.15">
      <c r="A57" s="250"/>
      <c r="B57" s="246"/>
      <c r="C57" s="246"/>
      <c r="D57" s="246"/>
      <c r="E57" s="246"/>
      <c r="F57" s="246"/>
      <c r="G57" s="312" t="s">
        <v>529</v>
      </c>
      <c r="H57" s="313"/>
      <c r="I57" s="321">
        <v>23710608</v>
      </c>
      <c r="J57" s="322">
        <v>423169</v>
      </c>
      <c r="K57" s="323">
        <v>32.700000000000003</v>
      </c>
      <c r="L57" s="324">
        <v>92247</v>
      </c>
      <c r="M57" s="325">
        <v>39.200000000000003</v>
      </c>
      <c r="N57" s="326">
        <v>-6.5</v>
      </c>
    </row>
    <row r="58" spans="1:14" x14ac:dyDescent="0.15">
      <c r="A58" s="250"/>
      <c r="B58" s="246"/>
      <c r="C58" s="246"/>
      <c r="D58" s="246"/>
      <c r="E58" s="246"/>
      <c r="F58" s="246"/>
      <c r="G58" s="327"/>
      <c r="H58" s="328" t="s">
        <v>526</v>
      </c>
      <c r="I58" s="329">
        <v>3472353</v>
      </c>
      <c r="J58" s="330">
        <v>61972</v>
      </c>
      <c r="K58" s="331">
        <v>-1.8</v>
      </c>
      <c r="L58" s="332">
        <v>37204</v>
      </c>
      <c r="M58" s="333">
        <v>16.899999999999999</v>
      </c>
      <c r="N58" s="334">
        <v>-18.7</v>
      </c>
    </row>
    <row r="59" spans="1:14" x14ac:dyDescent="0.15">
      <c r="A59" s="250"/>
      <c r="B59" s="246"/>
      <c r="C59" s="246"/>
      <c r="D59" s="246"/>
      <c r="E59" s="246"/>
      <c r="F59" s="246"/>
      <c r="G59" s="312" t="s">
        <v>530</v>
      </c>
      <c r="H59" s="313"/>
      <c r="I59" s="321">
        <v>16338342</v>
      </c>
      <c r="J59" s="322">
        <v>296253</v>
      </c>
      <c r="K59" s="323">
        <v>-30</v>
      </c>
      <c r="L59" s="324">
        <v>57295</v>
      </c>
      <c r="M59" s="325">
        <v>-37.9</v>
      </c>
      <c r="N59" s="326">
        <v>7.9</v>
      </c>
    </row>
    <row r="60" spans="1:14" x14ac:dyDescent="0.15">
      <c r="A60" s="250"/>
      <c r="B60" s="246"/>
      <c r="C60" s="246"/>
      <c r="D60" s="246"/>
      <c r="E60" s="246"/>
      <c r="F60" s="246"/>
      <c r="G60" s="327"/>
      <c r="H60" s="328" t="s">
        <v>526</v>
      </c>
      <c r="I60" s="335">
        <v>4553461</v>
      </c>
      <c r="J60" s="330">
        <v>82565</v>
      </c>
      <c r="K60" s="331">
        <v>33.200000000000003</v>
      </c>
      <c r="L60" s="332">
        <v>32771</v>
      </c>
      <c r="M60" s="333">
        <v>-11.9</v>
      </c>
      <c r="N60" s="334">
        <v>45.1</v>
      </c>
    </row>
    <row r="61" spans="1:14" x14ac:dyDescent="0.15">
      <c r="A61" s="250"/>
      <c r="B61" s="246"/>
      <c r="C61" s="246"/>
      <c r="D61" s="246"/>
      <c r="E61" s="246"/>
      <c r="F61" s="246"/>
      <c r="G61" s="312" t="s">
        <v>531</v>
      </c>
      <c r="H61" s="336"/>
      <c r="I61" s="337">
        <v>16051672</v>
      </c>
      <c r="J61" s="338">
        <v>284555</v>
      </c>
      <c r="K61" s="339">
        <v>86.9</v>
      </c>
      <c r="L61" s="340">
        <v>66127</v>
      </c>
      <c r="M61" s="341">
        <v>7.5</v>
      </c>
      <c r="N61" s="326">
        <v>79.400000000000006</v>
      </c>
    </row>
    <row r="62" spans="1:14" x14ac:dyDescent="0.15">
      <c r="A62" s="250"/>
      <c r="B62" s="246"/>
      <c r="C62" s="246"/>
      <c r="D62" s="246"/>
      <c r="E62" s="246"/>
      <c r="F62" s="246"/>
      <c r="G62" s="327"/>
      <c r="H62" s="328" t="s">
        <v>526</v>
      </c>
      <c r="I62" s="329">
        <v>3229564</v>
      </c>
      <c r="J62" s="330">
        <v>57312</v>
      </c>
      <c r="K62" s="331">
        <v>20.8</v>
      </c>
      <c r="L62" s="332">
        <v>31583</v>
      </c>
      <c r="M62" s="333">
        <v>5</v>
      </c>
      <c r="N62" s="334">
        <v>15.8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15">
      <c r="B47" s="10"/>
      <c r="C47" s="1141" t="s">
        <v>3</v>
      </c>
      <c r="D47" s="1141"/>
      <c r="E47" s="1142"/>
      <c r="F47" s="11">
        <v>35.89</v>
      </c>
      <c r="G47" s="12">
        <v>45.85</v>
      </c>
      <c r="H47" s="12">
        <v>49.85</v>
      </c>
      <c r="I47" s="12">
        <v>48.27</v>
      </c>
      <c r="J47" s="13">
        <v>51.57</v>
      </c>
    </row>
    <row r="48" spans="2:10" ht="57.75" customHeight="1" x14ac:dyDescent="0.15">
      <c r="B48" s="14"/>
      <c r="C48" s="1143" t="s">
        <v>4</v>
      </c>
      <c r="D48" s="1143"/>
      <c r="E48" s="1144"/>
      <c r="F48" s="15">
        <v>14.49</v>
      </c>
      <c r="G48" s="16">
        <v>17.059999999999999</v>
      </c>
      <c r="H48" s="16">
        <v>8.89</v>
      </c>
      <c r="I48" s="16">
        <v>21.52</v>
      </c>
      <c r="J48" s="17">
        <v>13.69</v>
      </c>
    </row>
    <row r="49" spans="2:10" ht="57.75" customHeight="1" thickBot="1" x14ac:dyDescent="0.2">
      <c r="B49" s="18"/>
      <c r="C49" s="1145" t="s">
        <v>5</v>
      </c>
      <c r="D49" s="1145"/>
      <c r="E49" s="1146"/>
      <c r="F49" s="19">
        <v>22.31</v>
      </c>
      <c r="G49" s="20">
        <v>12.24</v>
      </c>
      <c r="H49" s="20" t="s">
        <v>538</v>
      </c>
      <c r="I49" s="20">
        <v>11.69</v>
      </c>
      <c r="J49" s="21" t="s">
        <v>539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2018-02-15T11:30:51Z</cp:lastPrinted>
  <dcterms:created xsi:type="dcterms:W3CDTF">2018-01-24T03:36:13Z</dcterms:created>
  <dcterms:modified xsi:type="dcterms:W3CDTF">2018-03-28T01:25:17Z</dcterms:modified>
  <cp:category/>
</cp:coreProperties>
</file>