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81.52\市町村課nas\03　財政\31その他（財政関係）\25 財政状況資料集…旧財政比較分析表等\R4\01_R3年度版（R2決算）\14 公表（2回目）\02 1回目＋2回目\"/>
    </mc:Choice>
  </mc:AlternateContent>
  <bookViews>
    <workbookView xWindow="0" yWindow="0" windowWidth="23040" windowHeight="919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63" i="12" l="1"/>
  <c r="AP63" i="12"/>
  <c r="AA68" i="12" l="1"/>
  <c r="AA35" i="12" l="1"/>
  <c r="AA34" i="12"/>
  <c r="AA33" i="12"/>
  <c r="AA23" i="12" l="1"/>
  <c r="AA29" i="12"/>
  <c r="AA30" i="12"/>
  <c r="AA31" i="12"/>
  <c r="AA32" i="12"/>
  <c r="AA28" i="12"/>
  <c r="BG37" i="10" l="1"/>
  <c r="BG36" i="10"/>
  <c r="BG35" i="10"/>
  <c r="BG34"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BE38" i="10"/>
  <c r="AM38" i="10"/>
  <c r="U38" i="10"/>
  <c r="C38" i="10"/>
  <c r="BE37" i="10"/>
  <c r="AM37" i="10"/>
  <c r="U37" i="10"/>
  <c r="C37" i="10"/>
  <c r="BE36" i="10"/>
  <c r="AM36" i="10"/>
  <c r="U36" i="10"/>
  <c r="C36" i="10"/>
  <c r="BE35" i="10"/>
  <c r="AM35" i="10"/>
  <c r="U35" i="10"/>
  <c r="C35" i="10"/>
  <c r="BW34" i="10"/>
  <c r="BE34" i="10"/>
  <c r="AM34" i="10"/>
  <c r="U34" i="10"/>
  <c r="C34" i="10"/>
  <c r="CO34" i="10" l="1"/>
  <c r="CO35" i="10" s="1"/>
  <c r="CO36" i="10" s="1"/>
  <c r="CO37" i="10" s="1"/>
  <c r="CO38" i="10" s="1"/>
  <c r="BW35" i="10"/>
  <c r="BW36" i="10" s="1"/>
  <c r="BW37" i="10" s="1"/>
  <c r="BW38" i="10" s="1"/>
  <c r="BW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<sst xmlns="http://schemas.openxmlformats.org/spreadsheetml/2006/main" count="1114" uniqueCount="630">
  <si>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</si>
  <si>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</si>
  <si>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</si>
  <si>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</si>
  <si>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</si>
  <si>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</si>
  <si>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</si>
  <si>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</si>
  <si>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</si>
  <si>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</si>
  <si>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</si>
  <si>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</si>
  <si>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</si>
  <si>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</si>
  <si>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</si>
  <si>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</si>
  <si>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</si>
  <si>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</si>
  <si>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</si>
  <si>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</si>
  <si>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</si>
  <si>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</si>
  <si>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</si>
  <si>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</si>
  <si>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</si>
  <si>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</si>
  <si>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</si>
  <si>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</si>
  <si>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</si>
  <si>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</si>
  <si>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</si>
  <si>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</si>
  <si>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</si>
  <si>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</si>
  <si>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</si>
  <si>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</si>
  <si>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</si>
  <si>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</si>
  <si>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</si>
  <si>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</si>
  <si>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</si>
  <si>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</si>
  <si>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</si>
  <si>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</si>
  <si>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</si>
  <si>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</si>
  <si>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</si>
  <si>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</si>
  <si>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</si>
  <si>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</si>
  <si>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</si>
  <si>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</si>
  <si>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</si>
  <si>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</si>
  <si>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</si>
  <si>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</si>
  <si>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</si>
  <si>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</si>
  <si>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</si>
  <si>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</si>
  <si>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</si>
  <si>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</si>
  <si>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</si>
  <si>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</si>
  <si>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</si>
  <si>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</si>
  <si>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</si>
  <si>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</si>
  <si>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</si>
  <si>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</si>
  <si>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</si>
  <si>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</si>
  <si>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</si>
  <si>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</si>
  <si>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</si>
  <si>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</si>
  <si>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</si>
  <si>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</si>
  <si>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</si>
  <si>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</si>
  <si>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</si>
  <si>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</si>
  <si>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</si>
  <si>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岩手県</t>
    <phoneticPr fontId="5"/>
  </si>
  <si>
    <t>市町村類型</t>
    <phoneticPr fontId="5"/>
  </si>
  <si>
    <t>Ⅱ－２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</si>
  <si>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</si>
  <si>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</si>
  <si>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</si>
  <si>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</si>
  <si>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</si>
  <si>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</si>
  <si>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</si>
  <si>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</si>
  <si>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</si>
  <si>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</si>
  <si>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</si>
  <si>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</si>
  <si>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宮古市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</si>
  <si>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</si>
  <si>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</si>
  <si>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</si>
  <si>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</si>
  <si>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</si>
  <si>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</si>
  <si>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</si>
  <si>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</si>
  <si>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</si>
  <si>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</si>
  <si>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</si>
  <si>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</si>
  <si>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</si>
  <si>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</si>
  <si>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</si>
  <si>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</si>
  <si>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</si>
  <si>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</si>
  <si>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</si>
  <si>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</si>
  <si>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</si>
  <si>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</si>
  <si>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</si>
  <si>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</si>
  <si>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</si>
  <si>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</si>
  <si>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</si>
  <si>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</si>
  <si>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</si>
  <si>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</si>
  <si>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</si>
  <si>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</si>
  <si>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</si>
  <si>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</si>
  <si>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</si>
  <si>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</si>
  <si>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</si>
  <si>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</si>
  <si>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</si>
  <si>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</si>
  <si>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</si>
  <si>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</si>
  <si>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</si>
  <si>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</si>
  <si>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</si>
  <si>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</si>
  <si>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</si>
  <si>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</si>
  <si>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</si>
  <si>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</si>
  <si>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</si>
  <si>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</si>
  <si>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</si>
  <si>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5"/>
  </si>
  <si>
    <t>うち日本人(％)</t>
    <phoneticPr fontId="5"/>
  </si>
  <si>
    <t>-2.2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</si>
  <si>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</si>
  <si>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</si>
  <si>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</si>
  <si>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</si>
  <si>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</si>
  <si>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</si>
  <si>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</si>
  <si>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</si>
  <si>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</si>
  <si>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</si>
  <si>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</si>
  <si>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</si>
  <si>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</si>
  <si>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</si>
  <si>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</si>
  <si>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</si>
  <si>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</si>
  <si>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</si>
  <si>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</si>
  <si>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</si>
  <si>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</si>
  <si>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</si>
  <si>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</si>
  <si>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</si>
  <si>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</si>
  <si>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</si>
  <si>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</si>
  <si>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</si>
  <si>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</si>
  <si>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</si>
  <si>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</si>
  <si>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</si>
  <si>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</si>
  <si>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</si>
  <si>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</si>
  <si>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</si>
  <si>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</si>
  <si>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</si>
  <si>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</si>
  <si>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</si>
  <si>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</si>
  <si>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</si>
  <si>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</si>
  <si>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</si>
  <si>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</si>
  <si>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</si>
  <si>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</si>
  <si>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</si>
  <si>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</si>
  <si>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</si>
  <si>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</si>
  <si>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</si>
  <si>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</si>
  <si>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</si>
  <si>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</si>
  <si>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</si>
  <si>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</si>
  <si>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</si>
  <si>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</si>
  <si>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</si>
  <si>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</si>
  <si>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</si>
  <si>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</si>
  <si>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岩手県宮古市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</si>
  <si>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</si>
  <si>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</si>
  <si>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</si>
  <si>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</si>
  <si>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</si>
  <si>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</si>
  <si>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</si>
  <si>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</si>
  <si>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</si>
  <si>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</si>
  <si>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</si>
  <si>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</si>
  <si>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</si>
  <si>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</si>
  <si>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</si>
  <si>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</si>
  <si>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</si>
  <si>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</si>
  <si>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</si>
  <si>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</si>
  <si>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</si>
  <si>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</si>
  <si>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</si>
  <si>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</si>
  <si>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</si>
  <si>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</si>
  <si>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</si>
  <si>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</si>
  <si>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</si>
  <si>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</si>
  <si>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</si>
  <si>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</si>
  <si>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</si>
  <si>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</si>
  <si>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</si>
  <si>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</si>
  <si>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</si>
  <si>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</si>
  <si>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</si>
  <si>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</si>
  <si>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</si>
  <si>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</si>
  <si>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</si>
  <si>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</si>
  <si>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</si>
  <si>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</si>
  <si>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</si>
  <si>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</si>
  <si>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</si>
  <si>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</si>
  <si>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</si>
  <si>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</si>
  <si>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</si>
  <si>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</si>
  <si>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</si>
  <si>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</si>
  <si>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</si>
  <si>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</si>
  <si>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</si>
  <si>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</si>
  <si>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</si>
  <si>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</si>
  <si>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</si>
  <si>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</si>
  <si>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</si>
  <si>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</si>
  <si>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</si>
  <si>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</si>
  <si>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</si>
  <si>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</si>
  <si>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</si>
  <si>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</si>
  <si>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</si>
  <si>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</si>
  <si>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</si>
  <si>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</si>
  <si>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</si>
  <si>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</si>
  <si>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</si>
  <si>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</si>
  <si>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</si>
  <si>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</si>
  <si>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</si>
  <si>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</si>
  <si>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</si>
  <si>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</si>
  <si>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</si>
  <si>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</si>
  <si>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</si>
  <si>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</si>
  <si>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</si>
  <si>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</si>
  <si>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</si>
  <si>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</si>
  <si>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</si>
  <si>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</si>
  <si>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</si>
  <si>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</si>
  <si>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</si>
  <si>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</si>
  <si>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</si>
  <si>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</si>
  <si>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</si>
  <si>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</si>
  <si>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</si>
  <si>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</si>
  <si>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</si>
  <si>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</si>
  <si>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</si>
  <si>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</si>
  <si>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</si>
  <si>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</si>
  <si>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</si>
  <si>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</si>
  <si>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</si>
  <si>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</si>
  <si>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</si>
  <si>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</si>
  <si>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</si>
  <si>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</si>
  <si>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</si>
  <si>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</si>
  <si>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</si>
  <si>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</si>
  <si>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</si>
  <si>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市場</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</si>
  <si>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</si>
  <si>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</si>
  <si>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</si>
  <si>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</si>
  <si>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</si>
  <si>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</si>
  <si>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</si>
  <si>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</si>
  <si>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</si>
  <si>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</si>
  <si>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</si>
  <si>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</si>
  <si>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</si>
  <si>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</si>
  <si>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</si>
  <si>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</si>
  <si>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</si>
  <si>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</si>
  <si>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</si>
  <si>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</si>
  <si>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</si>
  <si>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</si>
  <si>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</si>
  <si>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</si>
  <si>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</si>
  <si>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</si>
  <si>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</si>
  <si>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</si>
  <si>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岩手県宮古市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</si>
  <si>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</si>
  <si>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</si>
  <si>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</si>
  <si>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</si>
  <si>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</si>
  <si>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</si>
  <si>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</si>
  <si>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</si>
  <si>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</si>
  <si>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</si>
  <si>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</si>
  <si>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</si>
  <si>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</si>
  <si>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</si>
  <si>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</si>
  <si>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</si>
  <si>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</si>
  <si>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</si>
  <si>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</si>
  <si>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</si>
  <si>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墓地事業</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</si>
  <si>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</si>
  <si>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</si>
  <si>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</si>
  <si>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</si>
  <si>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</si>
  <si>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</si>
  <si>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</si>
  <si>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</si>
  <si>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</si>
  <si>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</si>
  <si>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</si>
  <si>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</si>
  <si>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</si>
  <si>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</si>
  <si>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</si>
  <si>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国民健康保険診療施設事業</t>
    <phoneticPr fontId="5"/>
  </si>
  <si>
    <t>後期高齢者医療事業</t>
    <phoneticPr fontId="5"/>
  </si>
  <si>
    <t>介護保険事業</t>
    <phoneticPr fontId="5"/>
  </si>
  <si>
    <t>介護保険サービス事業</t>
    <phoneticPr fontId="5"/>
  </si>
  <si>
    <t>水道事業</t>
    <phoneticPr fontId="5"/>
  </si>
  <si>
    <t>法適用企業</t>
    <phoneticPr fontId="5"/>
  </si>
  <si>
    <t>公共下水道事業</t>
    <phoneticPr fontId="5"/>
  </si>
  <si>
    <t>法適用企業</t>
    <phoneticPr fontId="5"/>
  </si>
  <si>
    <t>特定環境保全公共下水道事業</t>
    <phoneticPr fontId="5"/>
  </si>
  <si>
    <t>市場事業</t>
    <phoneticPr fontId="5"/>
  </si>
  <si>
    <t>法非適用企業</t>
    <phoneticPr fontId="5"/>
  </si>
  <si>
    <t>農業集落排水事業</t>
    <phoneticPr fontId="5"/>
  </si>
  <si>
    <t>漁業集落排水事業</t>
    <phoneticPr fontId="5"/>
  </si>
  <si>
    <t>法非適用企業</t>
    <phoneticPr fontId="5"/>
  </si>
  <si>
    <t>特定地域生活排水処理事業</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</si>
  <si>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</si>
  <si>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</si>
  <si>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</si>
  <si>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</si>
  <si>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</si>
  <si>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</si>
  <si>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</si>
  <si>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</si>
  <si>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</si>
  <si>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</si>
  <si>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</si>
  <si>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</si>
  <si>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</si>
  <si>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</si>
  <si>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</si>
  <si>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</si>
  <si>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</si>
  <si>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</si>
  <si>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</si>
  <si>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</si>
  <si>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</si>
  <si>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</si>
  <si>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</si>
  <si>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</si>
  <si>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</si>
  <si>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</si>
  <si>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</si>
  <si>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</si>
  <si>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</si>
  <si>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</si>
  <si>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</si>
  <si>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</si>
  <si>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</si>
  <si>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</si>
  <si>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</si>
  <si>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</si>
  <si>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</si>
  <si>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</si>
  <si>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</si>
  <si>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</si>
  <si>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</si>
  <si>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</si>
  <si>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</si>
  <si>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</si>
  <si>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</si>
  <si>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</si>
  <si>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</si>
  <si>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</si>
  <si>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</si>
  <si>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</si>
  <si>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</si>
  <si>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</si>
  <si>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</si>
  <si>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</si>
  <si>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</si>
  <si>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</si>
  <si>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</si>
  <si>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</si>
  <si>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</si>
  <si>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</si>
  <si>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</si>
  <si>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</si>
  <si>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</si>
  <si>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</si>
  <si>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</si>
  <si>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</si>
  <si>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</si>
  <si>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</si>
  <si>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特定地域生活排水処理事業</t>
    <phoneticPr fontId="5"/>
  </si>
  <si>
    <t>(Ｆ)</t>
    <phoneticPr fontId="5"/>
  </si>
  <si>
    <t>特定環境保全公共下水道事業</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</si>
  <si>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</si>
  <si>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</si>
  <si>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</si>
  <si>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</si>
  <si>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</si>
  <si>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</si>
  <si>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</si>
  <si>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</si>
  <si>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</si>
  <si>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</si>
  <si>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</si>
  <si>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</si>
  <si>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</si>
  <si>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</si>
  <si>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</si>
  <si>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</si>
  <si>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</si>
  <si>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</si>
  <si>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</si>
  <si>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</si>
  <si>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</si>
  <si>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</si>
  <si>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</si>
  <si>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</si>
  <si>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</si>
  <si>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</si>
  <si>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</si>
  <si>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</si>
  <si>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</si>
  <si>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</si>
  <si>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</si>
  <si>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</si>
  <si>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</si>
  <si>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</si>
  <si>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</si>
  <si>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</si>
  <si>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</si>
  <si>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</si>
  <si>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</si>
  <si>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</si>
  <si>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</si>
  <si>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</si>
  <si>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</si>
  <si>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</si>
  <si>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</si>
  <si>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</si>
  <si>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</si>
  <si>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</si>
  <si>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</si>
  <si>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</si>
  <si>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</si>
  <si>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</si>
  <si>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</si>
  <si>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</si>
  <si>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</si>
  <si>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</si>
  <si>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</si>
  <si>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</si>
  <si>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</si>
  <si>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</si>
  <si>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</si>
  <si>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</si>
  <si>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</si>
  <si>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</si>
  <si>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</si>
  <si>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</si>
  <si>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</si>
  <si>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</si>
  <si>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</si>
  <si>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</si>
  <si>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</si>
  <si>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</si>
  <si>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</si>
  <si>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</si>
  <si>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</si>
  <si>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</si>
  <si>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</si>
  <si>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</si>
  <si>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</si>
  <si>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</si>
  <si>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</si>
  <si>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</si>
  <si>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</si>
  <si>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</si>
  <si>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6.73</t>
  </si>
  <si>
    <t>▲ 14.59</t>
  </si>
  <si>
    <t>▲ 2.78</t>
  </si>
  <si>
    <t>▲ 5.72</t>
  </si>
  <si>
    <t>一般会計</t>
  </si>
  <si>
    <t>水道事業</t>
  </si>
  <si>
    <t>公共下水道事業</t>
  </si>
  <si>
    <t>介護保険事業</t>
  </si>
  <si>
    <t>特定環境保全公共下水道事業</t>
  </si>
  <si>
    <t>国民健康保険事業</t>
  </si>
  <si>
    <t>▲ 0.00</t>
  </si>
  <si>
    <t>墓地事業</t>
  </si>
  <si>
    <t>漁業集落排水事業</t>
  </si>
  <si>
    <t>その他会計（赤字）</t>
  </si>
  <si>
    <t>その他会計（黒字）</t>
  </si>
  <si>
    <t>（百万円）</t>
    <phoneticPr fontId="5"/>
  </si>
  <si>
    <t>H27末</t>
    <phoneticPr fontId="5"/>
  </si>
  <si>
    <t>H28末</t>
    <phoneticPr fontId="5"/>
  </si>
  <si>
    <t>H29末</t>
    <phoneticPr fontId="5"/>
  </si>
  <si>
    <t>H30末</t>
    <phoneticPr fontId="5"/>
  </si>
  <si>
    <t>R01末</t>
    <phoneticPr fontId="5"/>
  </si>
  <si>
    <t>宮古地区産業振興公社</t>
    <rPh sb="0" eb="2">
      <t>ミヤコ</t>
    </rPh>
    <rPh sb="2" eb="4">
      <t>チク</t>
    </rPh>
    <rPh sb="4" eb="6">
      <t>サンギョウ</t>
    </rPh>
    <rPh sb="6" eb="8">
      <t>シンコウ</t>
    </rPh>
    <rPh sb="8" eb="10">
      <t>コウシャ</t>
    </rPh>
    <phoneticPr fontId="2"/>
  </si>
  <si>
    <t>新里産業開発公社</t>
    <rPh sb="0" eb="2">
      <t>ニイサト</t>
    </rPh>
    <rPh sb="2" eb="4">
      <t>サンギョウ</t>
    </rPh>
    <rPh sb="4" eb="6">
      <t>カイハツ</t>
    </rPh>
    <rPh sb="6" eb="8">
      <t>コウシャ</t>
    </rPh>
    <phoneticPr fontId="2"/>
  </si>
  <si>
    <t>川井産業振興公社</t>
    <rPh sb="0" eb="2">
      <t>カワイ</t>
    </rPh>
    <rPh sb="2" eb="4">
      <t>サンギョウ</t>
    </rPh>
    <rPh sb="4" eb="6">
      <t>シンコウ</t>
    </rPh>
    <rPh sb="6" eb="8">
      <t>コウシャ</t>
    </rPh>
    <phoneticPr fontId="2"/>
  </si>
  <si>
    <t>川井交通</t>
    <rPh sb="0" eb="2">
      <t>カワイ</t>
    </rPh>
    <rPh sb="2" eb="4">
      <t>コウツウ</t>
    </rPh>
    <phoneticPr fontId="2"/>
  </si>
  <si>
    <t>グリーンピア三陸みやこ</t>
    <rPh sb="6" eb="8">
      <t>サンリク</t>
    </rPh>
    <phoneticPr fontId="2"/>
  </si>
  <si>
    <t>宮古地区広域行政組合</t>
  </si>
  <si>
    <t>岩手県沿岸知的障害児施設組合</t>
  </si>
  <si>
    <t>岩手県市町村総合事務組合（一般会計）</t>
  </si>
  <si>
    <t>岩手県市町村総合事務組合（特別会計）</t>
  </si>
  <si>
    <t>岩手県後期高齢者医療広域連合（一般会計）</t>
  </si>
  <si>
    <t>岩手県後期高齢者医療広域連合（特別会計）</t>
  </si>
  <si>
    <t>東日本大震災復興基金</t>
    <phoneticPr fontId="5"/>
  </si>
  <si>
    <t>公共施設等総合管理基金</t>
    <phoneticPr fontId="5"/>
  </si>
  <si>
    <t>ふるさと宮古創生基金</t>
    <phoneticPr fontId="5"/>
  </si>
  <si>
    <t>子ども・子育て幸せ基金</t>
    <phoneticPr fontId="5"/>
  </si>
  <si>
    <t>再生可能エネルギー基金</t>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</si>
  <si>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</si>
  <si>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</si>
  <si>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</si>
  <si>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</si>
  <si>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については、充当可能基金が増加したことが主要因となり、分子が減少したため、前年比△2.7Pの減となった。また、有形固定資産減価償却率は、前年比0.7Pの増となり、ほぼ横ばいとなった。比率改善のため、公共施設等総合管理計画に基づいた施設の統廃合や設備改修を進めるとともに、将来負担比率も健全な状態を維持する必要があるため、地方債の適正な発行にも重点を置きつつ計画的な事業実施に努める。</t>
    <rPh sb="12" eb="14">
      <t>ジュウトウ</t>
    </rPh>
    <rPh sb="14" eb="16">
      <t>カノウ</t>
    </rPh>
    <rPh sb="16" eb="18">
      <t>キキン</t>
    </rPh>
    <rPh sb="19" eb="21">
      <t>ゾウカ</t>
    </rPh>
    <rPh sb="36" eb="38">
      <t>ゲンショウ</t>
    </rPh>
    <rPh sb="52" eb="53">
      <t>ゲン</t>
    </rPh>
    <rPh sb="74" eb="77">
      <t>ゼンネンヒ</t>
    </rPh>
    <rPh sb="82" eb="83">
      <t>ゾウ</t>
    </rPh>
    <rPh sb="89" eb="90">
      <t>ヨコ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</si>
  <si>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</si>
  <si>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</si>
  <si>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</si>
  <si>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</si>
  <si>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</si>
  <si>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</si>
  <si>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昨年度と比較して将来負担比率、実質公債費比率ともに減少している。実質公債費比率の減少は、学校施設整備事業債の償還終了等により元利償還金が減少したことによるものであるが、依然、類似団体平均と比較すると高い比率で推移していることから、今後も効率的な償還に努めるとともに、国県補助金等、地方債以外の財源確保に努め、公債費負担の適正化を図る。</t>
    <rPh sb="44" eb="46">
      <t>ガッコウ</t>
    </rPh>
    <rPh sb="46" eb="48">
      <t>シセツ</t>
    </rPh>
    <rPh sb="48" eb="50">
      <t>セイビ</t>
    </rPh>
    <rPh sb="50" eb="53">
      <t>ジギョウサイ</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</si>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</sst>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57295</c:v>
                </c:pt>
                <c:pt idx="1">
                  <c:v>54110</c:v>
                </c:pt>
                <c:pt idx="2">
                  <c:v>54684</c:v>
                </c:pt>
                <c:pt idx="3">
                  <c:v>62383</c:v>
                </c:pt>
                <c:pt idx="4">
                  <c:v>63812</c:v>
                </c:pt>
              </c:numCache>
            </c:numRef>
          </c:val>
          <c:smooth val="0"/>
          <c:extLst>
            <c:ext xmlns:c16="http://schemas.microsoft.com/office/drawing/2014/chart" uri="{C3380CC4-5D6E-409C-BE32-E72D297353CC}">
              <c16:uniqueId val="{00000000-4985-4453-835E-BE1FF3BF422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296253</c:v>
                </c:pt>
                <c:pt idx="1">
                  <c:v>262324</c:v>
                </c:pt>
                <c:pt idx="2">
                  <c:v>223998</c:v>
                </c:pt>
                <c:pt idx="3">
                  <c:v>142024</c:v>
                </c:pt>
                <c:pt idx="4">
                  <c:v>134559</c:v>
                </c:pt>
              </c:numCache>
            </c:numRef>
          </c:val>
          <c:smooth val="0"/>
          <c:extLst>
            <c:ext xmlns:c16="http://schemas.microsoft.com/office/drawing/2014/chart" uri="{C3380CC4-5D6E-409C-BE32-E72D297353CC}">
              <c16:uniqueId val="{00000001-4985-4453-835E-BE1FF3BF422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13.69</c:v>
                </c:pt>
                <c:pt idx="1">
                  <c:v>9.9700000000000006</c:v>
                </c:pt>
                <c:pt idx="2">
                  <c:v>11.2</c:v>
                </c:pt>
                <c:pt idx="3">
                  <c:v>6.82</c:v>
                </c:pt>
                <c:pt idx="4">
                  <c:v>8.61</c:v>
                </c:pt>
              </c:numCache>
            </c:numRef>
          </c:val>
          <c:extLst>
            <c:ext xmlns:c16="http://schemas.microsoft.com/office/drawing/2014/chart" uri="{C3380CC4-5D6E-409C-BE32-E72D297353CC}">
              <c16:uniqueId val="{00000000-F4B5-4194-96F4-0FC620D4489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51.57</c:v>
                </c:pt>
                <c:pt idx="1">
                  <c:v>42.65</c:v>
                </c:pt>
                <c:pt idx="2">
                  <c:v>39.46</c:v>
                </c:pt>
                <c:pt idx="3">
                  <c:v>39.08</c:v>
                </c:pt>
                <c:pt idx="4">
                  <c:v>36.119999999999997</c:v>
                </c:pt>
              </c:numCache>
            </c:numRef>
          </c:val>
          <c:extLst>
            <c:ext xmlns:c16="http://schemas.microsoft.com/office/drawing/2014/chart" uri="{C3380CC4-5D6E-409C-BE32-E72D297353CC}">
              <c16:uniqueId val="{00000001-F4B5-4194-96F4-0FC620D4489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-6.73</c:v>
                </c:pt>
                <c:pt idx="1">
                  <c:v>-14.59</c:v>
                </c:pt>
                <c:pt idx="2">
                  <c:v>-2.78</c:v>
                </c:pt>
                <c:pt idx="3">
                  <c:v>-5.72</c:v>
                </c:pt>
                <c:pt idx="4">
                  <c:v>0.16</c:v>
                </c:pt>
              </c:numCache>
            </c:numRef>
          </c:val>
          <c:smooth val="0"/>
          <c:extLst>
            <c:ext xmlns:c16="http://schemas.microsoft.com/office/drawing/2014/chart" uri="{C3380CC4-5D6E-409C-BE32-E72D297353CC}">
              <c16:uniqueId val="{00000002-F4B5-4194-96F4-0FC620D4489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0.05</c:v>
                </c:pt>
                <c:pt idx="2">
                  <c:v>#N/A</c:v>
                </c:pt>
                <c:pt idx="3">
                  <c:v>0.04</c:v>
                </c:pt>
                <c:pt idx="4">
                  <c:v>#N/A</c:v>
                </c:pt>
                <c:pt idx="5">
                  <c:v>0.04</c:v>
                </c:pt>
                <c:pt idx="6">
                  <c:v>#N/A</c:v>
                </c:pt>
                <c:pt idx="7">
                  <c:v>0.04</c:v>
                </c:pt>
                <c:pt idx="8">
                  <c:v>#N/A</c:v>
                </c:pt>
                <c:pt idx="9">
                  <c:v>0.02</c:v>
                </c:pt>
              </c:numCache>
            </c:numRef>
          </c:val>
          <c:extLst>
            <c:ext xmlns:c16="http://schemas.microsoft.com/office/drawing/2014/chart" uri="{C3380CC4-5D6E-409C-BE32-E72D297353CC}">
              <c16:uniqueId val="{00000000-1E58-45AA-9C72-84D42EBC276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E58-45AA-9C72-84D42EBC276C}"/>
            </c:ext>
          </c:extLst>
        </c:ser>
        <c:ser>
          <c:idx val="2"/>
          <c:order val="2"/>
          <c:tx>
            <c:strRef>
              <c:f>データシート!$A$29</c:f>
              <c:strCache>
                <c:ptCount val="1"/>
                <c:pt idx="0">
                  <c:v>漁業集落排水事業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2-1E58-45AA-9C72-84D42EBC276C}"/>
            </c:ext>
          </c:extLst>
        </c:ser>
        <c:ser>
          <c:idx val="3"/>
          <c:order val="3"/>
          <c:tx>
            <c:strRef>
              <c:f>データシート!$A$30</c:f>
              <c:strCache>
                <c:ptCount val="1"/>
                <c:pt idx="0">
                  <c:v>墓地事業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0.01</c:v>
                </c:pt>
                <c:pt idx="2">
                  <c:v>#N/A</c:v>
                </c:pt>
                <c:pt idx="3">
                  <c:v>0.01</c:v>
                </c:pt>
                <c:pt idx="4">
                  <c:v>#N/A</c:v>
                </c:pt>
                <c:pt idx="5">
                  <c:v>0.03</c:v>
                </c:pt>
                <c:pt idx="6">
                  <c:v>#N/A</c:v>
                </c:pt>
                <c:pt idx="7">
                  <c:v>0</c:v>
                </c:pt>
                <c:pt idx="8">
                  <c:v>#N/A</c:v>
                </c:pt>
                <c:pt idx="9">
                  <c:v>0.02</c:v>
                </c:pt>
              </c:numCache>
            </c:numRef>
          </c:val>
          <c:extLst>
            <c:ext xmlns:c16="http://schemas.microsoft.com/office/drawing/2014/chart" uri="{C3380CC4-5D6E-409C-BE32-E72D297353CC}">
              <c16:uniqueId val="{00000003-1E58-45AA-9C72-84D42EBC276C}"/>
            </c:ext>
          </c:extLst>
        </c:ser>
        <c:ser>
          <c:idx val="4"/>
          <c:order val="4"/>
          <c:tx>
            <c:strRef>
              <c:f>データシート!$A$31</c:f>
              <c:strCache>
                <c:ptCount val="1"/>
                <c:pt idx="0">
                  <c:v>国民健康保険事業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0.1</c:v>
                </c:pt>
                <c:pt idx="4">
                  <c:v>#N/A</c:v>
                </c:pt>
                <c:pt idx="5">
                  <c:v>0.11</c:v>
                </c:pt>
                <c:pt idx="6">
                  <c:v>#N/A</c:v>
                </c:pt>
                <c:pt idx="7">
                  <c:v>0.16</c:v>
                </c:pt>
                <c:pt idx="8">
                  <c:v>#N/A</c:v>
                </c:pt>
                <c:pt idx="9">
                  <c:v>0.22</c:v>
                </c:pt>
              </c:numCache>
            </c:numRef>
          </c:val>
          <c:extLst>
            <c:ext xmlns:c16="http://schemas.microsoft.com/office/drawing/2014/chart" uri="{C3380CC4-5D6E-409C-BE32-E72D297353CC}">
              <c16:uniqueId val="{00000004-1E58-45AA-9C72-84D42EBC276C}"/>
            </c:ext>
          </c:extLst>
        </c:ser>
        <c:ser>
          <c:idx val="5"/>
          <c:order val="5"/>
          <c:tx>
            <c:strRef>
              <c:f>データシート!$A$32</c:f>
              <c:strCache>
                <c:ptCount val="1"/>
                <c:pt idx="0">
                  <c:v>特定環境保全公共下水道事業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0.06</c:v>
                </c:pt>
                <c:pt idx="4">
                  <c:v>#N/A</c:v>
                </c:pt>
                <c:pt idx="5">
                  <c:v>0.2</c:v>
                </c:pt>
                <c:pt idx="6">
                  <c:v>#N/A</c:v>
                </c:pt>
                <c:pt idx="7">
                  <c:v>0.23</c:v>
                </c:pt>
                <c:pt idx="8">
                  <c:v>#N/A</c:v>
                </c:pt>
                <c:pt idx="9">
                  <c:v>0.23</c:v>
                </c:pt>
              </c:numCache>
            </c:numRef>
          </c:val>
          <c:extLst>
            <c:ext xmlns:c16="http://schemas.microsoft.com/office/drawing/2014/chart" uri="{C3380CC4-5D6E-409C-BE32-E72D297353CC}">
              <c16:uniqueId val="{00000005-1E58-45AA-9C72-84D42EBC276C}"/>
            </c:ext>
          </c:extLst>
        </c:ser>
        <c:ser>
          <c:idx val="6"/>
          <c:order val="6"/>
          <c:tx>
            <c:strRef>
              <c:f>データシート!$A$33</c:f>
              <c:strCache>
                <c:ptCount val="1"/>
                <c:pt idx="0">
                  <c:v>介護保険事業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1.53</c:v>
                </c:pt>
                <c:pt idx="2">
                  <c:v>#N/A</c:v>
                </c:pt>
                <c:pt idx="3">
                  <c:v>2.06</c:v>
                </c:pt>
                <c:pt idx="4">
                  <c:v>#N/A</c:v>
                </c:pt>
                <c:pt idx="5">
                  <c:v>0.93</c:v>
                </c:pt>
                <c:pt idx="6">
                  <c:v>#N/A</c:v>
                </c:pt>
                <c:pt idx="7">
                  <c:v>1.62</c:v>
                </c:pt>
                <c:pt idx="8">
                  <c:v>#N/A</c:v>
                </c:pt>
                <c:pt idx="9">
                  <c:v>1.31</c:v>
                </c:pt>
              </c:numCache>
            </c:numRef>
          </c:val>
          <c:extLst>
            <c:ext xmlns:c16="http://schemas.microsoft.com/office/drawing/2014/chart" uri="{C3380CC4-5D6E-409C-BE32-E72D297353CC}">
              <c16:uniqueId val="{00000006-1E58-45AA-9C72-84D42EBC276C}"/>
            </c:ext>
          </c:extLst>
        </c:ser>
        <c:ser>
          <c:idx val="7"/>
          <c:order val="7"/>
          <c:tx>
            <c:strRef>
              <c:f>データシート!$A$34</c:f>
              <c:strCache>
                <c:ptCount val="1"/>
                <c:pt idx="0">
                  <c:v>公共下水道事業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4.17</c:v>
                </c:pt>
                <c:pt idx="2">
                  <c:v>#N/A</c:v>
                </c:pt>
                <c:pt idx="3">
                  <c:v>4.9800000000000004</c:v>
                </c:pt>
                <c:pt idx="4">
                  <c:v>#N/A</c:v>
                </c:pt>
                <c:pt idx="5">
                  <c:v>4</c:v>
                </c:pt>
                <c:pt idx="6">
                  <c:v>#N/A</c:v>
                </c:pt>
                <c:pt idx="7">
                  <c:v>3.79</c:v>
                </c:pt>
                <c:pt idx="8">
                  <c:v>#N/A</c:v>
                </c:pt>
                <c:pt idx="9">
                  <c:v>2.97</c:v>
                </c:pt>
              </c:numCache>
            </c:numRef>
          </c:val>
          <c:extLst>
            <c:ext xmlns:c16="http://schemas.microsoft.com/office/drawing/2014/chart" uri="{C3380CC4-5D6E-409C-BE32-E72D297353CC}">
              <c16:uniqueId val="{00000007-1E58-45AA-9C72-84D42EBC276C}"/>
            </c:ext>
          </c:extLst>
        </c:ser>
        <c:ser>
          <c:idx val="8"/>
          <c:order val="8"/>
          <c:tx>
            <c:strRef>
              <c:f>データシート!$A$35</c:f>
              <c:strCache>
                <c:ptCount val="1"/>
                <c:pt idx="0">
                  <c:v>水道事業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6.3</c:v>
                </c:pt>
                <c:pt idx="2">
                  <c:v>#N/A</c:v>
                </c:pt>
                <c:pt idx="3">
                  <c:v>6.93</c:v>
                </c:pt>
                <c:pt idx="4">
                  <c:v>#N/A</c:v>
                </c:pt>
                <c:pt idx="5">
                  <c:v>7.33</c:v>
                </c:pt>
                <c:pt idx="6">
                  <c:v>#N/A</c:v>
                </c:pt>
                <c:pt idx="7">
                  <c:v>7.74</c:v>
                </c:pt>
                <c:pt idx="8">
                  <c:v>#N/A</c:v>
                </c:pt>
                <c:pt idx="9">
                  <c:v>8.3000000000000007</c:v>
                </c:pt>
              </c:numCache>
            </c:numRef>
          </c:val>
          <c:extLst>
            <c:ext xmlns:c16="http://schemas.microsoft.com/office/drawing/2014/chart" uri="{C3380CC4-5D6E-409C-BE32-E72D297353CC}">
              <c16:uniqueId val="{00000008-1E58-45AA-9C72-84D42EBC276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13.67</c:v>
                </c:pt>
                <c:pt idx="2">
                  <c:v>#N/A</c:v>
                </c:pt>
                <c:pt idx="3">
                  <c:v>9.9499999999999993</c:v>
                </c:pt>
                <c:pt idx="4">
                  <c:v>#N/A</c:v>
                </c:pt>
                <c:pt idx="5">
                  <c:v>11.16</c:v>
                </c:pt>
                <c:pt idx="6">
                  <c:v>#N/A</c:v>
                </c:pt>
                <c:pt idx="7">
                  <c:v>6.82</c:v>
                </c:pt>
                <c:pt idx="8">
                  <c:v>#N/A</c:v>
                </c:pt>
                <c:pt idx="9">
                  <c:v>8.58</c:v>
                </c:pt>
              </c:numCache>
            </c:numRef>
          </c:val>
          <c:extLst>
            <c:ext xmlns:c16="http://schemas.microsoft.com/office/drawing/2014/chart" uri="{C3380CC4-5D6E-409C-BE32-E72D297353CC}">
              <c16:uniqueId val="{00000009-1E58-45AA-9C72-84D42EBC276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2974</c:v>
                </c:pt>
                <c:pt idx="5">
                  <c:v>2760</c:v>
                </c:pt>
                <c:pt idx="8">
                  <c:v>2703</c:v>
                </c:pt>
                <c:pt idx="11">
                  <c:v>2619</c:v>
                </c:pt>
                <c:pt idx="14">
                  <c:v>2794</c:v>
                </c:pt>
              </c:numCache>
            </c:numRef>
          </c:val>
          <c:extLst>
            <c:ext xmlns:c16="http://schemas.microsoft.com/office/drawing/2014/chart" uri="{C3380CC4-5D6E-409C-BE32-E72D297353CC}">
              <c16:uniqueId val="{00000000-013F-4F2A-A472-AEADF773D0F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13F-4F2A-A472-AEADF773D0F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21</c:v>
                </c:pt>
                <c:pt idx="3">
                  <c:v>20</c:v>
                </c:pt>
                <c:pt idx="6">
                  <c:v>19</c:v>
                </c:pt>
                <c:pt idx="9">
                  <c:v>11</c:v>
                </c:pt>
                <c:pt idx="12">
                  <c:v>7</c:v>
                </c:pt>
              </c:numCache>
            </c:numRef>
          </c:val>
          <c:extLst>
            <c:ext xmlns:c16="http://schemas.microsoft.com/office/drawing/2014/chart" uri="{C3380CC4-5D6E-409C-BE32-E72D297353CC}">
              <c16:uniqueId val="{00000002-013F-4F2A-A472-AEADF773D0F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29</c:v>
                </c:pt>
                <c:pt idx="3">
                  <c:v>28</c:v>
                </c:pt>
                <c:pt idx="6">
                  <c:v>28</c:v>
                </c:pt>
                <c:pt idx="9">
                  <c:v>20</c:v>
                </c:pt>
                <c:pt idx="12">
                  <c:v>19</c:v>
                </c:pt>
              </c:numCache>
            </c:numRef>
          </c:val>
          <c:extLst>
            <c:ext xmlns:c16="http://schemas.microsoft.com/office/drawing/2014/chart" uri="{C3380CC4-5D6E-409C-BE32-E72D297353CC}">
              <c16:uniqueId val="{00000003-013F-4F2A-A472-AEADF773D0F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820</c:v>
                </c:pt>
                <c:pt idx="3">
                  <c:v>842</c:v>
                </c:pt>
                <c:pt idx="6">
                  <c:v>677</c:v>
                </c:pt>
                <c:pt idx="9">
                  <c:v>655</c:v>
                </c:pt>
                <c:pt idx="12">
                  <c:v>732</c:v>
                </c:pt>
              </c:numCache>
            </c:numRef>
          </c:val>
          <c:extLst>
            <c:ext xmlns:c16="http://schemas.microsoft.com/office/drawing/2014/chart" uri="{C3380CC4-5D6E-409C-BE32-E72D297353CC}">
              <c16:uniqueId val="{00000004-013F-4F2A-A472-AEADF773D0F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13F-4F2A-A472-AEADF773D0F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13F-4F2A-A472-AEADF773D0F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3753</c:v>
                </c:pt>
                <c:pt idx="3">
                  <c:v>3359</c:v>
                </c:pt>
                <c:pt idx="6">
                  <c:v>3221</c:v>
                </c:pt>
                <c:pt idx="9">
                  <c:v>3117</c:v>
                </c:pt>
                <c:pt idx="12">
                  <c:v>3256</c:v>
                </c:pt>
              </c:numCache>
            </c:numRef>
          </c:val>
          <c:extLst>
            <c:ext xmlns:c16="http://schemas.microsoft.com/office/drawing/2014/chart" uri="{C3380CC4-5D6E-409C-BE32-E72D297353CC}">
              <c16:uniqueId val="{00000007-013F-4F2A-A472-AEADF773D0F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1649</c:v>
                </c:pt>
                <c:pt idx="2">
                  <c:v>#N/A</c:v>
                </c:pt>
                <c:pt idx="3">
                  <c:v>#N/A</c:v>
                </c:pt>
                <c:pt idx="4">
                  <c:v>1489</c:v>
                </c:pt>
                <c:pt idx="5">
                  <c:v>#N/A</c:v>
                </c:pt>
                <c:pt idx="6">
                  <c:v>#N/A</c:v>
                </c:pt>
                <c:pt idx="7">
                  <c:v>1242</c:v>
                </c:pt>
                <c:pt idx="8">
                  <c:v>#N/A</c:v>
                </c:pt>
                <c:pt idx="9">
                  <c:v>#N/A</c:v>
                </c:pt>
                <c:pt idx="10">
                  <c:v>1184</c:v>
                </c:pt>
                <c:pt idx="11">
                  <c:v>#N/A</c:v>
                </c:pt>
                <c:pt idx="12">
                  <c:v>#N/A</c:v>
                </c:pt>
                <c:pt idx="13">
                  <c:v>1220</c:v>
                </c:pt>
                <c:pt idx="14">
                  <c:v>#N/A</c:v>
                </c:pt>
              </c:numCache>
            </c:numRef>
          </c:val>
          <c:smooth val="0"/>
          <c:extLst>
            <c:ext xmlns:c16="http://schemas.microsoft.com/office/drawing/2014/chart" uri="{C3380CC4-5D6E-409C-BE32-E72D297353CC}">
              <c16:uniqueId val="{00000008-013F-4F2A-A472-AEADF773D0F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30228</c:v>
                </c:pt>
                <c:pt idx="5">
                  <c:v>32702</c:v>
                </c:pt>
                <c:pt idx="8">
                  <c:v>34853</c:v>
                </c:pt>
                <c:pt idx="11">
                  <c:v>35650</c:v>
                </c:pt>
                <c:pt idx="14">
                  <c:v>37483</c:v>
                </c:pt>
              </c:numCache>
            </c:numRef>
          </c:val>
          <c:extLst>
            <c:ext xmlns:c16="http://schemas.microsoft.com/office/drawing/2014/chart" uri="{C3380CC4-5D6E-409C-BE32-E72D297353CC}">
              <c16:uniqueId val="{00000000-931A-4E2F-97C0-12BD0C192A9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2493</c:v>
                </c:pt>
                <c:pt idx="5">
                  <c:v>2682</c:v>
                </c:pt>
                <c:pt idx="8">
                  <c:v>2655</c:v>
                </c:pt>
                <c:pt idx="11">
                  <c:v>2612</c:v>
                </c:pt>
                <c:pt idx="14">
                  <c:v>2576</c:v>
                </c:pt>
              </c:numCache>
            </c:numRef>
          </c:val>
          <c:extLst>
            <c:ext xmlns:c16="http://schemas.microsoft.com/office/drawing/2014/chart" uri="{C3380CC4-5D6E-409C-BE32-E72D297353CC}">
              <c16:uniqueId val="{00000001-931A-4E2F-97C0-12BD0C192A9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12853</c:v>
                </c:pt>
                <c:pt idx="5">
                  <c:v>12485</c:v>
                </c:pt>
                <c:pt idx="8">
                  <c:v>13709</c:v>
                </c:pt>
                <c:pt idx="11">
                  <c:v>14351</c:v>
                </c:pt>
                <c:pt idx="14">
                  <c:v>14681</c:v>
                </c:pt>
              </c:numCache>
            </c:numRef>
          </c:val>
          <c:extLst>
            <c:ext xmlns:c16="http://schemas.microsoft.com/office/drawing/2014/chart" uri="{C3380CC4-5D6E-409C-BE32-E72D297353CC}">
              <c16:uniqueId val="{00000002-931A-4E2F-97C0-12BD0C192A9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31A-4E2F-97C0-12BD0C192A9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31A-4E2F-97C0-12BD0C192A9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31A-4E2F-97C0-12BD0C192A9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4950</c:v>
                </c:pt>
                <c:pt idx="3">
                  <c:v>4862</c:v>
                </c:pt>
                <c:pt idx="6">
                  <c:v>4552</c:v>
                </c:pt>
                <c:pt idx="9">
                  <c:v>4437</c:v>
                </c:pt>
                <c:pt idx="12">
                  <c:v>4261</c:v>
                </c:pt>
              </c:numCache>
            </c:numRef>
          </c:val>
          <c:extLst>
            <c:ext xmlns:c16="http://schemas.microsoft.com/office/drawing/2014/chart" uri="{C3380CC4-5D6E-409C-BE32-E72D297353CC}">
              <c16:uniqueId val="{00000006-931A-4E2F-97C0-12BD0C192A9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161</c:v>
                </c:pt>
                <c:pt idx="3">
                  <c:v>135</c:v>
                </c:pt>
                <c:pt idx="6">
                  <c:v>108</c:v>
                </c:pt>
                <c:pt idx="9">
                  <c:v>89</c:v>
                </c:pt>
                <c:pt idx="12">
                  <c:v>72</c:v>
                </c:pt>
              </c:numCache>
            </c:numRef>
          </c:val>
          <c:extLst>
            <c:ext xmlns:c16="http://schemas.microsoft.com/office/drawing/2014/chart" uri="{C3380CC4-5D6E-409C-BE32-E72D297353CC}">
              <c16:uniqueId val="{00000007-931A-4E2F-97C0-12BD0C192A9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7670</c:v>
                </c:pt>
                <c:pt idx="3">
                  <c:v>7382</c:v>
                </c:pt>
                <c:pt idx="6">
                  <c:v>6825</c:v>
                </c:pt>
                <c:pt idx="9">
                  <c:v>6433</c:v>
                </c:pt>
                <c:pt idx="12">
                  <c:v>6585</c:v>
                </c:pt>
              </c:numCache>
            </c:numRef>
          </c:val>
          <c:extLst>
            <c:ext xmlns:c16="http://schemas.microsoft.com/office/drawing/2014/chart" uri="{C3380CC4-5D6E-409C-BE32-E72D297353CC}">
              <c16:uniqueId val="{00000008-931A-4E2F-97C0-12BD0C192A9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74</c:v>
                </c:pt>
                <c:pt idx="3">
                  <c:v>55</c:v>
                </c:pt>
                <c:pt idx="6">
                  <c:v>37</c:v>
                </c:pt>
                <c:pt idx="9">
                  <c:v>27</c:v>
                </c:pt>
                <c:pt idx="12">
                  <c:v>20</c:v>
                </c:pt>
              </c:numCache>
            </c:numRef>
          </c:val>
          <c:extLst>
            <c:ext xmlns:c16="http://schemas.microsoft.com/office/drawing/2014/chart" uri="{C3380CC4-5D6E-409C-BE32-E72D297353CC}">
              <c16:uniqueId val="{00000009-931A-4E2F-97C0-12BD0C192A9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36025</c:v>
                </c:pt>
                <c:pt idx="3">
                  <c:v>39414</c:v>
                </c:pt>
                <c:pt idx="6">
                  <c:v>42397</c:v>
                </c:pt>
                <c:pt idx="9">
                  <c:v>45106</c:v>
                </c:pt>
                <c:pt idx="12">
                  <c:v>46961</c:v>
                </c:pt>
              </c:numCache>
            </c:numRef>
          </c:val>
          <c:extLst>
            <c:ext xmlns:c16="http://schemas.microsoft.com/office/drawing/2014/chart" uri="{C3380CC4-5D6E-409C-BE32-E72D297353CC}">
              <c16:uniqueId val="{0000000A-931A-4E2F-97C0-12BD0C192A9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3306</c:v>
                </c:pt>
                <c:pt idx="2">
                  <c:v>#N/A</c:v>
                </c:pt>
                <c:pt idx="3">
                  <c:v>#N/A</c:v>
                </c:pt>
                <c:pt idx="4">
                  <c:v>3979</c:v>
                </c:pt>
                <c:pt idx="5">
                  <c:v>#N/A</c:v>
                </c:pt>
                <c:pt idx="6">
                  <c:v>#N/A</c:v>
                </c:pt>
                <c:pt idx="7">
                  <c:v>2703</c:v>
                </c:pt>
                <c:pt idx="8">
                  <c:v>#N/A</c:v>
                </c:pt>
                <c:pt idx="9">
                  <c:v>#N/A</c:v>
                </c:pt>
                <c:pt idx="10">
                  <c:v>3480</c:v>
                </c:pt>
                <c:pt idx="11">
                  <c:v>#N/A</c:v>
                </c:pt>
                <c:pt idx="12">
                  <c:v>#N/A</c:v>
                </c:pt>
                <c:pt idx="13">
                  <c:v>3159</c:v>
                </c:pt>
                <c:pt idx="14">
                  <c:v>#N/A</c:v>
                </c:pt>
              </c:numCache>
            </c:numRef>
          </c:val>
          <c:smooth val="0"/>
          <c:extLst>
            <c:ext xmlns:c16="http://schemas.microsoft.com/office/drawing/2014/chart" uri="{C3380CC4-5D6E-409C-BE32-E72D297353CC}">
              <c16:uniqueId val="{0000000B-931A-4E2F-97C0-12BD0C192A9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6863</c:v>
                </c:pt>
                <c:pt idx="1">
                  <c:v>6670</c:v>
                </c:pt>
                <c:pt idx="2">
                  <c:v>6349</c:v>
                </c:pt>
              </c:numCache>
            </c:numRef>
          </c:val>
          <c:extLst>
            <c:ext xmlns:c16="http://schemas.microsoft.com/office/drawing/2014/chart" uri="{C3380CC4-5D6E-409C-BE32-E72D297353CC}">
              <c16:uniqueId val="{00000000-2020-4FFC-939F-F48AE7A5C81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2968</c:v>
                </c:pt>
                <c:pt idx="1">
                  <c:v>3854</c:v>
                </c:pt>
                <c:pt idx="2">
                  <c:v>4509</c:v>
                </c:pt>
              </c:numCache>
            </c:numRef>
          </c:val>
          <c:extLst>
            <c:ext xmlns:c16="http://schemas.microsoft.com/office/drawing/2014/chart" uri="{C3380CC4-5D6E-409C-BE32-E72D297353CC}">
              <c16:uniqueId val="{00000001-2020-4FFC-939F-F48AE7A5C81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12697</c:v>
                </c:pt>
                <c:pt idx="1">
                  <c:v>8504</c:v>
                </c:pt>
                <c:pt idx="2">
                  <c:v>5009</c:v>
                </c:pt>
              </c:numCache>
            </c:numRef>
          </c:val>
          <c:extLst>
            <c:ext xmlns:c16="http://schemas.microsoft.com/office/drawing/2014/chart" uri="{C3380CC4-5D6E-409C-BE32-E72D297353CC}">
              <c16:uniqueId val="{00000002-2020-4FFC-939F-F48AE7A5C81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{AB042264-33DF-4597-B5B2-CDB5169952BB}</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4212-4210-AD74-725FE717F70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{52E7C86D-84F6-41AF-A75C-4DDD541A31D6}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212-4210-AD74-725FE717F70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{D1F481A1-D3A6-47B9-8CE9-429EB878BA2C}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212-4210-AD74-725FE717F70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{D0FD00C4-CA2C-4145-89A6-FCF4ED967FA4}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212-4210-AD74-725FE717F70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{479D02E8-FE36-4056-8362-41A3E61C3883}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212-4210-AD74-725FE717F704}"/>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{2C176A4F-8ED6-444D-9D87-7EAD43BDDBBC}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4212-4210-AD74-725FE717F704}"/>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{1FAB5C26-68C0-4C49-8A7A-586ADC3B4BFE}</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4212-4210-AD74-725FE717F704}"/>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{57E6CF1E-2C1C-4120-85A2-C4D10031E1C5}</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4212-4210-AD74-725FE717F704}"/>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{F4EBA8FA-645B-46BD-A3C1-D4E4C05BAE72}</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4212-4210-AD74-725FE717F70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59.6</c:v>
                </c:pt>
                <c:pt idx="8">
                  <c:v>60.6</c:v>
                </c:pt>
                <c:pt idx="16">
                  <c:v>60</c:v>
                </c:pt>
                <c:pt idx="24">
                  <c:v>56.4</c:v>
                </c:pt>
                <c:pt idx="32">
                  <c:v>57.1</c:v>
                </c:pt>
              </c:numCache>
            </c:numRef>
          </c:xVal>
          <c:yVal>
            <c:numRef>
              <c:f>公会計指標分析・財政指標組合せ分析表!$BP$51:$DC$51</c:f>
              <c:numCache>
                <c:formatCode>#,##0.0;"▲ "#,##0.0</c:formatCode>
                <c:ptCount val="40"/>
                <c:pt idx="0">
                  <c:v>21.6</c:v>
                </c:pt>
                <c:pt idx="8">
                  <c:v>26.5</c:v>
                </c:pt>
                <c:pt idx="16">
                  <c:v>18.2</c:v>
                </c:pt>
                <c:pt idx="24">
                  <c:v>23.9</c:v>
                </c:pt>
                <c:pt idx="32">
                  <c:v>21.2</c:v>
                </c:pt>
              </c:numCache>
            </c:numRef>
          </c:yVal>
          <c:smooth val="0"/>
          <c:extLst>
            <c:ext xmlns:c16="http://schemas.microsoft.com/office/drawing/2014/chart" uri="{C3380CC4-5D6E-409C-BE32-E72D297353CC}">
              <c16:uniqueId val="{00000009-4212-4210-AD74-725FE717F70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{9DD643AD-57B5-4B19-922E-297E4408534B}</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4212-4210-AD74-725FE717F70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{7FA33B11-14A0-4784-972C-8CE8FDA657CF}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212-4210-AD74-725FE717F70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{73473E4C-91E8-4E3F-9A58-DEE7530B8B0C}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212-4210-AD74-725FE717F70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{3E47F8CF-ECDD-42A3-8550-AB5C55E8B26B}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212-4210-AD74-725FE717F70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{63ED529E-DEA7-47A3-995C-3C84C4BF42CD}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212-4210-AD74-725FE717F704}"/>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{D82173A8-7B8A-4160-BAE8-C14C849060EA}</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4212-4210-AD74-725FE717F704}"/>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{ECEE7E85-FB48-4331-BAB1-134FDADDC4DD}</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4212-4210-AD74-725FE717F704}"/>
                </c:ext>
              </c:extLst>
            </c:dLbl>
            <c:dLbl>
              <c:idx val="24"/>
              <c:layout>
                <c:manualLayout>
                  <c:x val="-3.9411791087503707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{B83FC904-45CC-4B9D-83CD-E43737886EC9}</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4212-4210-AD74-725FE717F704}"/>
                </c:ext>
              </c:extLst>
            </c:dLbl>
            <c:dLbl>
              <c:idx val="32"/>
              <c:layout>
                <c:manualLayout>
                  <c:x val="-2.4619710212964611E-2"/>
                  <c:y val="-6.4739042105865174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{0BB3455A-12DE-44A5-A4A5-8F0E7A8A22A7}</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4212-4210-AD74-725FE717F70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57.2</c:v>
                </c:pt>
                <c:pt idx="8">
                  <c:v>58.5</c:v>
                </c:pt>
                <c:pt idx="16">
                  <c:v>59.8</c:v>
                </c:pt>
                <c:pt idx="24">
                  <c:v>61.1</c:v>
                </c:pt>
                <c:pt idx="32">
                  <c:v>61</c:v>
                </c:pt>
              </c:numCache>
            </c:numRef>
          </c:xVal>
          <c:yVal>
            <c:numRef>
              <c:f>公会計指標分析・財政指標組合せ分析表!$BP$55:$DC$55</c:f>
              <c:numCache>
                <c:formatCode>#,##0.0;"▲ "#,##0.0</c:formatCode>
                <c:ptCount val="40"/>
                <c:pt idx="0">
                  <c:v>33.1</c:v>
                </c:pt>
                <c:pt idx="8">
                  <c:v>31.3</c:v>
                </c:pt>
                <c:pt idx="16">
                  <c:v>25.3</c:v>
                </c:pt>
                <c:pt idx="24">
                  <c:v>25.5</c:v>
                </c:pt>
                <c:pt idx="32">
                  <c:v>25.1</c:v>
                </c:pt>
              </c:numCache>
            </c:numRef>
          </c:yVal>
          <c:smooth val="0"/>
          <c:extLst>
            <c:ext xmlns:c16="http://schemas.microsoft.com/office/drawing/2014/chart" uri="{C3380CC4-5D6E-409C-BE32-E72D297353CC}">
              <c16:uniqueId val="{00000013-4212-4210-AD74-725FE717F704}"/>
            </c:ext>
          </c:extLst>
        </c:ser>
        <c:dLbls>
          <c:showLegendKey val="0"/>
          <c:showVal val="1"/>
          <c:showCatName val="0"/>
          <c:showSerName val="0"/>
          <c:showPercent val="0"/>
          <c:showBubbleSize val="0"/>
        </c:dLbls>
        <c:axId val="46179840"/>
        <c:axId val="46181760"/>
      </c:scatterChart>
      <c:valAx>
        <c:axId val="46179840"/>
        <c:scaling>
          <c:orientation val="maxMin"/>
          <c:max val="62"/>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{648656F3-2030-4F41-A067-A85B1501CCFC}</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9008-4E72-9C74-0B856A30624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{C391F908-FE7B-45E6-BD9D-7B0A3DDC8E0A}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008-4E72-9C74-0B856A30624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{8421797D-F314-4842-8E6D-47B57F868BBB}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008-4E72-9C74-0B856A30624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{9F54D362-0815-4122-8C0E-F6AB40DA41EC}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008-4E72-9C74-0B856A30624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{AF6F6E24-7810-4144-B048-C34B7C939719}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008-4E72-9C74-0B856A306245}"/>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{822C2618-5E8E-4D24-ABFF-397A91630694}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9008-4E72-9C74-0B856A306245}"/>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{320EEE2B-19E9-4BBB-BE49-21874061481B}</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9008-4E72-9C74-0B856A306245}"/>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{9C7463DC-F57D-4B23-BE21-5168B18BC78B}</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9008-4E72-9C74-0B856A306245}"/>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{BC13F8F3-B2BF-49DE-B065-EE47A4D8ABBA}</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9008-4E72-9C74-0B856A30624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11.4</c:v>
                </c:pt>
                <c:pt idx="8">
                  <c:v>10.7</c:v>
                </c:pt>
                <c:pt idx="16">
                  <c:v>9.6999999999999993</c:v>
                </c:pt>
                <c:pt idx="24">
                  <c:v>8.8000000000000007</c:v>
                </c:pt>
                <c:pt idx="32">
                  <c:v>8.1999999999999993</c:v>
                </c:pt>
              </c:numCache>
            </c:numRef>
          </c:xVal>
          <c:yVal>
            <c:numRef>
              <c:f>公会計指標分析・財政指標組合せ分析表!$BP$73:$DC$73</c:f>
              <c:numCache>
                <c:formatCode>#,##0.0;"▲ "#,##0.0</c:formatCode>
                <c:ptCount val="40"/>
                <c:pt idx="0">
                  <c:v>21.6</c:v>
                </c:pt>
                <c:pt idx="8">
                  <c:v>26.5</c:v>
                </c:pt>
                <c:pt idx="16">
                  <c:v>18.2</c:v>
                </c:pt>
                <c:pt idx="24">
                  <c:v>23.9</c:v>
                </c:pt>
                <c:pt idx="32">
                  <c:v>21.2</c:v>
                </c:pt>
              </c:numCache>
            </c:numRef>
          </c:yVal>
          <c:smooth val="0"/>
          <c:extLst>
            <c:ext xmlns:c16="http://schemas.microsoft.com/office/drawing/2014/chart" uri="{C3380CC4-5D6E-409C-BE32-E72D297353CC}">
              <c16:uniqueId val="{00000009-9008-4E72-9C74-0B856A30624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{8A34610D-74F6-43C2-A525-252F96A2A72B}</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9008-4E72-9C74-0B856A30624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{2C606C94-3CC3-49FB-B688-617E1F1B388B}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008-4E72-9C74-0B856A30624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{B60D70E6-E22B-41D1-95B8-FFD40D46AB80}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008-4E72-9C74-0B856A30624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{6636E44F-C7D2-4C3D-9905-8F6E2B21760B}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008-4E72-9C74-0B856A30624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{7F15751B-745B-4AF6-A6A1-EB80ADCAE523}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008-4E72-9C74-0B856A306245}"/>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{CA7CB4C7-A489-4C1D-B937-8661E7281AC5}</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9008-4E72-9C74-0B856A306245}"/>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{EF066F26-9285-4F2F-9CF4-B6282EB1ED37}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9008-4E72-9C74-0B856A306245}"/>
                </c:ext>
              </c:extLst>
            </c:dLbl>
            <c:dLbl>
              <c:idx val="24"/>
              <c:layout>
                <c:manualLayout>
                  <c:x val="-3.279743771767811E-2"/>
                  <c:y val="-4.8690259037048329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{448A7EA4-AFA3-45FE-A1F7-71A73BB4F6BA}</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9008-4E72-9C74-0B856A306245}"/>
                </c:ext>
              </c:extLst>
            </c:dLbl>
            <c:dLbl>
              <c:idx val="32"/>
              <c:layout>
                <c:manualLayout>
                  <c:x val="-3.034324773247319E-2"/>
                  <c:y val="-7.614303513853965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{AE616023-101F-4F29-873C-220B2124E5A2}</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9008-4E72-9C74-0B856A30624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7.5</c:v>
                </c:pt>
                <c:pt idx="8">
                  <c:v>7.2</c:v>
                </c:pt>
                <c:pt idx="16">
                  <c:v>6.9</c:v>
                </c:pt>
                <c:pt idx="24">
                  <c:v>6.6</c:v>
                </c:pt>
                <c:pt idx="32">
                  <c:v>6.4</c:v>
                </c:pt>
              </c:numCache>
            </c:numRef>
          </c:xVal>
          <c:yVal>
            <c:numRef>
              <c:f>公会計指標分析・財政指標組合せ分析表!$BP$77:$DC$77</c:f>
              <c:numCache>
                <c:formatCode>#,##0.0;"▲ "#,##0.0</c:formatCode>
                <c:ptCount val="40"/>
                <c:pt idx="0">
                  <c:v>33.1</c:v>
                </c:pt>
                <c:pt idx="8">
                  <c:v>31.3</c:v>
                </c:pt>
                <c:pt idx="16">
                  <c:v>25.3</c:v>
                </c:pt>
                <c:pt idx="24">
                  <c:v>25.5</c:v>
                </c:pt>
                <c:pt idx="32">
                  <c:v>25.1</c:v>
                </c:pt>
              </c:numCache>
            </c:numRef>
          </c:yVal>
          <c:smooth val="0"/>
          <c:extLst>
            <c:ext xmlns:c16="http://schemas.microsoft.com/office/drawing/2014/chart" uri="{C3380CC4-5D6E-409C-BE32-E72D297353CC}">
              <c16:uniqueId val="{00000013-9008-4E72-9C74-0B856A306245}"/>
            </c:ext>
          </c:extLst>
        </c:ser>
        <c:dLbls>
          <c:showLegendKey val="0"/>
          <c:showVal val="1"/>
          <c:showCatName val="0"/>
          <c:showSerName val="0"/>
          <c:showPercent val="0"/>
          <c:showBubbleSize val="0"/>
        </c:dLbls>
        <c:axId val="84219776"/>
        <c:axId val="84234240"/>
      </c:scatterChart>
      <c:valAx>
        <c:axId val="84219776"/>
        <c:scaling>
          <c:orientation val="maxMin"/>
          <c:max val="12"/>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岩手県宮古市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n-ea"/>
              <a:ea typeface="+mn-ea"/>
            </a:rPr>
            <a:t>　地方債の元利償還金は</a:t>
          </a:r>
          <a:r>
            <a:rPr kumimoji="1" lang="ja-JP" altLang="ja-JP" sz="1050">
              <a:solidFill>
                <a:schemeClr val="dk1"/>
              </a:solidFill>
              <a:effectLst/>
              <a:latin typeface="+mn-lt"/>
              <a:ea typeface="+mn-ea"/>
              <a:cs typeface="+mn-cs"/>
            </a:rPr>
            <a:t>過疎対策事業債（平成</a:t>
          </a:r>
          <a:r>
            <a:rPr kumimoji="1" lang="en-US" altLang="ja-JP" sz="1050">
              <a:solidFill>
                <a:schemeClr val="dk1"/>
              </a:solidFill>
              <a:effectLst/>
              <a:latin typeface="+mn-lt"/>
              <a:ea typeface="+mn-ea"/>
              <a:cs typeface="+mn-cs"/>
            </a:rPr>
            <a:t>28</a:t>
          </a:r>
          <a:r>
            <a:rPr kumimoji="1" lang="ja-JP" altLang="ja-JP" sz="1050">
              <a:solidFill>
                <a:schemeClr val="dk1"/>
              </a:solidFill>
              <a:effectLst/>
              <a:latin typeface="+mn-lt"/>
              <a:ea typeface="+mn-ea"/>
              <a:cs typeface="+mn-cs"/>
            </a:rPr>
            <a:t>年度借入分）の元金償還開始（前年比＋</a:t>
          </a:r>
          <a:r>
            <a:rPr kumimoji="1" lang="en-US" altLang="ja-JP" sz="1050">
              <a:solidFill>
                <a:schemeClr val="dk1"/>
              </a:solidFill>
              <a:effectLst/>
              <a:latin typeface="+mn-lt"/>
              <a:ea typeface="+mn-ea"/>
              <a:cs typeface="+mn-cs"/>
            </a:rPr>
            <a:t>166</a:t>
          </a:r>
          <a:r>
            <a:rPr kumimoji="1" lang="ja-JP" altLang="ja-JP" sz="1050">
              <a:solidFill>
                <a:schemeClr val="dk1"/>
              </a:solidFill>
              <a:effectLst/>
              <a:latin typeface="+mn-lt"/>
              <a:ea typeface="+mn-ea"/>
              <a:cs typeface="+mn-cs"/>
            </a:rPr>
            <a:t>百万円）等により、全体で前年比</a:t>
          </a:r>
          <a:r>
            <a:rPr kumimoji="1" lang="en-US" altLang="ja-JP" sz="1050">
              <a:solidFill>
                <a:schemeClr val="dk1"/>
              </a:solidFill>
              <a:effectLst/>
              <a:latin typeface="+mn-lt"/>
              <a:ea typeface="+mn-ea"/>
              <a:cs typeface="+mn-cs"/>
            </a:rPr>
            <a:t>4.5</a:t>
          </a:r>
          <a:r>
            <a:rPr kumimoji="1" lang="ja-JP" altLang="ja-JP" sz="1050">
              <a:solidFill>
                <a:schemeClr val="dk1"/>
              </a:solidFill>
              <a:effectLst/>
              <a:latin typeface="+mn-lt"/>
              <a:ea typeface="+mn-ea"/>
              <a:cs typeface="+mn-cs"/>
            </a:rPr>
            <a:t>ポイントの増となった</a:t>
          </a:r>
          <a:r>
            <a:rPr kumimoji="1" lang="ja-JP" altLang="en-US" sz="1050">
              <a:solidFill>
                <a:schemeClr val="dk1"/>
              </a:solidFill>
              <a:effectLst/>
              <a:latin typeface="+mn-lt"/>
              <a:ea typeface="+mn-ea"/>
              <a:cs typeface="+mn-cs"/>
            </a:rPr>
            <a:t>。</a:t>
          </a:r>
          <a:r>
            <a:rPr kumimoji="1" lang="ja-JP" altLang="en-US" sz="1100">
              <a:latin typeface="+mn-ea"/>
              <a:ea typeface="+mn-ea"/>
            </a:rPr>
            <a:t>中心市街地拠点施設整備事業や平成</a:t>
          </a:r>
          <a:r>
            <a:rPr kumimoji="1" lang="en-US" altLang="ja-JP" sz="1100">
              <a:latin typeface="+mn-ea"/>
              <a:ea typeface="+mn-ea"/>
            </a:rPr>
            <a:t>28</a:t>
          </a:r>
          <a:r>
            <a:rPr kumimoji="1" lang="ja-JP" altLang="en-US" sz="1100">
              <a:latin typeface="+mn-ea"/>
              <a:ea typeface="+mn-ea"/>
            </a:rPr>
            <a:t>年台風第</a:t>
          </a:r>
          <a:r>
            <a:rPr kumimoji="1" lang="en-US" altLang="ja-JP" sz="1100">
              <a:latin typeface="+mn-ea"/>
              <a:ea typeface="+mn-ea"/>
            </a:rPr>
            <a:t>10</a:t>
          </a:r>
          <a:r>
            <a:rPr kumimoji="1" lang="ja-JP" altLang="en-US" sz="1100">
              <a:latin typeface="+mn-ea"/>
              <a:ea typeface="+mn-ea"/>
            </a:rPr>
            <a:t>号災害、令和元年台風第</a:t>
          </a:r>
          <a:r>
            <a:rPr kumimoji="1" lang="en-US" altLang="ja-JP" sz="1100">
              <a:latin typeface="+mn-ea"/>
              <a:ea typeface="+mn-ea"/>
            </a:rPr>
            <a:t>19</a:t>
          </a:r>
          <a:r>
            <a:rPr kumimoji="1" lang="ja-JP" altLang="en-US" sz="1100">
              <a:latin typeface="+mn-ea"/>
              <a:ea typeface="+mn-ea"/>
            </a:rPr>
            <a:t>号災害に係る災害復旧事業に係る地方債の発行により地方債現在高は増加しており、今後も償還額の増加が見込まれる。</a:t>
          </a:r>
        </a:p>
        <a:p>
          <a:r>
            <a:rPr kumimoji="1" lang="ja-JP" altLang="en-US" sz="1100">
              <a:latin typeface="+mn-ea"/>
              <a:ea typeface="+mn-ea"/>
            </a:rPr>
            <a:t>　公営企業債の元利償還金に対する繰入金の額は、</a:t>
          </a:r>
          <a:r>
            <a:rPr kumimoji="1" lang="en-US" altLang="ja-JP" sz="1100">
              <a:latin typeface="+mn-ea"/>
              <a:ea typeface="+mn-ea"/>
            </a:rPr>
            <a:t>77</a:t>
          </a:r>
          <a:r>
            <a:rPr kumimoji="1" lang="ja-JP" altLang="en-US" sz="1100">
              <a:latin typeface="+mn-ea"/>
              <a:ea typeface="+mn-ea"/>
            </a:rPr>
            <a:t>百万円の増となった。浄化槽事業特別会計等における建設事業に対する繰出金の額は増加傾向にある。</a:t>
          </a:r>
        </a:p>
        <a:p>
          <a:r>
            <a:rPr kumimoji="1" lang="ja-JP" altLang="en-US" sz="1100">
              <a:latin typeface="+mn-ea"/>
              <a:ea typeface="+mn-ea"/>
            </a:rPr>
            <a:t>　全体として実質公債費比率の分子は増加の見込があることから、普通建設事業については慎重に事業を選択するとともに、国県補助金等、地方債以外の財源確保に努め、公債費負担の適正化を図る。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岩手県宮古市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地方債の現在高については、中心市街地拠点施設整備事業や平成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年台風第</a:t>
          </a:r>
          <a:r>
            <a:rPr kumimoji="1" lang="en-US" altLang="ja-JP" sz="1200">
              <a:latin typeface="ＭＳ ゴシック" pitchFamily="49" charset="-128"/>
              <a:ea typeface="ＭＳ ゴシック" pitchFamily="49" charset="-128"/>
            </a:rPr>
            <a:t>10</a:t>
          </a:r>
          <a:r>
            <a:rPr kumimoji="1" lang="ja-JP" altLang="en-US" sz="1200">
              <a:latin typeface="ＭＳ ゴシック" pitchFamily="49" charset="-128"/>
              <a:ea typeface="ＭＳ ゴシック" pitchFamily="49" charset="-128"/>
            </a:rPr>
            <a:t>号災害、令和元年台風第</a:t>
          </a:r>
          <a:r>
            <a:rPr kumimoji="1" lang="en-US" altLang="ja-JP" sz="1200">
              <a:latin typeface="ＭＳ ゴシック" pitchFamily="49" charset="-128"/>
              <a:ea typeface="ＭＳ ゴシック" pitchFamily="49" charset="-128"/>
            </a:rPr>
            <a:t>19</a:t>
          </a:r>
          <a:r>
            <a:rPr kumimoji="1" lang="ja-JP" altLang="en-US" sz="1200">
              <a:latin typeface="ＭＳ ゴシック" pitchFamily="49" charset="-128"/>
              <a:ea typeface="ＭＳ ゴシック" pitchFamily="49" charset="-128"/>
            </a:rPr>
            <a:t>号災害に係る災害復旧事業による地方債の発行により対前年度比</a:t>
          </a:r>
          <a:r>
            <a:rPr kumimoji="1" lang="en-US" altLang="ja-JP" sz="1200">
              <a:latin typeface="ＭＳ ゴシック" pitchFamily="49" charset="-128"/>
              <a:ea typeface="ＭＳ ゴシック" pitchFamily="49" charset="-128"/>
            </a:rPr>
            <a:t>1,855</a:t>
          </a:r>
          <a:r>
            <a:rPr kumimoji="1" lang="ja-JP" altLang="en-US" sz="1200">
              <a:latin typeface="ＭＳ ゴシック" pitchFamily="49" charset="-128"/>
              <a:ea typeface="ＭＳ ゴシック" pitchFamily="49" charset="-128"/>
            </a:rPr>
            <a:t>百万円の増と大きく増加している。</a:t>
          </a:r>
        </a:p>
        <a:p>
          <a:r>
            <a:rPr kumimoji="1" lang="ja-JP" altLang="en-US" sz="1200">
              <a:latin typeface="ＭＳ ゴシック" pitchFamily="49" charset="-128"/>
              <a:ea typeface="ＭＳ ゴシック" pitchFamily="49" charset="-128"/>
            </a:rPr>
            <a:t>　退職手当負担見込額については、人件費の減と並行し、減少傾向が続いている。</a:t>
          </a:r>
        </a:p>
        <a:p>
          <a:r>
            <a:rPr kumimoji="1" lang="ja-JP" altLang="en-US" sz="1200">
              <a:latin typeface="ＭＳ ゴシック" pitchFamily="49" charset="-128"/>
              <a:ea typeface="ＭＳ ゴシック" pitchFamily="49" charset="-128"/>
            </a:rPr>
            <a:t>　充当可能基金については東日本大震災以後大きく増加した後、横ばい傾向であったが、ここ数年は、当市が抱える行政課題を解決するために、基金の新設（再生可能エネルギー基金、豊かな森を育む基金、まち・ひと・しごと創生推進基金等）により、増加傾向にある。</a:t>
          </a:r>
        </a:p>
        <a:p>
          <a:r>
            <a:rPr kumimoji="1" lang="ja-JP" altLang="en-US" sz="1200">
              <a:latin typeface="ＭＳ ゴシック" pitchFamily="49" charset="-128"/>
              <a:ea typeface="ＭＳ ゴシック" pitchFamily="49" charset="-128"/>
            </a:rPr>
            <a:t>　将来負担比率の分子はここ数年増減を繰り返しているが、令和２年度は充当可能財源の増加が主要因となり分子全体が約</a:t>
          </a:r>
          <a:r>
            <a:rPr kumimoji="1" lang="en-US" altLang="ja-JP" sz="1200">
              <a:latin typeface="ＭＳ ゴシック" pitchFamily="49" charset="-128"/>
              <a:ea typeface="ＭＳ ゴシック" pitchFamily="49" charset="-128"/>
            </a:rPr>
            <a:t>300</a:t>
          </a:r>
          <a:r>
            <a:rPr kumimoji="1" lang="ja-JP" altLang="en-US" sz="1200">
              <a:latin typeface="ＭＳ ゴシック" pitchFamily="49" charset="-128"/>
              <a:ea typeface="ＭＳ ゴシック" pitchFamily="49" charset="-128"/>
            </a:rPr>
            <a:t>百万円減少した。</a:t>
          </a:r>
        </a:p>
        <a:p>
          <a:r>
            <a:rPr kumimoji="1" lang="ja-JP" altLang="en-US" sz="1200">
              <a:latin typeface="ＭＳ ゴシック" pitchFamily="49" charset="-128"/>
              <a:ea typeface="ＭＳ ゴシック" pitchFamily="49" charset="-128"/>
            </a:rPr>
            <a:t>　今後、普通建設事業については慎重に事業を選択するとともに、国県補助金等、地方債以外の財源確保に努め、将来負担の抑制に努める。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岩手県宮古市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「東日本大震災復興交付金基金」については、東日本大震災復興交付金が令和２年度で廃止されたことで、前年比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百万円の減となったことが主因となり、基金全体としては前年比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財政調整基金や減債基金の適正規模を維持確保するとともに、特定目的のための基金については事業目的の実現のため適切に活用を図っていく。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「東日本大震災復興基金」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東日本大震災からの復旧・復興事業へ充当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公共施設等の更新・長寿命化・維持管理費用へ充当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「ふるさと宮古創生基金」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自ら考え実践する地域づくり事業へ充当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「子ども・子育て幸せ基金」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子育て環境の充実等に資する事業へ充当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「再生可能エネルギー基金」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再生可能エネルギー事業推進に係る費用へ充当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百万円の積立を行った。再生可能エネルギー基金の新規積立等により前年比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繰入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百万円の繰入を行った。東日本大震災復興交付金基金繰入金の減等により前年比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年度末現在高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百万円（前年比△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なおこのうち復旧・復興分の残高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百万円を除いた通常分の残高は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「東日本大震災復興交付金基金」については、東日本大震災復興交付金が令和２年度で廃止された。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「東日本大震災復興基金」については、復興後のまちづくりを進めるため今後も積極的に活用を図っていく。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「公共施設等総合管理基金」については、公共施設等総合管理計画に基づき施設の適正配置や長寿命化を進めるため、計画的な取崩しや継続的な積立を行っていく。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百万円の積立を行った。前年度繰越金の減等により前年比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繰入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百万円の繰入を行った。令和元年台風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号対応事業等により、前年比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百万円（前年比△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なおこのうち復旧・復興分の残高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百万円は、東日本大震災復興特別交付税の過大精算分等で、令和３年度以降に精算される予定である。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引き続き、健全な財政運営を実施し、適正規模の維持確保に努める。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百万円の積立を行った。このうち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百万円は家賃低廉化事業及び特別家賃低減事業経費相当分に係る積立である。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積立は前年比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繰入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百万円の繰入を行った。前年比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年度末現在高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百万円（前年比＋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なおこのうち復旧・復興分の残高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百万円は、家賃低廉化事業及び特別家賃低減事業経費相当分である。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令和６年度から令和９年度にかけて償還のピークを迎える見込みであり、前後の年度も高い値で推移することから、引き続き計画的に積立・管理を行う。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岩手県宮古市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50,562
50,405
1,259.15
48,773,098
46,585,065
1,513,169
17,578,962
46,960,788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21.2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19595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有形固定資産減価償却率は、前年度から</a:t>
          </a:r>
          <a:r>
            <a:rPr kumimoji="1" lang="en-US" altLang="ja-JP" sz="1100">
              <a:solidFill>
                <a:schemeClr val="dk1"/>
              </a:solidFill>
              <a:effectLst/>
              <a:latin typeface="+mn-lt"/>
              <a:ea typeface="+mn-ea"/>
              <a:cs typeface="+mn-cs"/>
            </a:rPr>
            <a:t>0.7P</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たが</a:t>
          </a:r>
          <a:r>
            <a:rPr kumimoji="1" lang="ja-JP" altLang="ja-JP" sz="1100">
              <a:solidFill>
                <a:schemeClr val="dk1"/>
              </a:solidFill>
              <a:effectLst/>
              <a:latin typeface="+mn-lt"/>
              <a:ea typeface="+mn-ea"/>
              <a:cs typeface="+mn-cs"/>
            </a:rPr>
            <a:t>、類似団体平均、全国平均及び県平均を下回る数値となっている。</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復旧・復興事業により施設整備が進んでいる一方で、</a:t>
          </a:r>
          <a:r>
            <a:rPr lang="ja-JP" altLang="ja-JP" sz="1100" b="0" i="0" baseline="0">
              <a:solidFill>
                <a:schemeClr val="dk1"/>
              </a:solidFill>
              <a:effectLst/>
              <a:latin typeface="+mn-lt"/>
              <a:ea typeface="+mn-ea"/>
              <a:cs typeface="+mn-cs"/>
            </a:rPr>
            <a:t>償却資産の⽼朽化が進んでいることから、</a:t>
          </a:r>
          <a:r>
            <a:rPr kumimoji="1" lang="ja-JP" altLang="ja-JP" sz="1100">
              <a:solidFill>
                <a:schemeClr val="dk1"/>
              </a:solidFill>
              <a:effectLst/>
              <a:latin typeface="+mn-lt"/>
              <a:ea typeface="+mn-ea"/>
              <a:cs typeface="+mn-cs"/>
            </a:rPr>
            <a:t>人口減少を踏まえた公共施設の統廃合や設備改修等について、公共施設等総合管理計画に基づいた計画的な実施に努める。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772811" y="68638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127125" y="660548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772811" y="651168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127125" y="62532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772811" y="615946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127125" y="59010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772811" y="580725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127125" y="554884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772811" y="54550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127125" y="519662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772811" y="510663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165100</xdr:rowOff>
    </xdr:from>
    <xdr:to>
      <xdr:col>23</xdr:col>
      <xdr:colOff>85090</xdr:colOff>
      <xdr:row>33</xdr:row>
      <xdr:rowOff>153670</xdr:rowOff>
    </xdr:to>
    <xdr:cxnSp macro="">
      <xdr:nvCxnSpPr>
        <xdr:cNvPr id="65" name="直線コネクタ 64"/>
        <xdr:cNvCxnSpPr/>
      </xdr:nvCxnSpPr>
      <xdr:spPr>
        <a:xfrm flipV="1">
          <a:off x="4206240" y="5110480"/>
          <a:ext cx="127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157497</xdr:rowOff>
    </xdr:from>
    <xdr:ext cx="405111" cy="259045"/>
    <xdr:sp macro="" textlink="">
      <xdr:nvSpPr>
        <xdr:cNvPr id="66" name="有形固定資産減価償却率最小値テキスト"/>
        <xdr:cNvSpPr txBox="1"/>
      </xdr:nvSpPr>
      <xdr:spPr>
        <a:xfrm>
          <a:off x="4258945" y="6443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153670</xdr:rowOff>
    </xdr:from>
    <xdr:to>
      <xdr:col>23</xdr:col>
      <xdr:colOff>174625</xdr:colOff>
      <xdr:row>33</xdr:row>
      <xdr:rowOff>153670</xdr:rowOff>
    </xdr:to>
    <xdr:cxnSp macro="">
      <xdr:nvCxnSpPr>
        <xdr:cNvPr id="67" name="直線コネクタ 66"/>
        <xdr:cNvCxnSpPr/>
      </xdr:nvCxnSpPr>
      <xdr:spPr>
        <a:xfrm>
          <a:off x="4119245" y="6440170"/>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111777</xdr:rowOff>
    </xdr:from>
    <xdr:ext cx="405111" cy="259045"/>
    <xdr:sp macro="" textlink="">
      <xdr:nvSpPr>
        <xdr:cNvPr id="68" name="有形固定資産減価償却率最大値テキスト"/>
        <xdr:cNvSpPr txBox="1"/>
      </xdr:nvSpPr>
      <xdr:spPr>
        <a:xfrm>
          <a:off x="4258945" y="488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165100</xdr:rowOff>
    </xdr:from>
    <xdr:to>
      <xdr:col>23</xdr:col>
      <xdr:colOff>174625</xdr:colOff>
      <xdr:row>25</xdr:row>
      <xdr:rowOff>165100</xdr:rowOff>
    </xdr:to>
    <xdr:cxnSp macro="">
      <xdr:nvCxnSpPr>
        <xdr:cNvPr id="69" name="直線コネクタ 68"/>
        <xdr:cNvCxnSpPr/>
      </xdr:nvCxnSpPr>
      <xdr:spPr>
        <a:xfrm>
          <a:off x="4119245" y="5110480"/>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81085</xdr:rowOff>
    </xdr:from>
    <xdr:ext cx="405111" cy="259045"/>
    <xdr:sp macro="" textlink="">
      <xdr:nvSpPr>
        <xdr:cNvPr id="70" name="有形固定資産減価償却率平均値テキスト"/>
        <xdr:cNvSpPr txBox="1"/>
      </xdr:nvSpPr>
      <xdr:spPr>
        <a:xfrm>
          <a:off x="4258945" y="5864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102658</xdr:rowOff>
    </xdr:from>
    <xdr:to>
      <xdr:col>23</xdr:col>
      <xdr:colOff>136525</xdr:colOff>
      <xdr:row>31</xdr:row>
      <xdr:rowOff>32808</xdr:rowOff>
    </xdr:to>
    <xdr:sp macro="" textlink="">
      <xdr:nvSpPr>
        <xdr:cNvPr id="71" name="フローチャート: 判断 70"/>
        <xdr:cNvSpPr/>
      </xdr:nvSpPr>
      <xdr:spPr>
        <a:xfrm>
          <a:off x="4157345" y="58862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72" name="フローチャート: 判断 71"/>
        <xdr:cNvSpPr/>
      </xdr:nvSpPr>
      <xdr:spPr>
        <a:xfrm>
          <a:off x="3537585" y="588983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59478</xdr:rowOff>
    </xdr:from>
    <xdr:to>
      <xdr:col>15</xdr:col>
      <xdr:colOff>187325</xdr:colOff>
      <xdr:row>30</xdr:row>
      <xdr:rowOff>161078</xdr:rowOff>
    </xdr:to>
    <xdr:sp macro="" textlink="">
      <xdr:nvSpPr>
        <xdr:cNvPr id="73" name="フローチャート: 判断 72"/>
        <xdr:cNvSpPr/>
      </xdr:nvSpPr>
      <xdr:spPr>
        <a:xfrm>
          <a:off x="2867025" y="584305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12700</xdr:rowOff>
    </xdr:from>
    <xdr:to>
      <xdr:col>11</xdr:col>
      <xdr:colOff>187325</xdr:colOff>
      <xdr:row>30</xdr:row>
      <xdr:rowOff>114300</xdr:rowOff>
    </xdr:to>
    <xdr:sp macro="" textlink="">
      <xdr:nvSpPr>
        <xdr:cNvPr id="74" name="フローチャート: 判断 73"/>
        <xdr:cNvSpPr/>
      </xdr:nvSpPr>
      <xdr:spPr>
        <a:xfrm>
          <a:off x="2196465" y="57962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137372</xdr:rowOff>
    </xdr:from>
    <xdr:to>
      <xdr:col>7</xdr:col>
      <xdr:colOff>187325</xdr:colOff>
      <xdr:row>30</xdr:row>
      <xdr:rowOff>67522</xdr:rowOff>
    </xdr:to>
    <xdr:sp macro="" textlink="">
      <xdr:nvSpPr>
        <xdr:cNvPr id="75" name="フローチャート: 判断 74"/>
        <xdr:cNvSpPr/>
      </xdr:nvSpPr>
      <xdr:spPr>
        <a:xfrm>
          <a:off x="1525905" y="575331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133773</xdr:rowOff>
    </xdr:from>
    <xdr:to>
      <xdr:col>23</xdr:col>
      <xdr:colOff>136525</xdr:colOff>
      <xdr:row>30</xdr:row>
      <xdr:rowOff>63923</xdr:rowOff>
    </xdr:to>
    <xdr:sp macro="" textlink="">
      <xdr:nvSpPr>
        <xdr:cNvPr id="81" name="楕円 80"/>
        <xdr:cNvSpPr/>
      </xdr:nvSpPr>
      <xdr:spPr>
        <a:xfrm>
          <a:off x="4157345" y="57497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156650</xdr:rowOff>
    </xdr:from>
    <xdr:ext cx="405111" cy="259045"/>
    <xdr:sp macro="" textlink="">
      <xdr:nvSpPr>
        <xdr:cNvPr id="82" name="有形固定資産減価償却率該当値テキスト"/>
        <xdr:cNvSpPr txBox="1"/>
      </xdr:nvSpPr>
      <xdr:spPr>
        <a:xfrm>
          <a:off x="4258945" y="5604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108585</xdr:rowOff>
    </xdr:from>
    <xdr:to>
      <xdr:col>19</xdr:col>
      <xdr:colOff>187325</xdr:colOff>
      <xdr:row>30</xdr:row>
      <xdr:rowOff>38735</xdr:rowOff>
    </xdr:to>
    <xdr:sp macro="" textlink="">
      <xdr:nvSpPr>
        <xdr:cNvPr id="83" name="楕円 82"/>
        <xdr:cNvSpPr/>
      </xdr:nvSpPr>
      <xdr:spPr>
        <a:xfrm>
          <a:off x="3537585" y="57245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159385</xdr:rowOff>
    </xdr:from>
    <xdr:to>
      <xdr:col>23</xdr:col>
      <xdr:colOff>85725</xdr:colOff>
      <xdr:row>30</xdr:row>
      <xdr:rowOff>13123</xdr:rowOff>
    </xdr:to>
    <xdr:cxnSp macro="">
      <xdr:nvCxnSpPr>
        <xdr:cNvPr id="84" name="直線コネクタ 83"/>
        <xdr:cNvCxnSpPr/>
      </xdr:nvCxnSpPr>
      <xdr:spPr>
        <a:xfrm>
          <a:off x="3588385" y="5775325"/>
          <a:ext cx="619760" cy="21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66675</xdr:rowOff>
    </xdr:from>
    <xdr:to>
      <xdr:col>15</xdr:col>
      <xdr:colOff>187325</xdr:colOff>
      <xdr:row>30</xdr:row>
      <xdr:rowOff>168275</xdr:rowOff>
    </xdr:to>
    <xdr:sp macro="" textlink="">
      <xdr:nvSpPr>
        <xdr:cNvPr id="85" name="楕円 84"/>
        <xdr:cNvSpPr/>
      </xdr:nvSpPr>
      <xdr:spPr>
        <a:xfrm>
          <a:off x="2867025" y="585025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159385</xdr:rowOff>
    </xdr:from>
    <xdr:to>
      <xdr:col>19</xdr:col>
      <xdr:colOff>136525</xdr:colOff>
      <xdr:row>30</xdr:row>
      <xdr:rowOff>117475</xdr:rowOff>
    </xdr:to>
    <xdr:cxnSp macro="">
      <xdr:nvCxnSpPr>
        <xdr:cNvPr id="86" name="直線コネクタ 85"/>
        <xdr:cNvCxnSpPr/>
      </xdr:nvCxnSpPr>
      <xdr:spPr>
        <a:xfrm flipV="1">
          <a:off x="2917825" y="5775325"/>
          <a:ext cx="67056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88265</xdr:rowOff>
    </xdr:from>
    <xdr:to>
      <xdr:col>11</xdr:col>
      <xdr:colOff>187325</xdr:colOff>
      <xdr:row>31</xdr:row>
      <xdr:rowOff>18415</xdr:rowOff>
    </xdr:to>
    <xdr:sp macro="" textlink="">
      <xdr:nvSpPr>
        <xdr:cNvPr id="87" name="楕円 86"/>
        <xdr:cNvSpPr/>
      </xdr:nvSpPr>
      <xdr:spPr>
        <a:xfrm>
          <a:off x="2196465" y="58718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117475</xdr:rowOff>
    </xdr:from>
    <xdr:to>
      <xdr:col>15</xdr:col>
      <xdr:colOff>136525</xdr:colOff>
      <xdr:row>30</xdr:row>
      <xdr:rowOff>139065</xdr:rowOff>
    </xdr:to>
    <xdr:cxnSp macro="">
      <xdr:nvCxnSpPr>
        <xdr:cNvPr id="88" name="直線コネクタ 87"/>
        <xdr:cNvCxnSpPr/>
      </xdr:nvCxnSpPr>
      <xdr:spPr>
        <a:xfrm flipV="1">
          <a:off x="2247265" y="5901055"/>
          <a:ext cx="67056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52282</xdr:rowOff>
    </xdr:from>
    <xdr:to>
      <xdr:col>7</xdr:col>
      <xdr:colOff>187325</xdr:colOff>
      <xdr:row>30</xdr:row>
      <xdr:rowOff>153882</xdr:rowOff>
    </xdr:to>
    <xdr:sp macro="" textlink="">
      <xdr:nvSpPr>
        <xdr:cNvPr id="89" name="楕円 88"/>
        <xdr:cNvSpPr/>
      </xdr:nvSpPr>
      <xdr:spPr>
        <a:xfrm>
          <a:off x="1525905" y="583586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103082</xdr:rowOff>
    </xdr:from>
    <xdr:to>
      <xdr:col>11</xdr:col>
      <xdr:colOff>136525</xdr:colOff>
      <xdr:row>30</xdr:row>
      <xdr:rowOff>139065</xdr:rowOff>
    </xdr:to>
    <xdr:cxnSp macro="">
      <xdr:nvCxnSpPr>
        <xdr:cNvPr id="90" name="直線コネクタ 89"/>
        <xdr:cNvCxnSpPr/>
      </xdr:nvCxnSpPr>
      <xdr:spPr>
        <a:xfrm>
          <a:off x="1576705" y="5886662"/>
          <a:ext cx="67056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27534</xdr:rowOff>
    </xdr:from>
    <xdr:ext cx="405111" cy="259045"/>
    <xdr:sp macro="" textlink="">
      <xdr:nvSpPr>
        <xdr:cNvPr id="91" name="n_1aveValue有形固定資産減価償却率"/>
        <xdr:cNvSpPr txBox="1"/>
      </xdr:nvSpPr>
      <xdr:spPr>
        <a:xfrm>
          <a:off x="3395989" y="597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6155</xdr:rowOff>
    </xdr:from>
    <xdr:ext cx="405111" cy="259045"/>
    <xdr:sp macro="" textlink="">
      <xdr:nvSpPr>
        <xdr:cNvPr id="92" name="n_2aveValue有形固定資産減価償却率"/>
        <xdr:cNvSpPr txBox="1"/>
      </xdr:nvSpPr>
      <xdr:spPr>
        <a:xfrm>
          <a:off x="2738129" y="5622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130827</xdr:rowOff>
    </xdr:from>
    <xdr:ext cx="405111" cy="259045"/>
    <xdr:sp macro="" textlink="">
      <xdr:nvSpPr>
        <xdr:cNvPr id="93" name="n_3aveValue有形固定資産減価償却率"/>
        <xdr:cNvSpPr txBox="1"/>
      </xdr:nvSpPr>
      <xdr:spPr>
        <a:xfrm>
          <a:off x="2067569" y="5579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84049</xdr:rowOff>
    </xdr:from>
    <xdr:ext cx="405111" cy="259045"/>
    <xdr:sp macro="" textlink="">
      <xdr:nvSpPr>
        <xdr:cNvPr id="94" name="n_4aveValue有形固定資産減価償却率"/>
        <xdr:cNvSpPr txBox="1"/>
      </xdr:nvSpPr>
      <xdr:spPr>
        <a:xfrm>
          <a:off x="1397009" y="5532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55262</xdr:rowOff>
    </xdr:from>
    <xdr:ext cx="405111" cy="259045"/>
    <xdr:sp macro="" textlink="">
      <xdr:nvSpPr>
        <xdr:cNvPr id="95" name="n_1mainValue有形固定資産減価償却率"/>
        <xdr:cNvSpPr txBox="1"/>
      </xdr:nvSpPr>
      <xdr:spPr>
        <a:xfrm>
          <a:off x="3395989" y="550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159402</xdr:rowOff>
    </xdr:from>
    <xdr:ext cx="405111" cy="259045"/>
    <xdr:sp macro="" textlink="">
      <xdr:nvSpPr>
        <xdr:cNvPr id="96" name="n_2mainValue有形固定資産減価償却率"/>
        <xdr:cNvSpPr txBox="1"/>
      </xdr:nvSpPr>
      <xdr:spPr>
        <a:xfrm>
          <a:off x="2738129" y="5942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9542</xdr:rowOff>
    </xdr:from>
    <xdr:ext cx="405111" cy="259045"/>
    <xdr:sp macro="" textlink="">
      <xdr:nvSpPr>
        <xdr:cNvPr id="97" name="n_3mainValue有形固定資産減価償却率"/>
        <xdr:cNvSpPr txBox="1"/>
      </xdr:nvSpPr>
      <xdr:spPr>
        <a:xfrm>
          <a:off x="2067569" y="5960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145009</xdr:rowOff>
    </xdr:from>
    <xdr:ext cx="405111" cy="259045"/>
    <xdr:sp macro="" textlink="">
      <xdr:nvSpPr>
        <xdr:cNvPr id="98" name="n_4mainValue有形固定資産減価償却率"/>
        <xdr:cNvSpPr txBox="1"/>
      </xdr:nvSpPr>
      <xdr:spPr>
        <a:xfrm>
          <a:off x="1397009" y="5928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[ 813.2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債務償還比率は</a:t>
          </a:r>
          <a:r>
            <a:rPr kumimoji="1" lang="en-US" altLang="ja-JP" sz="1100">
              <a:solidFill>
                <a:schemeClr val="dk1"/>
              </a:solidFill>
              <a:effectLst/>
              <a:latin typeface="+mn-lt"/>
              <a:ea typeface="+mn-ea"/>
              <a:cs typeface="+mn-cs"/>
            </a:rPr>
            <a:t>813.2</a:t>
          </a:r>
          <a:r>
            <a:rPr kumimoji="1" lang="ja-JP" altLang="ja-JP" sz="1100">
              <a:solidFill>
                <a:schemeClr val="dk1"/>
              </a:solidFill>
              <a:effectLst/>
              <a:latin typeface="+mn-lt"/>
              <a:ea typeface="+mn-ea"/>
              <a:cs typeface="+mn-cs"/>
            </a:rPr>
            <a:t>％となり、類似団体平均、全国平均及び県平均を上回る状況となっている。</a:t>
          </a:r>
          <a:endParaRPr lang="ja-JP" altLang="ja-JP">
            <a:effectLst/>
          </a:endParaRPr>
        </a:p>
        <a:p>
          <a:r>
            <a:rPr kumimoji="1" lang="ja-JP" altLang="ja-JP" sz="1100">
              <a:solidFill>
                <a:schemeClr val="dk1"/>
              </a:solidFill>
              <a:effectLst/>
              <a:latin typeface="+mn-lt"/>
              <a:ea typeface="+mn-ea"/>
              <a:cs typeface="+mn-cs"/>
            </a:rPr>
            <a:t>将来負担額については職員数の減により退職手当負担見込額が減少しているものの、</a:t>
          </a:r>
          <a:r>
            <a:rPr lang="ja-JP" altLang="ja-JP" sz="1100" b="0" i="0" baseline="0">
              <a:solidFill>
                <a:schemeClr val="dk1"/>
              </a:solidFill>
              <a:effectLst/>
              <a:latin typeface="+mn-lt"/>
              <a:ea typeface="+mn-ea"/>
              <a:cs typeface="+mn-cs"/>
            </a:rPr>
            <a:t>令和元年台⾵第</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号に係る災害復旧</a:t>
          </a:r>
          <a:r>
            <a:rPr kumimoji="1" lang="ja-JP" altLang="ja-JP" sz="1100">
              <a:solidFill>
                <a:schemeClr val="dk1"/>
              </a:solidFill>
              <a:effectLst/>
              <a:latin typeface="+mn-lt"/>
              <a:ea typeface="+mn-ea"/>
              <a:cs typeface="+mn-cs"/>
            </a:rPr>
            <a:t>事業等に伴う地方債の増により全体として増となっていることが要因であり、今後は地方債の適正な発行により将来負担の抑制に努める</a:t>
          </a:r>
          <a:r>
            <a:rPr kumimoji="1" lang="ja-JP" altLang="en-US" sz="1100">
              <a:solidFill>
                <a:schemeClr val="dk1"/>
              </a:solidFill>
              <a:effectLst/>
              <a:latin typeface="+mn-lt"/>
              <a:ea typeface="+mn-ea"/>
              <a:cs typeface="+mn-cs"/>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9486041" y="686389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9971405" y="66054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xdr:cNvSpPr txBox="1"/>
      </xdr:nvSpPr>
      <xdr:spPr>
        <a:xfrm>
          <a:off x="9486041" y="651168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9971405" y="6253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9542936" y="615946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9971405" y="59010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9542936" y="580725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9971405" y="5548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9542936" y="5455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9971405" y="519662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xdr:cNvSpPr txBox="1"/>
      </xdr:nvSpPr>
      <xdr:spPr>
        <a:xfrm>
          <a:off x="9645528" y="510663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11317</xdr:rowOff>
    </xdr:to>
    <xdr:cxnSp macro="">
      <xdr:nvCxnSpPr>
        <xdr:cNvPr id="127" name="直線コネクタ 126"/>
        <xdr:cNvCxnSpPr/>
      </xdr:nvCxnSpPr>
      <xdr:spPr>
        <a:xfrm flipV="1">
          <a:off x="13027660" y="5196628"/>
          <a:ext cx="1269" cy="1436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15144</xdr:rowOff>
    </xdr:from>
    <xdr:ext cx="560923" cy="259045"/>
    <xdr:sp macro="" textlink="">
      <xdr:nvSpPr>
        <xdr:cNvPr id="128" name="債務償還比率最小値テキスト"/>
        <xdr:cNvSpPr txBox="1"/>
      </xdr:nvSpPr>
      <xdr:spPr>
        <a:xfrm>
          <a:off x="13080365" y="663692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11317</xdr:rowOff>
    </xdr:from>
    <xdr:to>
      <xdr:col>76</xdr:col>
      <xdr:colOff>111125</xdr:colOff>
      <xdr:row>35</xdr:row>
      <xdr:rowOff>11317</xdr:rowOff>
    </xdr:to>
    <xdr:cxnSp macro="">
      <xdr:nvCxnSpPr>
        <xdr:cNvPr id="129" name="直線コネクタ 128"/>
        <xdr:cNvCxnSpPr/>
      </xdr:nvCxnSpPr>
      <xdr:spPr>
        <a:xfrm>
          <a:off x="12963525" y="66330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xdr:cNvSpPr txBox="1"/>
      </xdr:nvSpPr>
      <xdr:spPr>
        <a:xfrm>
          <a:off x="13080365" y="49756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xdr:cNvCxnSpPr/>
      </xdr:nvCxnSpPr>
      <xdr:spPr>
        <a:xfrm>
          <a:off x="12963525" y="51966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131532</xdr:rowOff>
    </xdr:from>
    <xdr:ext cx="469744" cy="259045"/>
    <xdr:sp macro="" textlink="">
      <xdr:nvSpPr>
        <xdr:cNvPr id="132" name="債務償還比率平均値テキスト"/>
        <xdr:cNvSpPr txBox="1"/>
      </xdr:nvSpPr>
      <xdr:spPr>
        <a:xfrm>
          <a:off x="13080365" y="57474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108655</xdr:rowOff>
    </xdr:from>
    <xdr:to>
      <xdr:col>76</xdr:col>
      <xdr:colOff>73025</xdr:colOff>
      <xdr:row>31</xdr:row>
      <xdr:rowOff>38805</xdr:rowOff>
    </xdr:to>
    <xdr:sp macro="" textlink="">
      <xdr:nvSpPr>
        <xdr:cNvPr id="133" name="フローチャート: 判断 132"/>
        <xdr:cNvSpPr/>
      </xdr:nvSpPr>
      <xdr:spPr>
        <a:xfrm>
          <a:off x="13001625" y="58922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110695</xdr:rowOff>
    </xdr:from>
    <xdr:to>
      <xdr:col>72</xdr:col>
      <xdr:colOff>123825</xdr:colOff>
      <xdr:row>31</xdr:row>
      <xdr:rowOff>40845</xdr:rowOff>
    </xdr:to>
    <xdr:sp macro="" textlink="">
      <xdr:nvSpPr>
        <xdr:cNvPr id="134" name="フローチャート: 判断 133"/>
        <xdr:cNvSpPr/>
      </xdr:nvSpPr>
      <xdr:spPr>
        <a:xfrm>
          <a:off x="12359005" y="58942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91743</xdr:rowOff>
    </xdr:from>
    <xdr:to>
      <xdr:col>68</xdr:col>
      <xdr:colOff>123825</xdr:colOff>
      <xdr:row>31</xdr:row>
      <xdr:rowOff>21893</xdr:rowOff>
    </xdr:to>
    <xdr:sp macro="" textlink="">
      <xdr:nvSpPr>
        <xdr:cNvPr id="135" name="フローチャート: 判断 134"/>
        <xdr:cNvSpPr/>
      </xdr:nvSpPr>
      <xdr:spPr>
        <a:xfrm>
          <a:off x="11688445" y="587532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115852</xdr:rowOff>
    </xdr:from>
    <xdr:to>
      <xdr:col>64</xdr:col>
      <xdr:colOff>123825</xdr:colOff>
      <xdr:row>31</xdr:row>
      <xdr:rowOff>46002</xdr:rowOff>
    </xdr:to>
    <xdr:sp macro="" textlink="">
      <xdr:nvSpPr>
        <xdr:cNvPr id="136" name="フローチャート: 判断 135"/>
        <xdr:cNvSpPr/>
      </xdr:nvSpPr>
      <xdr:spPr>
        <a:xfrm>
          <a:off x="11017885" y="589943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123409</xdr:rowOff>
    </xdr:from>
    <xdr:to>
      <xdr:col>60</xdr:col>
      <xdr:colOff>123825</xdr:colOff>
      <xdr:row>31</xdr:row>
      <xdr:rowOff>53559</xdr:rowOff>
    </xdr:to>
    <xdr:sp macro="" textlink="">
      <xdr:nvSpPr>
        <xdr:cNvPr id="137" name="フローチャート: 判断 136"/>
        <xdr:cNvSpPr/>
      </xdr:nvSpPr>
      <xdr:spPr>
        <a:xfrm>
          <a:off x="10347325" y="59069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150947</xdr:rowOff>
    </xdr:from>
    <xdr:to>
      <xdr:col>76</xdr:col>
      <xdr:colOff>73025</xdr:colOff>
      <xdr:row>32</xdr:row>
      <xdr:rowOff>81097</xdr:rowOff>
    </xdr:to>
    <xdr:sp macro="" textlink="">
      <xdr:nvSpPr>
        <xdr:cNvPr id="143" name="楕円 142"/>
        <xdr:cNvSpPr/>
      </xdr:nvSpPr>
      <xdr:spPr>
        <a:xfrm>
          <a:off x="13001625" y="610216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129374</xdr:rowOff>
    </xdr:from>
    <xdr:ext cx="469744" cy="259045"/>
    <xdr:sp macro="" textlink="">
      <xdr:nvSpPr>
        <xdr:cNvPr id="144" name="債務償還比率該当値テキスト"/>
        <xdr:cNvSpPr txBox="1"/>
      </xdr:nvSpPr>
      <xdr:spPr>
        <a:xfrm>
          <a:off x="13080365" y="608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8283</xdr:rowOff>
    </xdr:from>
    <xdr:to>
      <xdr:col>72</xdr:col>
      <xdr:colOff>123825</xdr:colOff>
      <xdr:row>32</xdr:row>
      <xdr:rowOff>109883</xdr:rowOff>
    </xdr:to>
    <xdr:sp macro="" textlink="">
      <xdr:nvSpPr>
        <xdr:cNvPr id="145" name="楕円 144"/>
        <xdr:cNvSpPr/>
      </xdr:nvSpPr>
      <xdr:spPr>
        <a:xfrm>
          <a:off x="12359005" y="612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30297</xdr:rowOff>
    </xdr:from>
    <xdr:to>
      <xdr:col>76</xdr:col>
      <xdr:colOff>22225</xdr:colOff>
      <xdr:row>32</xdr:row>
      <xdr:rowOff>59083</xdr:rowOff>
    </xdr:to>
    <xdr:cxnSp macro="">
      <xdr:nvCxnSpPr>
        <xdr:cNvPr id="146" name="直線コネクタ 145"/>
        <xdr:cNvCxnSpPr/>
      </xdr:nvCxnSpPr>
      <xdr:spPr>
        <a:xfrm flipV="1">
          <a:off x="12409805" y="6149157"/>
          <a:ext cx="619760" cy="2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74062</xdr:rowOff>
    </xdr:from>
    <xdr:to>
      <xdr:col>68</xdr:col>
      <xdr:colOff>123825</xdr:colOff>
      <xdr:row>32</xdr:row>
      <xdr:rowOff>4212</xdr:rowOff>
    </xdr:to>
    <xdr:sp macro="" textlink="">
      <xdr:nvSpPr>
        <xdr:cNvPr id="147" name="楕円 146"/>
        <xdr:cNvSpPr/>
      </xdr:nvSpPr>
      <xdr:spPr>
        <a:xfrm>
          <a:off x="11688445" y="60252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124862</xdr:rowOff>
    </xdr:from>
    <xdr:to>
      <xdr:col>72</xdr:col>
      <xdr:colOff>73025</xdr:colOff>
      <xdr:row>32</xdr:row>
      <xdr:rowOff>59083</xdr:rowOff>
    </xdr:to>
    <xdr:cxnSp macro="">
      <xdr:nvCxnSpPr>
        <xdr:cNvPr id="148" name="直線コネクタ 147"/>
        <xdr:cNvCxnSpPr/>
      </xdr:nvCxnSpPr>
      <xdr:spPr>
        <a:xfrm>
          <a:off x="11739245" y="6076082"/>
          <a:ext cx="670560" cy="101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147638</xdr:rowOff>
    </xdr:from>
    <xdr:to>
      <xdr:col>64</xdr:col>
      <xdr:colOff>123825</xdr:colOff>
      <xdr:row>31</xdr:row>
      <xdr:rowOff>77788</xdr:rowOff>
    </xdr:to>
    <xdr:sp macro="" textlink="">
      <xdr:nvSpPr>
        <xdr:cNvPr id="149" name="楕円 148"/>
        <xdr:cNvSpPr/>
      </xdr:nvSpPr>
      <xdr:spPr>
        <a:xfrm>
          <a:off x="11017885" y="59312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26988</xdr:rowOff>
    </xdr:from>
    <xdr:to>
      <xdr:col>68</xdr:col>
      <xdr:colOff>73025</xdr:colOff>
      <xdr:row>31</xdr:row>
      <xdr:rowOff>124862</xdr:rowOff>
    </xdr:to>
    <xdr:cxnSp macro="">
      <xdr:nvCxnSpPr>
        <xdr:cNvPr id="150" name="直線コネクタ 149"/>
        <xdr:cNvCxnSpPr/>
      </xdr:nvCxnSpPr>
      <xdr:spPr>
        <a:xfrm>
          <a:off x="11068685" y="5978208"/>
          <a:ext cx="670560" cy="97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32251</xdr:rowOff>
    </xdr:from>
    <xdr:to>
      <xdr:col>60</xdr:col>
      <xdr:colOff>123825</xdr:colOff>
      <xdr:row>30</xdr:row>
      <xdr:rowOff>133851</xdr:rowOff>
    </xdr:to>
    <xdr:sp macro="" textlink="">
      <xdr:nvSpPr>
        <xdr:cNvPr id="151" name="楕円 150"/>
        <xdr:cNvSpPr/>
      </xdr:nvSpPr>
      <xdr:spPr>
        <a:xfrm>
          <a:off x="10347325" y="581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83051</xdr:rowOff>
    </xdr:from>
    <xdr:to>
      <xdr:col>64</xdr:col>
      <xdr:colOff>73025</xdr:colOff>
      <xdr:row>31</xdr:row>
      <xdr:rowOff>26988</xdr:rowOff>
    </xdr:to>
    <xdr:cxnSp macro="">
      <xdr:nvCxnSpPr>
        <xdr:cNvPr id="152" name="直線コネクタ 151"/>
        <xdr:cNvCxnSpPr/>
      </xdr:nvCxnSpPr>
      <xdr:spPr>
        <a:xfrm>
          <a:off x="10398125" y="5866631"/>
          <a:ext cx="670560" cy="11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57372</xdr:rowOff>
    </xdr:from>
    <xdr:ext cx="469744" cy="259045"/>
    <xdr:sp macro="" textlink="">
      <xdr:nvSpPr>
        <xdr:cNvPr id="153" name="n_1aveValue債務償還比率"/>
        <xdr:cNvSpPr txBox="1"/>
      </xdr:nvSpPr>
      <xdr:spPr>
        <a:xfrm>
          <a:off x="12185092" y="567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38420</xdr:rowOff>
    </xdr:from>
    <xdr:ext cx="469744" cy="259045"/>
    <xdr:sp macro="" textlink="">
      <xdr:nvSpPr>
        <xdr:cNvPr id="154" name="n_2aveValue債務償還比率"/>
        <xdr:cNvSpPr txBox="1"/>
      </xdr:nvSpPr>
      <xdr:spPr>
        <a:xfrm>
          <a:off x="11527232" y="5654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62529</xdr:rowOff>
    </xdr:from>
    <xdr:ext cx="469744" cy="259045"/>
    <xdr:sp macro="" textlink="">
      <xdr:nvSpPr>
        <xdr:cNvPr id="155" name="n_3aveValue債務償還比率"/>
        <xdr:cNvSpPr txBox="1"/>
      </xdr:nvSpPr>
      <xdr:spPr>
        <a:xfrm>
          <a:off x="10856672" y="5678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44686</xdr:rowOff>
    </xdr:from>
    <xdr:ext cx="469744" cy="259045"/>
    <xdr:sp macro="" textlink="">
      <xdr:nvSpPr>
        <xdr:cNvPr id="156" name="n_4aveValue債務償還比率"/>
        <xdr:cNvSpPr txBox="1"/>
      </xdr:nvSpPr>
      <xdr:spPr>
        <a:xfrm>
          <a:off x="10186112" y="5995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101010</xdr:rowOff>
    </xdr:from>
    <xdr:ext cx="469744" cy="259045"/>
    <xdr:sp macro="" textlink="">
      <xdr:nvSpPr>
        <xdr:cNvPr id="157" name="n_1mainValue債務償還比率"/>
        <xdr:cNvSpPr txBox="1"/>
      </xdr:nvSpPr>
      <xdr:spPr>
        <a:xfrm>
          <a:off x="12185092" y="6219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166789</xdr:rowOff>
    </xdr:from>
    <xdr:ext cx="469744" cy="259045"/>
    <xdr:sp macro="" textlink="">
      <xdr:nvSpPr>
        <xdr:cNvPr id="158" name="n_2mainValue債務償還比率"/>
        <xdr:cNvSpPr txBox="1"/>
      </xdr:nvSpPr>
      <xdr:spPr>
        <a:xfrm>
          <a:off x="11527232" y="6118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68915</xdr:rowOff>
    </xdr:from>
    <xdr:ext cx="469744" cy="259045"/>
    <xdr:sp macro="" textlink="">
      <xdr:nvSpPr>
        <xdr:cNvPr id="159" name="n_3mainValue債務償還比率"/>
        <xdr:cNvSpPr txBox="1"/>
      </xdr:nvSpPr>
      <xdr:spPr>
        <a:xfrm>
          <a:off x="10856672" y="602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150378</xdr:rowOff>
    </xdr:from>
    <xdr:ext cx="469744" cy="259045"/>
    <xdr:sp macro="" textlink="">
      <xdr:nvSpPr>
        <xdr:cNvPr id="160" name="n_4mainValue債務償還比率"/>
        <xdr:cNvSpPr txBox="1"/>
      </xdr:nvSpPr>
      <xdr:spPr>
        <a:xfrm>
          <a:off x="10186112" y="5598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岩手県宮古市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50,562
50,405
1,259.15
48,773,098
46,585,065
1,513,169
17,578,962
46,960,788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21.2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114300</xdr:rowOff>
    </xdr:from>
    <xdr:to>
      <xdr:col>24</xdr:col>
      <xdr:colOff>62865</xdr:colOff>
      <xdr:row>41</xdr:row>
      <xdr:rowOff>1905</xdr:rowOff>
    </xdr:to>
    <xdr:cxnSp macro="">
      <xdr:nvCxnSpPr>
        <xdr:cNvPr id="57" name="直線コネクタ 56"/>
        <xdr:cNvCxnSpPr/>
      </xdr:nvCxnSpPr>
      <xdr:spPr>
        <a:xfrm flipV="1">
          <a:off x="4086225" y="5814060"/>
          <a:ext cx="0" cy="106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5732</xdr:rowOff>
    </xdr:from>
    <xdr:ext cx="405111" cy="259045"/>
    <xdr:sp macro="" textlink="">
      <xdr:nvSpPr>
        <xdr:cNvPr id="58" name="【道路】&#10;有形固定資産減価償却率最小値テキスト"/>
        <xdr:cNvSpPr txBox="1"/>
      </xdr:nvSpPr>
      <xdr:spPr>
        <a:xfrm>
          <a:off x="4124960" y="687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1905</xdr:rowOff>
    </xdr:from>
    <xdr:to>
      <xdr:col>24</xdr:col>
      <xdr:colOff>152400</xdr:colOff>
      <xdr:row>41</xdr:row>
      <xdr:rowOff>1905</xdr:rowOff>
    </xdr:to>
    <xdr:cxnSp macro="">
      <xdr:nvCxnSpPr>
        <xdr:cNvPr id="59" name="直線コネクタ 58"/>
        <xdr:cNvCxnSpPr/>
      </xdr:nvCxnSpPr>
      <xdr:spPr>
        <a:xfrm>
          <a:off x="4020820" y="68751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60977</xdr:rowOff>
    </xdr:from>
    <xdr:ext cx="405111" cy="259045"/>
    <xdr:sp macro="" textlink="">
      <xdr:nvSpPr>
        <xdr:cNvPr id="60" name="【道路】&#10;有形固定資産減価償却率最大値テキスト"/>
        <xdr:cNvSpPr txBox="1"/>
      </xdr:nvSpPr>
      <xdr:spPr>
        <a:xfrm>
          <a:off x="4124960" y="559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114300</xdr:rowOff>
    </xdr:from>
    <xdr:to>
      <xdr:col>24</xdr:col>
      <xdr:colOff>152400</xdr:colOff>
      <xdr:row>34</xdr:row>
      <xdr:rowOff>114300</xdr:rowOff>
    </xdr:to>
    <xdr:cxnSp macro="">
      <xdr:nvCxnSpPr>
        <xdr:cNvPr id="61" name="直線コネクタ 60"/>
        <xdr:cNvCxnSpPr/>
      </xdr:nvCxnSpPr>
      <xdr:spPr>
        <a:xfrm>
          <a:off x="4020820" y="58140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124477</xdr:rowOff>
    </xdr:from>
    <xdr:ext cx="405111" cy="259045"/>
    <xdr:sp macro="" textlink="">
      <xdr:nvSpPr>
        <xdr:cNvPr id="62" name="【道路】&#10;有形固定資産減価償却率平均値テキスト"/>
        <xdr:cNvSpPr txBox="1"/>
      </xdr:nvSpPr>
      <xdr:spPr>
        <a:xfrm>
          <a:off x="4124960" y="61595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101600</xdr:rowOff>
    </xdr:from>
    <xdr:to>
      <xdr:col>24</xdr:col>
      <xdr:colOff>114300</xdr:colOff>
      <xdr:row>38</xdr:row>
      <xdr:rowOff>31750</xdr:rowOff>
    </xdr:to>
    <xdr:sp macro="" textlink="">
      <xdr:nvSpPr>
        <xdr:cNvPr id="63" name="フローチャート: 判断 62"/>
        <xdr:cNvSpPr/>
      </xdr:nvSpPr>
      <xdr:spPr>
        <a:xfrm>
          <a:off x="4036060" y="63042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xdr:cNvSpPr/>
      </xdr:nvSpPr>
      <xdr:spPr>
        <a:xfrm>
          <a:off x="3312160" y="62909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44450</xdr:rowOff>
    </xdr:from>
    <xdr:to>
      <xdr:col>15</xdr:col>
      <xdr:colOff>101600</xdr:colOff>
      <xdr:row>37</xdr:row>
      <xdr:rowOff>146050</xdr:rowOff>
    </xdr:to>
    <xdr:sp macro="" textlink="">
      <xdr:nvSpPr>
        <xdr:cNvPr id="65" name="フローチャート: 判断 64"/>
        <xdr:cNvSpPr/>
      </xdr:nvSpPr>
      <xdr:spPr>
        <a:xfrm>
          <a:off x="2514600" y="624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158750</xdr:rowOff>
    </xdr:from>
    <xdr:to>
      <xdr:col>10</xdr:col>
      <xdr:colOff>165100</xdr:colOff>
      <xdr:row>37</xdr:row>
      <xdr:rowOff>88900</xdr:rowOff>
    </xdr:to>
    <xdr:sp macro="" textlink="">
      <xdr:nvSpPr>
        <xdr:cNvPr id="66" name="フローチャート: 判断 65"/>
        <xdr:cNvSpPr/>
      </xdr:nvSpPr>
      <xdr:spPr>
        <a:xfrm>
          <a:off x="1739900" y="61937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2540</xdr:rowOff>
    </xdr:from>
    <xdr:to>
      <xdr:col>6</xdr:col>
      <xdr:colOff>38100</xdr:colOff>
      <xdr:row>37</xdr:row>
      <xdr:rowOff>104140</xdr:rowOff>
    </xdr:to>
    <xdr:sp macro="" textlink="">
      <xdr:nvSpPr>
        <xdr:cNvPr id="67" name="フローチャート: 判断 66"/>
        <xdr:cNvSpPr/>
      </xdr:nvSpPr>
      <xdr:spPr>
        <a:xfrm>
          <a:off x="965200" y="62052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xdr:rowOff>
    </xdr:from>
    <xdr:to>
      <xdr:col>24</xdr:col>
      <xdr:colOff>114300</xdr:colOff>
      <xdr:row>38</xdr:row>
      <xdr:rowOff>107950</xdr:rowOff>
    </xdr:to>
    <xdr:sp macro="" textlink="">
      <xdr:nvSpPr>
        <xdr:cNvPr id="73" name="楕円 72"/>
        <xdr:cNvSpPr/>
      </xdr:nvSpPr>
      <xdr:spPr>
        <a:xfrm>
          <a:off x="4036060" y="637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156227</xdr:rowOff>
    </xdr:from>
    <xdr:ext cx="405111" cy="259045"/>
    <xdr:sp macro="" textlink="">
      <xdr:nvSpPr>
        <xdr:cNvPr id="74" name="【道路】&#10;有形固定資産減価償却率該当値テキスト"/>
        <xdr:cNvSpPr txBox="1"/>
      </xdr:nvSpPr>
      <xdr:spPr>
        <a:xfrm>
          <a:off x="4124960" y="635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168275</xdr:rowOff>
    </xdr:from>
    <xdr:to>
      <xdr:col>20</xdr:col>
      <xdr:colOff>38100</xdr:colOff>
      <xdr:row>38</xdr:row>
      <xdr:rowOff>98425</xdr:rowOff>
    </xdr:to>
    <xdr:sp macro="" textlink="">
      <xdr:nvSpPr>
        <xdr:cNvPr id="75" name="楕円 74"/>
        <xdr:cNvSpPr/>
      </xdr:nvSpPr>
      <xdr:spPr>
        <a:xfrm>
          <a:off x="3312160" y="63709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47625</xdr:rowOff>
    </xdr:from>
    <xdr:to>
      <xdr:col>24</xdr:col>
      <xdr:colOff>63500</xdr:colOff>
      <xdr:row>38</xdr:row>
      <xdr:rowOff>57150</xdr:rowOff>
    </xdr:to>
    <xdr:cxnSp macro="">
      <xdr:nvCxnSpPr>
        <xdr:cNvPr id="76" name="直線コネクタ 75"/>
        <xdr:cNvCxnSpPr/>
      </xdr:nvCxnSpPr>
      <xdr:spPr>
        <a:xfrm>
          <a:off x="3355340" y="6417945"/>
          <a:ext cx="73152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145415</xdr:rowOff>
    </xdr:from>
    <xdr:to>
      <xdr:col>15</xdr:col>
      <xdr:colOff>101600</xdr:colOff>
      <xdr:row>38</xdr:row>
      <xdr:rowOff>75565</xdr:rowOff>
    </xdr:to>
    <xdr:sp macro="" textlink="">
      <xdr:nvSpPr>
        <xdr:cNvPr id="77" name="楕円 76"/>
        <xdr:cNvSpPr/>
      </xdr:nvSpPr>
      <xdr:spPr>
        <a:xfrm>
          <a:off x="2514600" y="63480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24765</xdr:rowOff>
    </xdr:from>
    <xdr:to>
      <xdr:col>19</xdr:col>
      <xdr:colOff>177800</xdr:colOff>
      <xdr:row>38</xdr:row>
      <xdr:rowOff>47625</xdr:rowOff>
    </xdr:to>
    <xdr:cxnSp macro="">
      <xdr:nvCxnSpPr>
        <xdr:cNvPr id="78" name="直線コネクタ 77"/>
        <xdr:cNvCxnSpPr/>
      </xdr:nvCxnSpPr>
      <xdr:spPr>
        <a:xfrm>
          <a:off x="2565400" y="6395085"/>
          <a:ext cx="78994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132080</xdr:rowOff>
    </xdr:from>
    <xdr:to>
      <xdr:col>10</xdr:col>
      <xdr:colOff>165100</xdr:colOff>
      <xdr:row>38</xdr:row>
      <xdr:rowOff>62230</xdr:rowOff>
    </xdr:to>
    <xdr:sp macro="" textlink="">
      <xdr:nvSpPr>
        <xdr:cNvPr id="79" name="楕円 78"/>
        <xdr:cNvSpPr/>
      </xdr:nvSpPr>
      <xdr:spPr>
        <a:xfrm>
          <a:off x="1739900" y="63347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11430</xdr:rowOff>
    </xdr:from>
    <xdr:to>
      <xdr:col>15</xdr:col>
      <xdr:colOff>50800</xdr:colOff>
      <xdr:row>38</xdr:row>
      <xdr:rowOff>24765</xdr:rowOff>
    </xdr:to>
    <xdr:cxnSp macro="">
      <xdr:nvCxnSpPr>
        <xdr:cNvPr id="80" name="直線コネクタ 79"/>
        <xdr:cNvCxnSpPr/>
      </xdr:nvCxnSpPr>
      <xdr:spPr>
        <a:xfrm>
          <a:off x="1790700" y="6381750"/>
          <a:ext cx="7747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133985</xdr:rowOff>
    </xdr:from>
    <xdr:to>
      <xdr:col>6</xdr:col>
      <xdr:colOff>38100</xdr:colOff>
      <xdr:row>38</xdr:row>
      <xdr:rowOff>64135</xdr:rowOff>
    </xdr:to>
    <xdr:sp macro="" textlink="">
      <xdr:nvSpPr>
        <xdr:cNvPr id="81" name="楕円 80"/>
        <xdr:cNvSpPr/>
      </xdr:nvSpPr>
      <xdr:spPr>
        <a:xfrm>
          <a:off x="965200" y="633666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11430</xdr:rowOff>
    </xdr:from>
    <xdr:to>
      <xdr:col>10</xdr:col>
      <xdr:colOff>114300</xdr:colOff>
      <xdr:row>38</xdr:row>
      <xdr:rowOff>13335</xdr:rowOff>
    </xdr:to>
    <xdr:cxnSp macro="">
      <xdr:nvCxnSpPr>
        <xdr:cNvPr id="82" name="直線コネクタ 81"/>
        <xdr:cNvCxnSpPr/>
      </xdr:nvCxnSpPr>
      <xdr:spPr>
        <a:xfrm flipV="1">
          <a:off x="1008380" y="6381750"/>
          <a:ext cx="78232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34942</xdr:rowOff>
    </xdr:from>
    <xdr:ext cx="405111" cy="259045"/>
    <xdr:sp macro="" textlink="">
      <xdr:nvSpPr>
        <xdr:cNvPr id="83" name="n_1aveValue【道路】&#10;有形固定資産減価償却率"/>
        <xdr:cNvSpPr txBox="1"/>
      </xdr:nvSpPr>
      <xdr:spPr>
        <a:xfrm>
          <a:off x="317056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162577</xdr:rowOff>
    </xdr:from>
    <xdr:ext cx="405111" cy="259045"/>
    <xdr:sp macro="" textlink="">
      <xdr:nvSpPr>
        <xdr:cNvPr id="84" name="n_2aveValue【道路】&#10;有形固定資産減価償却率"/>
        <xdr:cNvSpPr txBox="1"/>
      </xdr:nvSpPr>
      <xdr:spPr>
        <a:xfrm>
          <a:off x="238570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105427</xdr:rowOff>
    </xdr:from>
    <xdr:ext cx="405111" cy="259045"/>
    <xdr:sp macro="" textlink="">
      <xdr:nvSpPr>
        <xdr:cNvPr id="85" name="n_3aveValue【道路】&#10;有形固定資産減価償却率"/>
        <xdr:cNvSpPr txBox="1"/>
      </xdr:nvSpPr>
      <xdr:spPr>
        <a:xfrm>
          <a:off x="161100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120667</xdr:rowOff>
    </xdr:from>
    <xdr:ext cx="405111" cy="259045"/>
    <xdr:sp macro="" textlink="">
      <xdr:nvSpPr>
        <xdr:cNvPr id="86" name="n_4aveValue【道路】&#10;有形固定資産減価償却率"/>
        <xdr:cNvSpPr txBox="1"/>
      </xdr:nvSpPr>
      <xdr:spPr>
        <a:xfrm>
          <a:off x="836304" y="598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89552</xdr:rowOff>
    </xdr:from>
    <xdr:ext cx="405111" cy="259045"/>
    <xdr:sp macro="" textlink="">
      <xdr:nvSpPr>
        <xdr:cNvPr id="87" name="n_1mainValue【道路】&#10;有形固定資産減価償却率"/>
        <xdr:cNvSpPr txBox="1"/>
      </xdr:nvSpPr>
      <xdr:spPr>
        <a:xfrm>
          <a:off x="3170564" y="645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66692</xdr:rowOff>
    </xdr:from>
    <xdr:ext cx="405111" cy="259045"/>
    <xdr:sp macro="" textlink="">
      <xdr:nvSpPr>
        <xdr:cNvPr id="88" name="n_2mainValue【道路】&#10;有形固定資産減価償却率"/>
        <xdr:cNvSpPr txBox="1"/>
      </xdr:nvSpPr>
      <xdr:spPr>
        <a:xfrm>
          <a:off x="2385704" y="643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53357</xdr:rowOff>
    </xdr:from>
    <xdr:ext cx="405111" cy="259045"/>
    <xdr:sp macro="" textlink="">
      <xdr:nvSpPr>
        <xdr:cNvPr id="89" name="n_3mainValue【道路】&#10;有形固定資産減価償却率"/>
        <xdr:cNvSpPr txBox="1"/>
      </xdr:nvSpPr>
      <xdr:spPr>
        <a:xfrm>
          <a:off x="1611004" y="642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55262</xdr:rowOff>
    </xdr:from>
    <xdr:ext cx="405111" cy="259045"/>
    <xdr:sp macro="" textlink="">
      <xdr:nvSpPr>
        <xdr:cNvPr id="90" name="n_4mainValue【道路】&#10;有形固定資産減価償却率"/>
        <xdr:cNvSpPr txBox="1"/>
      </xdr:nvSpPr>
      <xdr:spPr>
        <a:xfrm>
          <a:off x="836304" y="642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536404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120815</xdr:rowOff>
    </xdr:from>
    <xdr:to>
      <xdr:col>54</xdr:col>
      <xdr:colOff>189865</xdr:colOff>
      <xdr:row>41</xdr:row>
      <xdr:rowOff>158191</xdr:rowOff>
    </xdr:to>
    <xdr:cxnSp macro="">
      <xdr:nvCxnSpPr>
        <xdr:cNvPr id="114" name="直線コネクタ 113"/>
        <xdr:cNvCxnSpPr/>
      </xdr:nvCxnSpPr>
      <xdr:spPr>
        <a:xfrm flipV="1">
          <a:off x="9219565" y="5485295"/>
          <a:ext cx="0" cy="1546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162018</xdr:rowOff>
    </xdr:from>
    <xdr:ext cx="469744" cy="259045"/>
    <xdr:sp macro="" textlink="">
      <xdr:nvSpPr>
        <xdr:cNvPr id="115" name="【道路】&#10;一人当たり延長最小値テキスト"/>
        <xdr:cNvSpPr txBox="1"/>
      </xdr:nvSpPr>
      <xdr:spPr>
        <a:xfrm>
          <a:off x="9258300" y="7035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158191</xdr:rowOff>
    </xdr:from>
    <xdr:to>
      <xdr:col>55</xdr:col>
      <xdr:colOff>88900</xdr:colOff>
      <xdr:row>41</xdr:row>
      <xdr:rowOff>158191</xdr:rowOff>
    </xdr:to>
    <xdr:cxnSp macro="">
      <xdr:nvCxnSpPr>
        <xdr:cNvPr id="116" name="直線コネクタ 115"/>
        <xdr:cNvCxnSpPr/>
      </xdr:nvCxnSpPr>
      <xdr:spPr>
        <a:xfrm>
          <a:off x="9154160" y="70314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67492</xdr:rowOff>
    </xdr:from>
    <xdr:ext cx="534377" cy="259045"/>
    <xdr:sp macro="" textlink="">
      <xdr:nvSpPr>
        <xdr:cNvPr id="117" name="【道路】&#10;一人当たり延長最大値テキスト"/>
        <xdr:cNvSpPr txBox="1"/>
      </xdr:nvSpPr>
      <xdr:spPr>
        <a:xfrm>
          <a:off x="9258300" y="526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120815</xdr:rowOff>
    </xdr:from>
    <xdr:to>
      <xdr:col>55</xdr:col>
      <xdr:colOff>88900</xdr:colOff>
      <xdr:row>32</xdr:row>
      <xdr:rowOff>120815</xdr:rowOff>
    </xdr:to>
    <xdr:cxnSp macro="">
      <xdr:nvCxnSpPr>
        <xdr:cNvPr id="118" name="直線コネクタ 117"/>
        <xdr:cNvCxnSpPr/>
      </xdr:nvCxnSpPr>
      <xdr:spPr>
        <a:xfrm>
          <a:off x="9154160" y="54852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58043</xdr:rowOff>
    </xdr:from>
    <xdr:ext cx="534377" cy="259045"/>
    <xdr:sp macro="" textlink="">
      <xdr:nvSpPr>
        <xdr:cNvPr id="119" name="【道路】&#10;一人当たり延長平均値テキスト"/>
        <xdr:cNvSpPr txBox="1"/>
      </xdr:nvSpPr>
      <xdr:spPr>
        <a:xfrm>
          <a:off x="9258300" y="6763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79616</xdr:rowOff>
    </xdr:from>
    <xdr:to>
      <xdr:col>55</xdr:col>
      <xdr:colOff>50800</xdr:colOff>
      <xdr:row>41</xdr:row>
      <xdr:rowOff>9766</xdr:rowOff>
    </xdr:to>
    <xdr:sp macro="" textlink="">
      <xdr:nvSpPr>
        <xdr:cNvPr id="120" name="フローチャート: 判断 119"/>
        <xdr:cNvSpPr/>
      </xdr:nvSpPr>
      <xdr:spPr>
        <a:xfrm>
          <a:off x="9192260" y="678521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71158</xdr:rowOff>
    </xdr:from>
    <xdr:to>
      <xdr:col>50</xdr:col>
      <xdr:colOff>165100</xdr:colOff>
      <xdr:row>41</xdr:row>
      <xdr:rowOff>1308</xdr:rowOff>
    </xdr:to>
    <xdr:sp macro="" textlink="">
      <xdr:nvSpPr>
        <xdr:cNvPr id="121" name="フローチャート: 判断 120"/>
        <xdr:cNvSpPr/>
      </xdr:nvSpPr>
      <xdr:spPr>
        <a:xfrm>
          <a:off x="8445500" y="67767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71348</xdr:rowOff>
    </xdr:from>
    <xdr:to>
      <xdr:col>46</xdr:col>
      <xdr:colOff>38100</xdr:colOff>
      <xdr:row>41</xdr:row>
      <xdr:rowOff>1498</xdr:rowOff>
    </xdr:to>
    <xdr:sp macro="" textlink="">
      <xdr:nvSpPr>
        <xdr:cNvPr id="122" name="フローチャート: 判断 121"/>
        <xdr:cNvSpPr/>
      </xdr:nvSpPr>
      <xdr:spPr>
        <a:xfrm>
          <a:off x="7670800" y="677694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31400</xdr:rowOff>
    </xdr:from>
    <xdr:to>
      <xdr:col>41</xdr:col>
      <xdr:colOff>101600</xdr:colOff>
      <xdr:row>40</xdr:row>
      <xdr:rowOff>133000</xdr:rowOff>
    </xdr:to>
    <xdr:sp macro="" textlink="">
      <xdr:nvSpPr>
        <xdr:cNvPr id="123" name="フローチャート: 判断 122"/>
        <xdr:cNvSpPr/>
      </xdr:nvSpPr>
      <xdr:spPr>
        <a:xfrm>
          <a:off x="6873240" y="673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64700</xdr:rowOff>
    </xdr:from>
    <xdr:to>
      <xdr:col>36</xdr:col>
      <xdr:colOff>165100</xdr:colOff>
      <xdr:row>40</xdr:row>
      <xdr:rowOff>166300</xdr:rowOff>
    </xdr:to>
    <xdr:sp macro="" textlink="">
      <xdr:nvSpPr>
        <xdr:cNvPr id="124" name="フローチャート: 判断 123"/>
        <xdr:cNvSpPr/>
      </xdr:nvSpPr>
      <xdr:spPr>
        <a:xfrm>
          <a:off x="6098540" y="677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47669</xdr:rowOff>
    </xdr:from>
    <xdr:to>
      <xdr:col>55</xdr:col>
      <xdr:colOff>50800</xdr:colOff>
      <xdr:row>39</xdr:row>
      <xdr:rowOff>149269</xdr:rowOff>
    </xdr:to>
    <xdr:sp macro="" textlink="">
      <xdr:nvSpPr>
        <xdr:cNvPr id="130" name="楕円 129"/>
        <xdr:cNvSpPr/>
      </xdr:nvSpPr>
      <xdr:spPr>
        <a:xfrm>
          <a:off x="9192260" y="658562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70546</xdr:rowOff>
    </xdr:from>
    <xdr:ext cx="534377" cy="259045"/>
    <xdr:sp macro="" textlink="">
      <xdr:nvSpPr>
        <xdr:cNvPr id="131" name="【道路】&#10;一人当たり延長該当値テキスト"/>
        <xdr:cNvSpPr txBox="1"/>
      </xdr:nvSpPr>
      <xdr:spPr>
        <a:xfrm>
          <a:off x="9258300" y="6440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58966</xdr:rowOff>
    </xdr:from>
    <xdr:to>
      <xdr:col>50</xdr:col>
      <xdr:colOff>165100</xdr:colOff>
      <xdr:row>39</xdr:row>
      <xdr:rowOff>160566</xdr:rowOff>
    </xdr:to>
    <xdr:sp macro="" textlink="">
      <xdr:nvSpPr>
        <xdr:cNvPr id="132" name="楕円 131"/>
        <xdr:cNvSpPr/>
      </xdr:nvSpPr>
      <xdr:spPr>
        <a:xfrm>
          <a:off x="8445500" y="6596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98469</xdr:rowOff>
    </xdr:from>
    <xdr:to>
      <xdr:col>55</xdr:col>
      <xdr:colOff>0</xdr:colOff>
      <xdr:row>39</xdr:row>
      <xdr:rowOff>109766</xdr:rowOff>
    </xdr:to>
    <xdr:cxnSp macro="">
      <xdr:nvCxnSpPr>
        <xdr:cNvPr id="133" name="直線コネクタ 132"/>
        <xdr:cNvCxnSpPr/>
      </xdr:nvCxnSpPr>
      <xdr:spPr>
        <a:xfrm flipV="1">
          <a:off x="8496300" y="6636429"/>
          <a:ext cx="723900" cy="1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70891</xdr:rowOff>
    </xdr:from>
    <xdr:to>
      <xdr:col>46</xdr:col>
      <xdr:colOff>38100</xdr:colOff>
      <xdr:row>40</xdr:row>
      <xdr:rowOff>1041</xdr:rowOff>
    </xdr:to>
    <xdr:sp macro="" textlink="">
      <xdr:nvSpPr>
        <xdr:cNvPr id="134" name="楕円 133"/>
        <xdr:cNvSpPr/>
      </xdr:nvSpPr>
      <xdr:spPr>
        <a:xfrm>
          <a:off x="7670800" y="660885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109766</xdr:rowOff>
    </xdr:from>
    <xdr:to>
      <xdr:col>50</xdr:col>
      <xdr:colOff>114300</xdr:colOff>
      <xdr:row>39</xdr:row>
      <xdr:rowOff>121691</xdr:rowOff>
    </xdr:to>
    <xdr:cxnSp macro="">
      <xdr:nvCxnSpPr>
        <xdr:cNvPr id="135" name="直線コネクタ 134"/>
        <xdr:cNvCxnSpPr/>
      </xdr:nvCxnSpPr>
      <xdr:spPr>
        <a:xfrm flipV="1">
          <a:off x="7713980" y="6647726"/>
          <a:ext cx="782320" cy="1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80302</xdr:rowOff>
    </xdr:from>
    <xdr:to>
      <xdr:col>41</xdr:col>
      <xdr:colOff>101600</xdr:colOff>
      <xdr:row>40</xdr:row>
      <xdr:rowOff>10452</xdr:rowOff>
    </xdr:to>
    <xdr:sp macro="" textlink="">
      <xdr:nvSpPr>
        <xdr:cNvPr id="136" name="楕円 135"/>
        <xdr:cNvSpPr/>
      </xdr:nvSpPr>
      <xdr:spPr>
        <a:xfrm>
          <a:off x="6873240" y="66182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121691</xdr:rowOff>
    </xdr:from>
    <xdr:to>
      <xdr:col>45</xdr:col>
      <xdr:colOff>177800</xdr:colOff>
      <xdr:row>39</xdr:row>
      <xdr:rowOff>131102</xdr:rowOff>
    </xdr:to>
    <xdr:cxnSp macro="">
      <xdr:nvCxnSpPr>
        <xdr:cNvPr id="137" name="直線コネクタ 136"/>
        <xdr:cNvCxnSpPr/>
      </xdr:nvCxnSpPr>
      <xdr:spPr>
        <a:xfrm flipV="1">
          <a:off x="6924040" y="6659651"/>
          <a:ext cx="789940" cy="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91084</xdr:rowOff>
    </xdr:from>
    <xdr:to>
      <xdr:col>36</xdr:col>
      <xdr:colOff>165100</xdr:colOff>
      <xdr:row>40</xdr:row>
      <xdr:rowOff>21234</xdr:rowOff>
    </xdr:to>
    <xdr:sp macro="" textlink="">
      <xdr:nvSpPr>
        <xdr:cNvPr id="138" name="楕円 137"/>
        <xdr:cNvSpPr/>
      </xdr:nvSpPr>
      <xdr:spPr>
        <a:xfrm>
          <a:off x="6098540" y="66290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131102</xdr:rowOff>
    </xdr:from>
    <xdr:to>
      <xdr:col>41</xdr:col>
      <xdr:colOff>50800</xdr:colOff>
      <xdr:row>39</xdr:row>
      <xdr:rowOff>141884</xdr:rowOff>
    </xdr:to>
    <xdr:cxnSp macro="">
      <xdr:nvCxnSpPr>
        <xdr:cNvPr id="139" name="直線コネクタ 138"/>
        <xdr:cNvCxnSpPr/>
      </xdr:nvCxnSpPr>
      <xdr:spPr>
        <a:xfrm flipV="1">
          <a:off x="6149340" y="6669062"/>
          <a:ext cx="774700" cy="1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163885</xdr:rowOff>
    </xdr:from>
    <xdr:ext cx="534377" cy="259045"/>
    <xdr:sp macro="" textlink="">
      <xdr:nvSpPr>
        <xdr:cNvPr id="140" name="n_1aveValue【道路】&#10;一人当たり延長"/>
        <xdr:cNvSpPr txBox="1"/>
      </xdr:nvSpPr>
      <xdr:spPr>
        <a:xfrm>
          <a:off x="8239271" y="6869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164075</xdr:rowOff>
    </xdr:from>
    <xdr:ext cx="534377" cy="259045"/>
    <xdr:sp macro="" textlink="">
      <xdr:nvSpPr>
        <xdr:cNvPr id="141" name="n_2aveValue【道路】&#10;一人当たり延長"/>
        <xdr:cNvSpPr txBox="1"/>
      </xdr:nvSpPr>
      <xdr:spPr>
        <a:xfrm>
          <a:off x="7477271" y="6869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124127</xdr:rowOff>
    </xdr:from>
    <xdr:ext cx="534377" cy="259045"/>
    <xdr:sp macro="" textlink="">
      <xdr:nvSpPr>
        <xdr:cNvPr id="142" name="n_3aveValue【道路】&#10;一人当たり延長"/>
        <xdr:cNvSpPr txBox="1"/>
      </xdr:nvSpPr>
      <xdr:spPr>
        <a:xfrm>
          <a:off x="6702571" y="682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157427</xdr:rowOff>
    </xdr:from>
    <xdr:ext cx="534377" cy="259045"/>
    <xdr:sp macro="" textlink="">
      <xdr:nvSpPr>
        <xdr:cNvPr id="143" name="n_4aveValue【道路】&#10;一人当たり延長"/>
        <xdr:cNvSpPr txBox="1"/>
      </xdr:nvSpPr>
      <xdr:spPr>
        <a:xfrm>
          <a:off x="5905011" y="686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5643</xdr:rowOff>
    </xdr:from>
    <xdr:ext cx="534377" cy="259045"/>
    <xdr:sp macro="" textlink="">
      <xdr:nvSpPr>
        <xdr:cNvPr id="144" name="n_1mainValue【道路】&#10;一人当たり延長"/>
        <xdr:cNvSpPr txBox="1"/>
      </xdr:nvSpPr>
      <xdr:spPr>
        <a:xfrm>
          <a:off x="8239271" y="637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17568</xdr:rowOff>
    </xdr:from>
    <xdr:ext cx="534377" cy="259045"/>
    <xdr:sp macro="" textlink="">
      <xdr:nvSpPr>
        <xdr:cNvPr id="145" name="n_2mainValue【道路】&#10;一人当たり延長"/>
        <xdr:cNvSpPr txBox="1"/>
      </xdr:nvSpPr>
      <xdr:spPr>
        <a:xfrm>
          <a:off x="7477271" y="638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26979</xdr:rowOff>
    </xdr:from>
    <xdr:ext cx="534377" cy="259045"/>
    <xdr:sp macro="" textlink="">
      <xdr:nvSpPr>
        <xdr:cNvPr id="146" name="n_3mainValue【道路】&#10;一人当たり延長"/>
        <xdr:cNvSpPr txBox="1"/>
      </xdr:nvSpPr>
      <xdr:spPr>
        <a:xfrm>
          <a:off x="6702571" y="639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37761</xdr:rowOff>
    </xdr:from>
    <xdr:ext cx="534377" cy="259045"/>
    <xdr:sp macro="" textlink="">
      <xdr:nvSpPr>
        <xdr:cNvPr id="147" name="n_4mainValue【道路】&#10;一人当たり延長"/>
        <xdr:cNvSpPr txBox="1"/>
      </xdr:nvSpPr>
      <xdr:spPr>
        <a:xfrm>
          <a:off x="5905011" y="6408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99060</xdr:rowOff>
    </xdr:from>
    <xdr:to>
      <xdr:col>24</xdr:col>
      <xdr:colOff>62865</xdr:colOff>
      <xdr:row>63</xdr:row>
      <xdr:rowOff>9525</xdr:rowOff>
    </xdr:to>
    <xdr:cxnSp macro="">
      <xdr:nvCxnSpPr>
        <xdr:cNvPr id="172" name="直線コネクタ 171"/>
        <xdr:cNvCxnSpPr/>
      </xdr:nvCxnSpPr>
      <xdr:spPr>
        <a:xfrm flipV="1">
          <a:off x="4086225" y="9486900"/>
          <a:ext cx="0" cy="1083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13352</xdr:rowOff>
    </xdr:from>
    <xdr:ext cx="405111" cy="259045"/>
    <xdr:sp macro="" textlink="">
      <xdr:nvSpPr>
        <xdr:cNvPr id="173" name="【橋りょう・トンネル】&#10;有形固定資産減価償却率最小値テキスト"/>
        <xdr:cNvSpPr txBox="1"/>
      </xdr:nvSpPr>
      <xdr:spPr>
        <a:xfrm>
          <a:off x="4124960" y="105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xdr:rowOff>
    </xdr:from>
    <xdr:to>
      <xdr:col>24</xdr:col>
      <xdr:colOff>152400</xdr:colOff>
      <xdr:row>63</xdr:row>
      <xdr:rowOff>9525</xdr:rowOff>
    </xdr:to>
    <xdr:cxnSp macro="">
      <xdr:nvCxnSpPr>
        <xdr:cNvPr id="174" name="直線コネクタ 173"/>
        <xdr:cNvCxnSpPr/>
      </xdr:nvCxnSpPr>
      <xdr:spPr>
        <a:xfrm>
          <a:off x="4020820" y="105708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45737</xdr:rowOff>
    </xdr:from>
    <xdr:ext cx="405111" cy="259045"/>
    <xdr:sp macro="" textlink="">
      <xdr:nvSpPr>
        <xdr:cNvPr id="175" name="【橋りょう・トンネル】&#10;有形固定資産減価償却率最大値テキスト"/>
        <xdr:cNvSpPr txBox="1"/>
      </xdr:nvSpPr>
      <xdr:spPr>
        <a:xfrm>
          <a:off x="4124960" y="9265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99060</xdr:rowOff>
    </xdr:from>
    <xdr:to>
      <xdr:col>24</xdr:col>
      <xdr:colOff>152400</xdr:colOff>
      <xdr:row>56</xdr:row>
      <xdr:rowOff>99060</xdr:rowOff>
    </xdr:to>
    <xdr:cxnSp macro="">
      <xdr:nvCxnSpPr>
        <xdr:cNvPr id="176" name="直線コネクタ 175"/>
        <xdr:cNvCxnSpPr/>
      </xdr:nvCxnSpPr>
      <xdr:spPr>
        <a:xfrm>
          <a:off x="4020820" y="94869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139717</xdr:rowOff>
    </xdr:from>
    <xdr:ext cx="405111" cy="259045"/>
    <xdr:sp macro="" textlink="">
      <xdr:nvSpPr>
        <xdr:cNvPr id="177" name="【橋りょう・トンネル】&#10;有形固定資産減価償却率平均値テキスト"/>
        <xdr:cNvSpPr txBox="1"/>
      </xdr:nvSpPr>
      <xdr:spPr>
        <a:xfrm>
          <a:off x="4124960" y="98628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116840</xdr:rowOff>
    </xdr:from>
    <xdr:to>
      <xdr:col>24</xdr:col>
      <xdr:colOff>114300</xdr:colOff>
      <xdr:row>60</xdr:row>
      <xdr:rowOff>46990</xdr:rowOff>
    </xdr:to>
    <xdr:sp macro="" textlink="">
      <xdr:nvSpPr>
        <xdr:cNvPr id="178" name="フローチャート: 判断 177"/>
        <xdr:cNvSpPr/>
      </xdr:nvSpPr>
      <xdr:spPr>
        <a:xfrm>
          <a:off x="4036060" y="100076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130175</xdr:rowOff>
    </xdr:from>
    <xdr:to>
      <xdr:col>20</xdr:col>
      <xdr:colOff>38100</xdr:colOff>
      <xdr:row>60</xdr:row>
      <xdr:rowOff>60325</xdr:rowOff>
    </xdr:to>
    <xdr:sp macro="" textlink="">
      <xdr:nvSpPr>
        <xdr:cNvPr id="179" name="フローチャート: 判断 178"/>
        <xdr:cNvSpPr/>
      </xdr:nvSpPr>
      <xdr:spPr>
        <a:xfrm>
          <a:off x="3312160" y="100209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103505</xdr:rowOff>
    </xdr:from>
    <xdr:to>
      <xdr:col>15</xdr:col>
      <xdr:colOff>101600</xdr:colOff>
      <xdr:row>60</xdr:row>
      <xdr:rowOff>33655</xdr:rowOff>
    </xdr:to>
    <xdr:sp macro="" textlink="">
      <xdr:nvSpPr>
        <xdr:cNvPr id="180" name="フローチャート: 判断 179"/>
        <xdr:cNvSpPr/>
      </xdr:nvSpPr>
      <xdr:spPr>
        <a:xfrm>
          <a:off x="2514600" y="99942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65405</xdr:rowOff>
    </xdr:from>
    <xdr:to>
      <xdr:col>10</xdr:col>
      <xdr:colOff>165100</xdr:colOff>
      <xdr:row>59</xdr:row>
      <xdr:rowOff>167005</xdr:rowOff>
    </xdr:to>
    <xdr:sp macro="" textlink="">
      <xdr:nvSpPr>
        <xdr:cNvPr id="181" name="フローチャート: 判断 180"/>
        <xdr:cNvSpPr/>
      </xdr:nvSpPr>
      <xdr:spPr>
        <a:xfrm>
          <a:off x="1739900" y="995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38735</xdr:rowOff>
    </xdr:from>
    <xdr:to>
      <xdr:col>6</xdr:col>
      <xdr:colOff>38100</xdr:colOff>
      <xdr:row>59</xdr:row>
      <xdr:rowOff>140335</xdr:rowOff>
    </xdr:to>
    <xdr:sp macro="" textlink="">
      <xdr:nvSpPr>
        <xdr:cNvPr id="182" name="フローチャート: 判断 181"/>
        <xdr:cNvSpPr/>
      </xdr:nvSpPr>
      <xdr:spPr>
        <a:xfrm>
          <a:off x="965200" y="992949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132080</xdr:rowOff>
    </xdr:from>
    <xdr:to>
      <xdr:col>24</xdr:col>
      <xdr:colOff>114300</xdr:colOff>
      <xdr:row>60</xdr:row>
      <xdr:rowOff>62230</xdr:rowOff>
    </xdr:to>
    <xdr:sp macro="" textlink="">
      <xdr:nvSpPr>
        <xdr:cNvPr id="188" name="楕円 187"/>
        <xdr:cNvSpPr/>
      </xdr:nvSpPr>
      <xdr:spPr>
        <a:xfrm>
          <a:off x="4036060" y="100228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110507</xdr:rowOff>
    </xdr:from>
    <xdr:ext cx="405111" cy="259045"/>
    <xdr:sp macro="" textlink="">
      <xdr:nvSpPr>
        <xdr:cNvPr id="189" name="【橋りょう・トンネル】&#10;有形固定資産減価償却率該当値テキスト"/>
        <xdr:cNvSpPr txBox="1"/>
      </xdr:nvSpPr>
      <xdr:spPr>
        <a:xfrm>
          <a:off x="4124960" y="10001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139700</xdr:rowOff>
    </xdr:from>
    <xdr:to>
      <xdr:col>20</xdr:col>
      <xdr:colOff>38100</xdr:colOff>
      <xdr:row>60</xdr:row>
      <xdr:rowOff>69850</xdr:rowOff>
    </xdr:to>
    <xdr:sp macro="" textlink="">
      <xdr:nvSpPr>
        <xdr:cNvPr id="190" name="楕円 189"/>
        <xdr:cNvSpPr/>
      </xdr:nvSpPr>
      <xdr:spPr>
        <a:xfrm>
          <a:off x="3312160" y="100304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11430</xdr:rowOff>
    </xdr:from>
    <xdr:to>
      <xdr:col>24</xdr:col>
      <xdr:colOff>63500</xdr:colOff>
      <xdr:row>60</xdr:row>
      <xdr:rowOff>19050</xdr:rowOff>
    </xdr:to>
    <xdr:cxnSp macro="">
      <xdr:nvCxnSpPr>
        <xdr:cNvPr id="191" name="直線コネクタ 190"/>
        <xdr:cNvCxnSpPr/>
      </xdr:nvCxnSpPr>
      <xdr:spPr>
        <a:xfrm flipV="1">
          <a:off x="3355340" y="10069830"/>
          <a:ext cx="73152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34925</xdr:rowOff>
    </xdr:from>
    <xdr:to>
      <xdr:col>15</xdr:col>
      <xdr:colOff>101600</xdr:colOff>
      <xdr:row>60</xdr:row>
      <xdr:rowOff>136525</xdr:rowOff>
    </xdr:to>
    <xdr:sp macro="" textlink="">
      <xdr:nvSpPr>
        <xdr:cNvPr id="192" name="楕円 191"/>
        <xdr:cNvSpPr/>
      </xdr:nvSpPr>
      <xdr:spPr>
        <a:xfrm>
          <a:off x="2514600" y="1009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19050</xdr:rowOff>
    </xdr:from>
    <xdr:to>
      <xdr:col>19</xdr:col>
      <xdr:colOff>177800</xdr:colOff>
      <xdr:row>60</xdr:row>
      <xdr:rowOff>85725</xdr:rowOff>
    </xdr:to>
    <xdr:cxnSp macro="">
      <xdr:nvCxnSpPr>
        <xdr:cNvPr id="193" name="直線コネクタ 192"/>
        <xdr:cNvCxnSpPr/>
      </xdr:nvCxnSpPr>
      <xdr:spPr>
        <a:xfrm flipV="1">
          <a:off x="2565400" y="10077450"/>
          <a:ext cx="78994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6350</xdr:rowOff>
    </xdr:from>
    <xdr:to>
      <xdr:col>10</xdr:col>
      <xdr:colOff>165100</xdr:colOff>
      <xdr:row>60</xdr:row>
      <xdr:rowOff>107950</xdr:rowOff>
    </xdr:to>
    <xdr:sp macro="" textlink="">
      <xdr:nvSpPr>
        <xdr:cNvPr id="194" name="楕円 193"/>
        <xdr:cNvSpPr/>
      </xdr:nvSpPr>
      <xdr:spPr>
        <a:xfrm>
          <a:off x="17399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57150</xdr:rowOff>
    </xdr:from>
    <xdr:to>
      <xdr:col>15</xdr:col>
      <xdr:colOff>50800</xdr:colOff>
      <xdr:row>60</xdr:row>
      <xdr:rowOff>85725</xdr:rowOff>
    </xdr:to>
    <xdr:cxnSp macro="">
      <xdr:nvCxnSpPr>
        <xdr:cNvPr id="195" name="直線コネクタ 194"/>
        <xdr:cNvCxnSpPr/>
      </xdr:nvCxnSpPr>
      <xdr:spPr>
        <a:xfrm>
          <a:off x="1790700" y="10115550"/>
          <a:ext cx="7747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147320</xdr:rowOff>
    </xdr:from>
    <xdr:to>
      <xdr:col>6</xdr:col>
      <xdr:colOff>38100</xdr:colOff>
      <xdr:row>60</xdr:row>
      <xdr:rowOff>77470</xdr:rowOff>
    </xdr:to>
    <xdr:sp macro="" textlink="">
      <xdr:nvSpPr>
        <xdr:cNvPr id="196" name="楕円 195"/>
        <xdr:cNvSpPr/>
      </xdr:nvSpPr>
      <xdr:spPr>
        <a:xfrm>
          <a:off x="965200" y="100380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26670</xdr:rowOff>
    </xdr:from>
    <xdr:to>
      <xdr:col>10</xdr:col>
      <xdr:colOff>114300</xdr:colOff>
      <xdr:row>60</xdr:row>
      <xdr:rowOff>57150</xdr:rowOff>
    </xdr:to>
    <xdr:cxnSp macro="">
      <xdr:nvCxnSpPr>
        <xdr:cNvPr id="197" name="直線コネクタ 196"/>
        <xdr:cNvCxnSpPr/>
      </xdr:nvCxnSpPr>
      <xdr:spPr>
        <a:xfrm>
          <a:off x="1008380" y="10085070"/>
          <a:ext cx="78232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76852</xdr:rowOff>
    </xdr:from>
    <xdr:ext cx="405111" cy="259045"/>
    <xdr:sp macro="" textlink="">
      <xdr:nvSpPr>
        <xdr:cNvPr id="198" name="n_1aveValue【橋りょう・トンネル】&#10;有形固定資産減価償却率"/>
        <xdr:cNvSpPr txBox="1"/>
      </xdr:nvSpPr>
      <xdr:spPr>
        <a:xfrm>
          <a:off x="3170564" y="979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50182</xdr:rowOff>
    </xdr:from>
    <xdr:ext cx="405111" cy="259045"/>
    <xdr:sp macro="" textlink="">
      <xdr:nvSpPr>
        <xdr:cNvPr id="199" name="n_2aveValue【橋りょう・トンネル】&#10;有形固定資産減価償却率"/>
        <xdr:cNvSpPr txBox="1"/>
      </xdr:nvSpPr>
      <xdr:spPr>
        <a:xfrm>
          <a:off x="2385704" y="977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12082</xdr:rowOff>
    </xdr:from>
    <xdr:ext cx="405111" cy="259045"/>
    <xdr:sp macro="" textlink="">
      <xdr:nvSpPr>
        <xdr:cNvPr id="200" name="n_3aveValue【橋りょう・トンネル】&#10;有形固定資産減価償却率"/>
        <xdr:cNvSpPr txBox="1"/>
      </xdr:nvSpPr>
      <xdr:spPr>
        <a:xfrm>
          <a:off x="1611004" y="973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156862</xdr:rowOff>
    </xdr:from>
    <xdr:ext cx="405111" cy="259045"/>
    <xdr:sp macro="" textlink="">
      <xdr:nvSpPr>
        <xdr:cNvPr id="201" name="n_4aveValue【橋りょう・トンネル】&#10;有形固定資産減価償却率"/>
        <xdr:cNvSpPr txBox="1"/>
      </xdr:nvSpPr>
      <xdr:spPr>
        <a:xfrm>
          <a:off x="836304" y="971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60977</xdr:rowOff>
    </xdr:from>
    <xdr:ext cx="405111" cy="259045"/>
    <xdr:sp macro="" textlink="">
      <xdr:nvSpPr>
        <xdr:cNvPr id="202" name="n_1mainValue【橋りょう・トンネル】&#10;有形固定資産減価償却率"/>
        <xdr:cNvSpPr txBox="1"/>
      </xdr:nvSpPr>
      <xdr:spPr>
        <a:xfrm>
          <a:off x="3170564" y="1011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127652</xdr:rowOff>
    </xdr:from>
    <xdr:ext cx="405111" cy="259045"/>
    <xdr:sp macro="" textlink="">
      <xdr:nvSpPr>
        <xdr:cNvPr id="203" name="n_2mainValue【橋りょう・トンネル】&#10;有形固定資産減価償却率"/>
        <xdr:cNvSpPr txBox="1"/>
      </xdr:nvSpPr>
      <xdr:spPr>
        <a:xfrm>
          <a:off x="2385704" y="10186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99077</xdr:rowOff>
    </xdr:from>
    <xdr:ext cx="405111" cy="259045"/>
    <xdr:sp macro="" textlink="">
      <xdr:nvSpPr>
        <xdr:cNvPr id="204" name="n_3mainValue【橋りょう・トンネル】&#10;有形固定資産減価償却率"/>
        <xdr:cNvSpPr txBox="1"/>
      </xdr:nvSpPr>
      <xdr:spPr>
        <a:xfrm>
          <a:off x="1611004" y="1015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68597</xdr:rowOff>
    </xdr:from>
    <xdr:ext cx="405111" cy="259045"/>
    <xdr:sp macro="" textlink="">
      <xdr:nvSpPr>
        <xdr:cNvPr id="205" name="n_4mainValue【橋りょう・トンネル】&#10;有形固定資産減価償却率"/>
        <xdr:cNvSpPr txBox="1"/>
      </xdr:nvSpPr>
      <xdr:spPr>
        <a:xfrm>
          <a:off x="836304" y="1012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7" name="テキスト ボックス 216"/>
        <xdr:cNvSpPr txBox="1"/>
      </xdr:nvSpPr>
      <xdr:spPr>
        <a:xfrm>
          <a:off x="5600834" y="105905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9" name="テキスト ボックス 218"/>
        <xdr:cNvSpPr txBox="1"/>
      </xdr:nvSpPr>
      <xdr:spPr>
        <a:xfrm>
          <a:off x="529992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1" name="テキスト ボックス 220"/>
        <xdr:cNvSpPr txBox="1"/>
      </xdr:nvSpPr>
      <xdr:spPr>
        <a:xfrm>
          <a:off x="5299921" y="96990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3" name="テキスト ボックス 222"/>
        <xdr:cNvSpPr txBox="1"/>
      </xdr:nvSpPr>
      <xdr:spPr>
        <a:xfrm>
          <a:off x="5299921" y="9249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5" name="テキスト ボックス 224"/>
        <xdr:cNvSpPr txBox="1"/>
      </xdr:nvSpPr>
      <xdr:spPr>
        <a:xfrm>
          <a:off x="5299921"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59850</xdr:rowOff>
    </xdr:from>
    <xdr:to>
      <xdr:col>54</xdr:col>
      <xdr:colOff>189865</xdr:colOff>
      <xdr:row>63</xdr:row>
      <xdr:rowOff>154954</xdr:rowOff>
    </xdr:to>
    <xdr:cxnSp macro="">
      <xdr:nvCxnSpPr>
        <xdr:cNvPr id="227" name="直線コネクタ 226"/>
        <xdr:cNvCxnSpPr/>
      </xdr:nvCxnSpPr>
      <xdr:spPr>
        <a:xfrm flipV="1">
          <a:off x="9219565" y="9447690"/>
          <a:ext cx="0" cy="1268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158781</xdr:rowOff>
    </xdr:from>
    <xdr:ext cx="469744" cy="259045"/>
    <xdr:sp macro="" textlink="">
      <xdr:nvSpPr>
        <xdr:cNvPr id="228" name="【橋りょう・トンネル】&#10;一人当たり有形固定資産（償却資産）額最小値テキスト"/>
        <xdr:cNvSpPr txBox="1"/>
      </xdr:nvSpPr>
      <xdr:spPr>
        <a:xfrm>
          <a:off x="9258300" y="10720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154954</xdr:rowOff>
    </xdr:from>
    <xdr:to>
      <xdr:col>55</xdr:col>
      <xdr:colOff>88900</xdr:colOff>
      <xdr:row>63</xdr:row>
      <xdr:rowOff>154954</xdr:rowOff>
    </xdr:to>
    <xdr:cxnSp macro="">
      <xdr:nvCxnSpPr>
        <xdr:cNvPr id="229" name="直線コネクタ 228"/>
        <xdr:cNvCxnSpPr/>
      </xdr:nvCxnSpPr>
      <xdr:spPr>
        <a:xfrm>
          <a:off x="9154160" y="107162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6527</xdr:rowOff>
    </xdr:from>
    <xdr:ext cx="599010" cy="259045"/>
    <xdr:sp macro="" textlink="">
      <xdr:nvSpPr>
        <xdr:cNvPr id="230" name="【橋りょう・トンネル】&#10;一人当たり有形固定資産（償却資産）額最大値テキスト"/>
        <xdr:cNvSpPr txBox="1"/>
      </xdr:nvSpPr>
      <xdr:spPr>
        <a:xfrm>
          <a:off x="9258300" y="9226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59850</xdr:rowOff>
    </xdr:from>
    <xdr:to>
      <xdr:col>55</xdr:col>
      <xdr:colOff>88900</xdr:colOff>
      <xdr:row>56</xdr:row>
      <xdr:rowOff>59850</xdr:rowOff>
    </xdr:to>
    <xdr:cxnSp macro="">
      <xdr:nvCxnSpPr>
        <xdr:cNvPr id="231" name="直線コネクタ 230"/>
        <xdr:cNvCxnSpPr/>
      </xdr:nvCxnSpPr>
      <xdr:spPr>
        <a:xfrm>
          <a:off x="9154160" y="94476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151769</xdr:rowOff>
    </xdr:from>
    <xdr:ext cx="599010" cy="259045"/>
    <xdr:sp macro="" textlink="">
      <xdr:nvSpPr>
        <xdr:cNvPr id="232" name="【橋りょう・トンネル】&#10;一人当たり有形固定資産（償却資産）額平均値テキスト"/>
        <xdr:cNvSpPr txBox="1"/>
      </xdr:nvSpPr>
      <xdr:spPr>
        <a:xfrm>
          <a:off x="9258300" y="102101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1892</xdr:rowOff>
    </xdr:from>
    <xdr:to>
      <xdr:col>55</xdr:col>
      <xdr:colOff>50800</xdr:colOff>
      <xdr:row>61</xdr:row>
      <xdr:rowOff>103492</xdr:rowOff>
    </xdr:to>
    <xdr:sp macro="" textlink="">
      <xdr:nvSpPr>
        <xdr:cNvPr id="233" name="フローチャート: 判断 232"/>
        <xdr:cNvSpPr/>
      </xdr:nvSpPr>
      <xdr:spPr>
        <a:xfrm>
          <a:off x="9192260" y="1022793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4032</xdr:rowOff>
    </xdr:from>
    <xdr:to>
      <xdr:col>50</xdr:col>
      <xdr:colOff>165100</xdr:colOff>
      <xdr:row>61</xdr:row>
      <xdr:rowOff>105632</xdr:rowOff>
    </xdr:to>
    <xdr:sp macro="" textlink="">
      <xdr:nvSpPr>
        <xdr:cNvPr id="234" name="フローチャート: 判断 233"/>
        <xdr:cNvSpPr/>
      </xdr:nvSpPr>
      <xdr:spPr>
        <a:xfrm>
          <a:off x="8445500" y="10230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1574</xdr:rowOff>
    </xdr:from>
    <xdr:to>
      <xdr:col>46</xdr:col>
      <xdr:colOff>38100</xdr:colOff>
      <xdr:row>61</xdr:row>
      <xdr:rowOff>103174</xdr:rowOff>
    </xdr:to>
    <xdr:sp macro="" textlink="">
      <xdr:nvSpPr>
        <xdr:cNvPr id="235" name="フローチャート: 判断 234"/>
        <xdr:cNvSpPr/>
      </xdr:nvSpPr>
      <xdr:spPr>
        <a:xfrm>
          <a:off x="7670800" y="1022761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17206</xdr:rowOff>
    </xdr:from>
    <xdr:to>
      <xdr:col>41</xdr:col>
      <xdr:colOff>101600</xdr:colOff>
      <xdr:row>61</xdr:row>
      <xdr:rowOff>118806</xdr:rowOff>
    </xdr:to>
    <xdr:sp macro="" textlink="">
      <xdr:nvSpPr>
        <xdr:cNvPr id="236" name="フローチャート: 判断 235"/>
        <xdr:cNvSpPr/>
      </xdr:nvSpPr>
      <xdr:spPr>
        <a:xfrm>
          <a:off x="6873240" y="10243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36333</xdr:rowOff>
    </xdr:from>
    <xdr:to>
      <xdr:col>36</xdr:col>
      <xdr:colOff>165100</xdr:colOff>
      <xdr:row>61</xdr:row>
      <xdr:rowOff>137933</xdr:rowOff>
    </xdr:to>
    <xdr:sp macro="" textlink="">
      <xdr:nvSpPr>
        <xdr:cNvPr id="237" name="フローチャート: 判断 236"/>
        <xdr:cNvSpPr/>
      </xdr:nvSpPr>
      <xdr:spPr>
        <a:xfrm>
          <a:off x="6098540" y="1026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9050</xdr:rowOff>
    </xdr:from>
    <xdr:to>
      <xdr:col>55</xdr:col>
      <xdr:colOff>50800</xdr:colOff>
      <xdr:row>56</xdr:row>
      <xdr:rowOff>110650</xdr:rowOff>
    </xdr:to>
    <xdr:sp macro="" textlink="">
      <xdr:nvSpPr>
        <xdr:cNvPr id="243" name="楕円 242"/>
        <xdr:cNvSpPr/>
      </xdr:nvSpPr>
      <xdr:spPr>
        <a:xfrm>
          <a:off x="9192260" y="93968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133527</xdr:rowOff>
    </xdr:from>
    <xdr:ext cx="599010" cy="259045"/>
    <xdr:sp macro="" textlink="">
      <xdr:nvSpPr>
        <xdr:cNvPr id="244" name="【橋りょう・トンネル】&#10;一人当たり有形固定資産（償却資産）額該当値テキスト"/>
        <xdr:cNvSpPr txBox="1"/>
      </xdr:nvSpPr>
      <xdr:spPr>
        <a:xfrm>
          <a:off x="9258300" y="9353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77728</xdr:rowOff>
    </xdr:from>
    <xdr:to>
      <xdr:col>50</xdr:col>
      <xdr:colOff>165100</xdr:colOff>
      <xdr:row>57</xdr:row>
      <xdr:rowOff>7878</xdr:rowOff>
    </xdr:to>
    <xdr:sp macro="" textlink="">
      <xdr:nvSpPr>
        <xdr:cNvPr id="245" name="楕円 244"/>
        <xdr:cNvSpPr/>
      </xdr:nvSpPr>
      <xdr:spPr>
        <a:xfrm>
          <a:off x="8445500" y="94655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59850</xdr:rowOff>
    </xdr:from>
    <xdr:to>
      <xdr:col>55</xdr:col>
      <xdr:colOff>0</xdr:colOff>
      <xdr:row>56</xdr:row>
      <xdr:rowOff>128528</xdr:rowOff>
    </xdr:to>
    <xdr:cxnSp macro="">
      <xdr:nvCxnSpPr>
        <xdr:cNvPr id="246" name="直線コネクタ 245"/>
        <xdr:cNvCxnSpPr/>
      </xdr:nvCxnSpPr>
      <xdr:spPr>
        <a:xfrm flipV="1">
          <a:off x="8496300" y="9447690"/>
          <a:ext cx="723900" cy="68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24293</xdr:rowOff>
    </xdr:from>
    <xdr:to>
      <xdr:col>46</xdr:col>
      <xdr:colOff>38100</xdr:colOff>
      <xdr:row>57</xdr:row>
      <xdr:rowOff>125893</xdr:rowOff>
    </xdr:to>
    <xdr:sp macro="" textlink="">
      <xdr:nvSpPr>
        <xdr:cNvPr id="247" name="楕円 246"/>
        <xdr:cNvSpPr/>
      </xdr:nvSpPr>
      <xdr:spPr>
        <a:xfrm>
          <a:off x="7670800" y="957977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128528</xdr:rowOff>
    </xdr:from>
    <xdr:to>
      <xdr:col>50</xdr:col>
      <xdr:colOff>114300</xdr:colOff>
      <xdr:row>57</xdr:row>
      <xdr:rowOff>75093</xdr:rowOff>
    </xdr:to>
    <xdr:cxnSp macro="">
      <xdr:nvCxnSpPr>
        <xdr:cNvPr id="248" name="直線コネクタ 247"/>
        <xdr:cNvCxnSpPr/>
      </xdr:nvCxnSpPr>
      <xdr:spPr>
        <a:xfrm flipV="1">
          <a:off x="7713980" y="9516368"/>
          <a:ext cx="782320" cy="114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48929</xdr:rowOff>
    </xdr:from>
    <xdr:to>
      <xdr:col>41</xdr:col>
      <xdr:colOff>101600</xdr:colOff>
      <xdr:row>57</xdr:row>
      <xdr:rowOff>150529</xdr:rowOff>
    </xdr:to>
    <xdr:sp macro="" textlink="">
      <xdr:nvSpPr>
        <xdr:cNvPr id="249" name="楕円 248"/>
        <xdr:cNvSpPr/>
      </xdr:nvSpPr>
      <xdr:spPr>
        <a:xfrm>
          <a:off x="6873240" y="960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57</xdr:row>
      <xdr:rowOff>75093</xdr:rowOff>
    </xdr:from>
    <xdr:to>
      <xdr:col>45</xdr:col>
      <xdr:colOff>177800</xdr:colOff>
      <xdr:row>57</xdr:row>
      <xdr:rowOff>99729</xdr:rowOff>
    </xdr:to>
    <xdr:cxnSp macro="">
      <xdr:nvCxnSpPr>
        <xdr:cNvPr id="250" name="直線コネクタ 249"/>
        <xdr:cNvCxnSpPr/>
      </xdr:nvCxnSpPr>
      <xdr:spPr>
        <a:xfrm flipV="1">
          <a:off x="6924040" y="9630573"/>
          <a:ext cx="789940" cy="24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57</xdr:row>
      <xdr:rowOff>69779</xdr:rowOff>
    </xdr:from>
    <xdr:to>
      <xdr:col>36</xdr:col>
      <xdr:colOff>165100</xdr:colOff>
      <xdr:row>57</xdr:row>
      <xdr:rowOff>171379</xdr:rowOff>
    </xdr:to>
    <xdr:sp macro="" textlink="">
      <xdr:nvSpPr>
        <xdr:cNvPr id="251" name="楕円 250"/>
        <xdr:cNvSpPr/>
      </xdr:nvSpPr>
      <xdr:spPr>
        <a:xfrm>
          <a:off x="6098540" y="962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57</xdr:row>
      <xdr:rowOff>99729</xdr:rowOff>
    </xdr:from>
    <xdr:to>
      <xdr:col>41</xdr:col>
      <xdr:colOff>50800</xdr:colOff>
      <xdr:row>57</xdr:row>
      <xdr:rowOff>120579</xdr:rowOff>
    </xdr:to>
    <xdr:cxnSp macro="">
      <xdr:nvCxnSpPr>
        <xdr:cNvPr id="252" name="直線コネクタ 251"/>
        <xdr:cNvCxnSpPr/>
      </xdr:nvCxnSpPr>
      <xdr:spPr>
        <a:xfrm flipV="1">
          <a:off x="6149340" y="9655209"/>
          <a:ext cx="774700" cy="20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96759</xdr:rowOff>
    </xdr:from>
    <xdr:ext cx="599010" cy="259045"/>
    <xdr:sp macro="" textlink="">
      <xdr:nvSpPr>
        <xdr:cNvPr id="253" name="n_1aveValue【橋りょう・トンネル】&#10;一人当たり有形固定資産（償却資産）額"/>
        <xdr:cNvSpPr txBox="1"/>
      </xdr:nvSpPr>
      <xdr:spPr>
        <a:xfrm>
          <a:off x="8214575" y="10322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94301</xdr:rowOff>
    </xdr:from>
    <xdr:ext cx="599010" cy="259045"/>
    <xdr:sp macro="" textlink="">
      <xdr:nvSpPr>
        <xdr:cNvPr id="254" name="n_2aveValue【橋りょう・トンネル】&#10;一人当たり有形固定資産（償却資産）額"/>
        <xdr:cNvSpPr txBox="1"/>
      </xdr:nvSpPr>
      <xdr:spPr>
        <a:xfrm>
          <a:off x="7444955" y="10320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109933</xdr:rowOff>
    </xdr:from>
    <xdr:ext cx="599010" cy="259045"/>
    <xdr:sp macro="" textlink="">
      <xdr:nvSpPr>
        <xdr:cNvPr id="255" name="n_3aveValue【橋りょう・トンネル】&#10;一人当たり有形固定資産（償却資産）額"/>
        <xdr:cNvSpPr txBox="1"/>
      </xdr:nvSpPr>
      <xdr:spPr>
        <a:xfrm>
          <a:off x="6670255" y="10335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129060</xdr:rowOff>
    </xdr:from>
    <xdr:ext cx="599010" cy="259045"/>
    <xdr:sp macro="" textlink="">
      <xdr:nvSpPr>
        <xdr:cNvPr id="256" name="n_4aveValue【橋りょう・トンネル】&#10;一人当たり有形固定資産（償却資産）額"/>
        <xdr:cNvSpPr txBox="1"/>
      </xdr:nvSpPr>
      <xdr:spPr>
        <a:xfrm>
          <a:off x="5872695" y="10355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55</xdr:row>
      <xdr:rowOff>24405</xdr:rowOff>
    </xdr:from>
    <xdr:ext cx="599010" cy="259045"/>
    <xdr:sp macro="" textlink="">
      <xdr:nvSpPr>
        <xdr:cNvPr id="257" name="n_1mainValue【橋りょう・トンネル】&#10;一人当たり有形固定資産（償却資産）額"/>
        <xdr:cNvSpPr txBox="1"/>
      </xdr:nvSpPr>
      <xdr:spPr>
        <a:xfrm>
          <a:off x="8214575" y="9244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55</xdr:row>
      <xdr:rowOff>142420</xdr:rowOff>
    </xdr:from>
    <xdr:ext cx="599010" cy="259045"/>
    <xdr:sp macro="" textlink="">
      <xdr:nvSpPr>
        <xdr:cNvPr id="258" name="n_2mainValue【橋りょう・トンネル】&#10;一人当たり有形固定資産（償却資産）額"/>
        <xdr:cNvSpPr txBox="1"/>
      </xdr:nvSpPr>
      <xdr:spPr>
        <a:xfrm>
          <a:off x="7444955" y="9362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55</xdr:row>
      <xdr:rowOff>167056</xdr:rowOff>
    </xdr:from>
    <xdr:ext cx="599010" cy="259045"/>
    <xdr:sp macro="" textlink="">
      <xdr:nvSpPr>
        <xdr:cNvPr id="259" name="n_3mainValue【橋りょう・トンネル】&#10;一人当たり有形固定資産（償却資産）額"/>
        <xdr:cNvSpPr txBox="1"/>
      </xdr:nvSpPr>
      <xdr:spPr>
        <a:xfrm>
          <a:off x="6670255" y="9387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56</xdr:row>
      <xdr:rowOff>16456</xdr:rowOff>
    </xdr:from>
    <xdr:ext cx="599010" cy="259045"/>
    <xdr:sp macro="" textlink="">
      <xdr:nvSpPr>
        <xdr:cNvPr id="260" name="n_4mainValue【橋りょう・トンネル】&#10;一人当たり有形固定資産（償却資産）額"/>
        <xdr:cNvSpPr txBox="1"/>
      </xdr:nvSpPr>
      <xdr:spPr>
        <a:xfrm>
          <a:off x="5872695" y="9404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2" name="直線コネクタ 271"/>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3" name="テキスト ボックス 272"/>
        <xdr:cNvSpPr txBox="1"/>
      </xdr:nvSpPr>
      <xdr:spPr>
        <a:xfrm>
          <a:off x="27196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4" name="直線コネクタ 273"/>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5" name="テキスト ボックス 274"/>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6" name="直線コネクタ 275"/>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7" name="テキスト ボックス 276"/>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8" name="直線コネクタ 277"/>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9" name="テキスト ボックス 278"/>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0" name="直線コネクタ 279"/>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1" name="テキスト ボックス 280"/>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2" name="直線コネクタ 281"/>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3" name="テキスト ボックス 282"/>
        <xdr:cNvSpPr txBox="1"/>
      </xdr:nvSpPr>
      <xdr:spPr>
        <a:xfrm>
          <a:off x="37734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109945</xdr:rowOff>
    </xdr:from>
    <xdr:to>
      <xdr:col>24</xdr:col>
      <xdr:colOff>62865</xdr:colOff>
      <xdr:row>86</xdr:row>
      <xdr:rowOff>168729</xdr:rowOff>
    </xdr:to>
    <xdr:cxnSp macro="">
      <xdr:nvCxnSpPr>
        <xdr:cNvPr id="286" name="直線コネクタ 285"/>
        <xdr:cNvCxnSpPr/>
      </xdr:nvCxnSpPr>
      <xdr:spPr>
        <a:xfrm flipV="1">
          <a:off x="4086225" y="13018225"/>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7" name="【公営住宅】&#10;有形固定資産減価償却率最小値テキスト"/>
        <xdr:cNvSpPr txBox="1"/>
      </xdr:nvSpPr>
      <xdr:spPr>
        <a:xfrm>
          <a:off x="412496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8" name="直線コネクタ 287"/>
        <xdr:cNvCxnSpPr/>
      </xdr:nvCxnSpPr>
      <xdr:spPr>
        <a:xfrm>
          <a:off x="402082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56622</xdr:rowOff>
    </xdr:from>
    <xdr:ext cx="340478" cy="259045"/>
    <xdr:sp macro="" textlink="">
      <xdr:nvSpPr>
        <xdr:cNvPr id="289" name="【公営住宅】&#10;有形固定資産減価償却率最大値テキスト"/>
        <xdr:cNvSpPr txBox="1"/>
      </xdr:nvSpPr>
      <xdr:spPr>
        <a:xfrm>
          <a:off x="4124960" y="127972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109945</xdr:rowOff>
    </xdr:from>
    <xdr:to>
      <xdr:col>24</xdr:col>
      <xdr:colOff>152400</xdr:colOff>
      <xdr:row>77</xdr:row>
      <xdr:rowOff>109945</xdr:rowOff>
    </xdr:to>
    <xdr:cxnSp macro="">
      <xdr:nvCxnSpPr>
        <xdr:cNvPr id="290" name="直線コネクタ 289"/>
        <xdr:cNvCxnSpPr/>
      </xdr:nvCxnSpPr>
      <xdr:spPr>
        <a:xfrm>
          <a:off x="4020820" y="130182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117583</xdr:rowOff>
    </xdr:from>
    <xdr:ext cx="405111" cy="259045"/>
    <xdr:sp macro="" textlink="">
      <xdr:nvSpPr>
        <xdr:cNvPr id="291" name="【公営住宅】&#10;有形固定資産減価償却率平均値テキスト"/>
        <xdr:cNvSpPr txBox="1"/>
      </xdr:nvSpPr>
      <xdr:spPr>
        <a:xfrm>
          <a:off x="4124960" y="140317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139156</xdr:rowOff>
    </xdr:from>
    <xdr:to>
      <xdr:col>24</xdr:col>
      <xdr:colOff>114300</xdr:colOff>
      <xdr:row>84</xdr:row>
      <xdr:rowOff>69306</xdr:rowOff>
    </xdr:to>
    <xdr:sp macro="" textlink="">
      <xdr:nvSpPr>
        <xdr:cNvPr id="292" name="フローチャート: 判断 291"/>
        <xdr:cNvSpPr/>
      </xdr:nvSpPr>
      <xdr:spPr>
        <a:xfrm>
          <a:off x="4036060" y="140532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121194</xdr:rowOff>
    </xdr:from>
    <xdr:to>
      <xdr:col>20</xdr:col>
      <xdr:colOff>38100</xdr:colOff>
      <xdr:row>84</xdr:row>
      <xdr:rowOff>51344</xdr:rowOff>
    </xdr:to>
    <xdr:sp macro="" textlink="">
      <xdr:nvSpPr>
        <xdr:cNvPr id="293" name="フローチャート: 判断 292"/>
        <xdr:cNvSpPr/>
      </xdr:nvSpPr>
      <xdr:spPr>
        <a:xfrm>
          <a:off x="3312160" y="1403531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82006</xdr:rowOff>
    </xdr:from>
    <xdr:to>
      <xdr:col>15</xdr:col>
      <xdr:colOff>101600</xdr:colOff>
      <xdr:row>84</xdr:row>
      <xdr:rowOff>12156</xdr:rowOff>
    </xdr:to>
    <xdr:sp macro="" textlink="">
      <xdr:nvSpPr>
        <xdr:cNvPr id="294" name="フローチャート: 判断 293"/>
        <xdr:cNvSpPr/>
      </xdr:nvSpPr>
      <xdr:spPr>
        <a:xfrm>
          <a:off x="2514600" y="139961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49349</xdr:rowOff>
    </xdr:from>
    <xdr:to>
      <xdr:col>10</xdr:col>
      <xdr:colOff>165100</xdr:colOff>
      <xdr:row>83</xdr:row>
      <xdr:rowOff>150949</xdr:rowOff>
    </xdr:to>
    <xdr:sp macro="" textlink="">
      <xdr:nvSpPr>
        <xdr:cNvPr id="295" name="フローチャート: 判断 294"/>
        <xdr:cNvSpPr/>
      </xdr:nvSpPr>
      <xdr:spPr>
        <a:xfrm>
          <a:off x="1739900" y="1396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42818</xdr:rowOff>
    </xdr:from>
    <xdr:to>
      <xdr:col>6</xdr:col>
      <xdr:colOff>38100</xdr:colOff>
      <xdr:row>83</xdr:row>
      <xdr:rowOff>144418</xdr:rowOff>
    </xdr:to>
    <xdr:sp macro="" textlink="">
      <xdr:nvSpPr>
        <xdr:cNvPr id="296" name="フローチャート: 判断 295"/>
        <xdr:cNvSpPr/>
      </xdr:nvSpPr>
      <xdr:spPr>
        <a:xfrm>
          <a:off x="965200" y="1395693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101600</xdr:rowOff>
    </xdr:from>
    <xdr:to>
      <xdr:col>24</xdr:col>
      <xdr:colOff>114300</xdr:colOff>
      <xdr:row>84</xdr:row>
      <xdr:rowOff>31750</xdr:rowOff>
    </xdr:to>
    <xdr:sp macro="" textlink="">
      <xdr:nvSpPr>
        <xdr:cNvPr id="302" name="楕円 301"/>
        <xdr:cNvSpPr/>
      </xdr:nvSpPr>
      <xdr:spPr>
        <a:xfrm>
          <a:off x="4036060" y="140157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124477</xdr:rowOff>
    </xdr:from>
    <xdr:ext cx="405111" cy="259045"/>
    <xdr:sp macro="" textlink="">
      <xdr:nvSpPr>
        <xdr:cNvPr id="303" name="【公営住宅】&#10;有形固定資産減価償却率該当値テキスト"/>
        <xdr:cNvSpPr txBox="1"/>
      </xdr:nvSpPr>
      <xdr:spPr>
        <a:xfrm>
          <a:off x="4124960" y="1387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91802</xdr:rowOff>
    </xdr:from>
    <xdr:to>
      <xdr:col>20</xdr:col>
      <xdr:colOff>38100</xdr:colOff>
      <xdr:row>84</xdr:row>
      <xdr:rowOff>21952</xdr:rowOff>
    </xdr:to>
    <xdr:sp macro="" textlink="">
      <xdr:nvSpPr>
        <xdr:cNvPr id="304" name="楕円 303"/>
        <xdr:cNvSpPr/>
      </xdr:nvSpPr>
      <xdr:spPr>
        <a:xfrm>
          <a:off x="3312160" y="1400592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142602</xdr:rowOff>
    </xdr:from>
    <xdr:to>
      <xdr:col>24</xdr:col>
      <xdr:colOff>63500</xdr:colOff>
      <xdr:row>83</xdr:row>
      <xdr:rowOff>152400</xdr:rowOff>
    </xdr:to>
    <xdr:cxnSp macro="">
      <xdr:nvCxnSpPr>
        <xdr:cNvPr id="305" name="直線コネクタ 304"/>
        <xdr:cNvCxnSpPr/>
      </xdr:nvCxnSpPr>
      <xdr:spPr>
        <a:xfrm>
          <a:off x="3355340" y="14056722"/>
          <a:ext cx="73152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55880</xdr:rowOff>
    </xdr:from>
    <xdr:to>
      <xdr:col>15</xdr:col>
      <xdr:colOff>101600</xdr:colOff>
      <xdr:row>83</xdr:row>
      <xdr:rowOff>157480</xdr:rowOff>
    </xdr:to>
    <xdr:sp macro="" textlink="">
      <xdr:nvSpPr>
        <xdr:cNvPr id="306" name="楕円 305"/>
        <xdr:cNvSpPr/>
      </xdr:nvSpPr>
      <xdr:spPr>
        <a:xfrm>
          <a:off x="25146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106680</xdr:rowOff>
    </xdr:from>
    <xdr:to>
      <xdr:col>19</xdr:col>
      <xdr:colOff>177800</xdr:colOff>
      <xdr:row>83</xdr:row>
      <xdr:rowOff>142602</xdr:rowOff>
    </xdr:to>
    <xdr:cxnSp macro="">
      <xdr:nvCxnSpPr>
        <xdr:cNvPr id="307" name="直線コネクタ 306"/>
        <xdr:cNvCxnSpPr/>
      </xdr:nvCxnSpPr>
      <xdr:spPr>
        <a:xfrm>
          <a:off x="2565400" y="14020800"/>
          <a:ext cx="78994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34652</xdr:rowOff>
    </xdr:from>
    <xdr:to>
      <xdr:col>10</xdr:col>
      <xdr:colOff>165100</xdr:colOff>
      <xdr:row>83</xdr:row>
      <xdr:rowOff>136252</xdr:rowOff>
    </xdr:to>
    <xdr:sp macro="" textlink="">
      <xdr:nvSpPr>
        <xdr:cNvPr id="308" name="楕円 307"/>
        <xdr:cNvSpPr/>
      </xdr:nvSpPr>
      <xdr:spPr>
        <a:xfrm>
          <a:off x="1739900" y="1394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85452</xdr:rowOff>
    </xdr:from>
    <xdr:to>
      <xdr:col>15</xdr:col>
      <xdr:colOff>50800</xdr:colOff>
      <xdr:row>83</xdr:row>
      <xdr:rowOff>106680</xdr:rowOff>
    </xdr:to>
    <xdr:cxnSp macro="">
      <xdr:nvCxnSpPr>
        <xdr:cNvPr id="309" name="直線コネクタ 308"/>
        <xdr:cNvCxnSpPr/>
      </xdr:nvCxnSpPr>
      <xdr:spPr>
        <a:xfrm>
          <a:off x="1790700" y="13999572"/>
          <a:ext cx="7747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10161</xdr:rowOff>
    </xdr:from>
    <xdr:to>
      <xdr:col>6</xdr:col>
      <xdr:colOff>38100</xdr:colOff>
      <xdr:row>83</xdr:row>
      <xdr:rowOff>111761</xdr:rowOff>
    </xdr:to>
    <xdr:sp macro="" textlink="">
      <xdr:nvSpPr>
        <xdr:cNvPr id="310" name="楕円 309"/>
        <xdr:cNvSpPr/>
      </xdr:nvSpPr>
      <xdr:spPr>
        <a:xfrm>
          <a:off x="965200" y="1392428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60961</xdr:rowOff>
    </xdr:from>
    <xdr:to>
      <xdr:col>10</xdr:col>
      <xdr:colOff>114300</xdr:colOff>
      <xdr:row>83</xdr:row>
      <xdr:rowOff>85452</xdr:rowOff>
    </xdr:to>
    <xdr:cxnSp macro="">
      <xdr:nvCxnSpPr>
        <xdr:cNvPr id="311" name="直線コネクタ 310"/>
        <xdr:cNvCxnSpPr/>
      </xdr:nvCxnSpPr>
      <xdr:spPr>
        <a:xfrm>
          <a:off x="1008380" y="13975081"/>
          <a:ext cx="782320" cy="2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42471</xdr:rowOff>
    </xdr:from>
    <xdr:ext cx="405111" cy="259045"/>
    <xdr:sp macro="" textlink="">
      <xdr:nvSpPr>
        <xdr:cNvPr id="312" name="n_1aveValue【公営住宅】&#10;有形固定資産減価償却率"/>
        <xdr:cNvSpPr txBox="1"/>
      </xdr:nvSpPr>
      <xdr:spPr>
        <a:xfrm>
          <a:off x="3170564" y="14124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3283</xdr:rowOff>
    </xdr:from>
    <xdr:ext cx="405111" cy="259045"/>
    <xdr:sp macro="" textlink="">
      <xdr:nvSpPr>
        <xdr:cNvPr id="313" name="n_2aveValue【公営住宅】&#10;有形固定資産減価償却率"/>
        <xdr:cNvSpPr txBox="1"/>
      </xdr:nvSpPr>
      <xdr:spPr>
        <a:xfrm>
          <a:off x="2385704" y="1408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142076</xdr:rowOff>
    </xdr:from>
    <xdr:ext cx="405111" cy="259045"/>
    <xdr:sp macro="" textlink="">
      <xdr:nvSpPr>
        <xdr:cNvPr id="314" name="n_3aveValue【公営住宅】&#10;有形固定資産減価償却率"/>
        <xdr:cNvSpPr txBox="1"/>
      </xdr:nvSpPr>
      <xdr:spPr>
        <a:xfrm>
          <a:off x="1611004" y="14056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135545</xdr:rowOff>
    </xdr:from>
    <xdr:ext cx="405111" cy="259045"/>
    <xdr:sp macro="" textlink="">
      <xdr:nvSpPr>
        <xdr:cNvPr id="315" name="n_4aveValue【公営住宅】&#10;有形固定資産減価償却率"/>
        <xdr:cNvSpPr txBox="1"/>
      </xdr:nvSpPr>
      <xdr:spPr>
        <a:xfrm>
          <a:off x="836304" y="14049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38479</xdr:rowOff>
    </xdr:from>
    <xdr:ext cx="405111" cy="259045"/>
    <xdr:sp macro="" textlink="">
      <xdr:nvSpPr>
        <xdr:cNvPr id="316" name="n_1mainValue【公営住宅】&#10;有形固定資産減価償却率"/>
        <xdr:cNvSpPr txBox="1"/>
      </xdr:nvSpPr>
      <xdr:spPr>
        <a:xfrm>
          <a:off x="3170564" y="13784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2557</xdr:rowOff>
    </xdr:from>
    <xdr:ext cx="405111" cy="259045"/>
    <xdr:sp macro="" textlink="">
      <xdr:nvSpPr>
        <xdr:cNvPr id="317" name="n_2mainValue【公営住宅】&#10;有形固定資産減価償却率"/>
        <xdr:cNvSpPr txBox="1"/>
      </xdr:nvSpPr>
      <xdr:spPr>
        <a:xfrm>
          <a:off x="2385704" y="1374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152779</xdr:rowOff>
    </xdr:from>
    <xdr:ext cx="405111" cy="259045"/>
    <xdr:sp macro="" textlink="">
      <xdr:nvSpPr>
        <xdr:cNvPr id="318" name="n_3mainValue【公営住宅】&#10;有形固定資産減価償却率"/>
        <xdr:cNvSpPr txBox="1"/>
      </xdr:nvSpPr>
      <xdr:spPr>
        <a:xfrm>
          <a:off x="1611004" y="13731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128288</xdr:rowOff>
    </xdr:from>
    <xdr:ext cx="405111" cy="259045"/>
    <xdr:sp macro="" textlink="">
      <xdr:nvSpPr>
        <xdr:cNvPr id="319" name="n_4mainValue【公営住宅】&#10;有形固定資産減価償却率"/>
        <xdr:cNvSpPr txBox="1"/>
      </xdr:nvSpPr>
      <xdr:spPr>
        <a:xfrm>
          <a:off x="836304" y="13707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39015</xdr:rowOff>
    </xdr:from>
    <xdr:to>
      <xdr:col>54</xdr:col>
      <xdr:colOff>189865</xdr:colOff>
      <xdr:row>86</xdr:row>
      <xdr:rowOff>34900</xdr:rowOff>
    </xdr:to>
    <xdr:cxnSp macro="">
      <xdr:nvCxnSpPr>
        <xdr:cNvPr id="341" name="直線コネクタ 340"/>
        <xdr:cNvCxnSpPr/>
      </xdr:nvCxnSpPr>
      <xdr:spPr>
        <a:xfrm flipV="1">
          <a:off x="9219565" y="13114935"/>
          <a:ext cx="0" cy="1337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38727</xdr:rowOff>
    </xdr:from>
    <xdr:ext cx="469744" cy="259045"/>
    <xdr:sp macro="" textlink="">
      <xdr:nvSpPr>
        <xdr:cNvPr id="342" name="【公営住宅】&#10;一人当たり面積最小値テキスト"/>
        <xdr:cNvSpPr txBox="1"/>
      </xdr:nvSpPr>
      <xdr:spPr>
        <a:xfrm>
          <a:off x="9258300" y="1445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34900</xdr:rowOff>
    </xdr:from>
    <xdr:to>
      <xdr:col>55</xdr:col>
      <xdr:colOff>88900</xdr:colOff>
      <xdr:row>86</xdr:row>
      <xdr:rowOff>34900</xdr:rowOff>
    </xdr:to>
    <xdr:cxnSp macro="">
      <xdr:nvCxnSpPr>
        <xdr:cNvPr id="343" name="直線コネクタ 342"/>
        <xdr:cNvCxnSpPr/>
      </xdr:nvCxnSpPr>
      <xdr:spPr>
        <a:xfrm>
          <a:off x="9154160" y="144519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157142</xdr:rowOff>
    </xdr:from>
    <xdr:ext cx="469744" cy="259045"/>
    <xdr:sp macro="" textlink="">
      <xdr:nvSpPr>
        <xdr:cNvPr id="344" name="【公営住宅】&#10;一人当たり面積最大値テキスト"/>
        <xdr:cNvSpPr txBox="1"/>
      </xdr:nvSpPr>
      <xdr:spPr>
        <a:xfrm>
          <a:off x="9258300" y="12897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39015</xdr:rowOff>
    </xdr:from>
    <xdr:to>
      <xdr:col>55</xdr:col>
      <xdr:colOff>88900</xdr:colOff>
      <xdr:row>78</xdr:row>
      <xdr:rowOff>39015</xdr:rowOff>
    </xdr:to>
    <xdr:cxnSp macro="">
      <xdr:nvCxnSpPr>
        <xdr:cNvPr id="345" name="直線コネクタ 344"/>
        <xdr:cNvCxnSpPr/>
      </xdr:nvCxnSpPr>
      <xdr:spPr>
        <a:xfrm>
          <a:off x="9154160" y="131149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72711</xdr:rowOff>
    </xdr:from>
    <xdr:ext cx="469744" cy="259045"/>
    <xdr:sp macro="" textlink="">
      <xdr:nvSpPr>
        <xdr:cNvPr id="346" name="【公営住宅】&#10;一人当たり面積平均値テキスト"/>
        <xdr:cNvSpPr txBox="1"/>
      </xdr:nvSpPr>
      <xdr:spPr>
        <a:xfrm>
          <a:off x="9258300" y="141544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94284</xdr:rowOff>
    </xdr:from>
    <xdr:to>
      <xdr:col>55</xdr:col>
      <xdr:colOff>50800</xdr:colOff>
      <xdr:row>85</xdr:row>
      <xdr:rowOff>24434</xdr:rowOff>
    </xdr:to>
    <xdr:sp macro="" textlink="">
      <xdr:nvSpPr>
        <xdr:cNvPr id="347" name="フローチャート: 判断 346"/>
        <xdr:cNvSpPr/>
      </xdr:nvSpPr>
      <xdr:spPr>
        <a:xfrm>
          <a:off x="9192260" y="1417604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86970</xdr:rowOff>
    </xdr:from>
    <xdr:to>
      <xdr:col>50</xdr:col>
      <xdr:colOff>165100</xdr:colOff>
      <xdr:row>85</xdr:row>
      <xdr:rowOff>17120</xdr:rowOff>
    </xdr:to>
    <xdr:sp macro="" textlink="">
      <xdr:nvSpPr>
        <xdr:cNvPr id="348" name="フローチャート: 判断 347"/>
        <xdr:cNvSpPr/>
      </xdr:nvSpPr>
      <xdr:spPr>
        <a:xfrm>
          <a:off x="8445500" y="141687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86513</xdr:rowOff>
    </xdr:from>
    <xdr:to>
      <xdr:col>46</xdr:col>
      <xdr:colOff>38100</xdr:colOff>
      <xdr:row>85</xdr:row>
      <xdr:rowOff>16663</xdr:rowOff>
    </xdr:to>
    <xdr:sp macro="" textlink="">
      <xdr:nvSpPr>
        <xdr:cNvPr id="349" name="フローチャート: 判断 348"/>
        <xdr:cNvSpPr/>
      </xdr:nvSpPr>
      <xdr:spPr>
        <a:xfrm>
          <a:off x="7670800" y="1416827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86055</xdr:rowOff>
    </xdr:from>
    <xdr:to>
      <xdr:col>41</xdr:col>
      <xdr:colOff>101600</xdr:colOff>
      <xdr:row>85</xdr:row>
      <xdr:rowOff>16205</xdr:rowOff>
    </xdr:to>
    <xdr:sp macro="" textlink="">
      <xdr:nvSpPr>
        <xdr:cNvPr id="350" name="フローチャート: 判断 349"/>
        <xdr:cNvSpPr/>
      </xdr:nvSpPr>
      <xdr:spPr>
        <a:xfrm>
          <a:off x="6873240" y="141678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92914</xdr:rowOff>
    </xdr:from>
    <xdr:to>
      <xdr:col>36</xdr:col>
      <xdr:colOff>165100</xdr:colOff>
      <xdr:row>85</xdr:row>
      <xdr:rowOff>23064</xdr:rowOff>
    </xdr:to>
    <xdr:sp macro="" textlink="">
      <xdr:nvSpPr>
        <xdr:cNvPr id="351" name="フローチャート: 判断 350"/>
        <xdr:cNvSpPr/>
      </xdr:nvSpPr>
      <xdr:spPr>
        <a:xfrm>
          <a:off x="6098540" y="141746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52223</xdr:rowOff>
    </xdr:from>
    <xdr:to>
      <xdr:col>55</xdr:col>
      <xdr:colOff>50800</xdr:colOff>
      <xdr:row>81</xdr:row>
      <xdr:rowOff>153823</xdr:rowOff>
    </xdr:to>
    <xdr:sp macro="" textlink="">
      <xdr:nvSpPr>
        <xdr:cNvPr id="357" name="楕円 356"/>
        <xdr:cNvSpPr/>
      </xdr:nvSpPr>
      <xdr:spPr>
        <a:xfrm>
          <a:off x="9192260" y="1363106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75100</xdr:rowOff>
    </xdr:from>
    <xdr:ext cx="469744" cy="259045"/>
    <xdr:sp macro="" textlink="">
      <xdr:nvSpPr>
        <xdr:cNvPr id="358" name="【公営住宅】&#10;一人当たり面積該当値テキスト"/>
        <xdr:cNvSpPr txBox="1"/>
      </xdr:nvSpPr>
      <xdr:spPr>
        <a:xfrm>
          <a:off x="9258300" y="13486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54508</xdr:rowOff>
    </xdr:from>
    <xdr:to>
      <xdr:col>50</xdr:col>
      <xdr:colOff>165100</xdr:colOff>
      <xdr:row>81</xdr:row>
      <xdr:rowOff>156108</xdr:rowOff>
    </xdr:to>
    <xdr:sp macro="" textlink="">
      <xdr:nvSpPr>
        <xdr:cNvPr id="359" name="楕円 358"/>
        <xdr:cNvSpPr/>
      </xdr:nvSpPr>
      <xdr:spPr>
        <a:xfrm>
          <a:off x="8445500" y="1363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103023</xdr:rowOff>
    </xdr:from>
    <xdr:to>
      <xdr:col>55</xdr:col>
      <xdr:colOff>0</xdr:colOff>
      <xdr:row>81</xdr:row>
      <xdr:rowOff>105308</xdr:rowOff>
    </xdr:to>
    <xdr:cxnSp macro="">
      <xdr:nvCxnSpPr>
        <xdr:cNvPr id="360" name="直線コネクタ 359"/>
        <xdr:cNvCxnSpPr/>
      </xdr:nvCxnSpPr>
      <xdr:spPr>
        <a:xfrm flipV="1">
          <a:off x="8496300" y="13681863"/>
          <a:ext cx="7239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88342</xdr:rowOff>
    </xdr:from>
    <xdr:to>
      <xdr:col>46</xdr:col>
      <xdr:colOff>38100</xdr:colOff>
      <xdr:row>82</xdr:row>
      <xdr:rowOff>18492</xdr:rowOff>
    </xdr:to>
    <xdr:sp macro="" textlink="">
      <xdr:nvSpPr>
        <xdr:cNvPr id="361" name="楕円 360"/>
        <xdr:cNvSpPr/>
      </xdr:nvSpPr>
      <xdr:spPr>
        <a:xfrm>
          <a:off x="7670800" y="1366718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105308</xdr:rowOff>
    </xdr:from>
    <xdr:to>
      <xdr:col>50</xdr:col>
      <xdr:colOff>114300</xdr:colOff>
      <xdr:row>81</xdr:row>
      <xdr:rowOff>139142</xdr:rowOff>
    </xdr:to>
    <xdr:cxnSp macro="">
      <xdr:nvCxnSpPr>
        <xdr:cNvPr id="362" name="直線コネクタ 361"/>
        <xdr:cNvCxnSpPr/>
      </xdr:nvCxnSpPr>
      <xdr:spPr>
        <a:xfrm flipV="1">
          <a:off x="7713980" y="13684148"/>
          <a:ext cx="782320" cy="33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104800</xdr:rowOff>
    </xdr:from>
    <xdr:to>
      <xdr:col>41</xdr:col>
      <xdr:colOff>101600</xdr:colOff>
      <xdr:row>82</xdr:row>
      <xdr:rowOff>34950</xdr:rowOff>
    </xdr:to>
    <xdr:sp macro="" textlink="">
      <xdr:nvSpPr>
        <xdr:cNvPr id="363" name="楕円 362"/>
        <xdr:cNvSpPr/>
      </xdr:nvSpPr>
      <xdr:spPr>
        <a:xfrm>
          <a:off x="6873240" y="136836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139142</xdr:rowOff>
    </xdr:from>
    <xdr:to>
      <xdr:col>45</xdr:col>
      <xdr:colOff>177800</xdr:colOff>
      <xdr:row>81</xdr:row>
      <xdr:rowOff>155600</xdr:rowOff>
    </xdr:to>
    <xdr:cxnSp macro="">
      <xdr:nvCxnSpPr>
        <xdr:cNvPr id="364" name="直線コネクタ 363"/>
        <xdr:cNvCxnSpPr/>
      </xdr:nvCxnSpPr>
      <xdr:spPr>
        <a:xfrm flipV="1">
          <a:off x="6924040" y="13717982"/>
          <a:ext cx="789940" cy="16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117602</xdr:rowOff>
    </xdr:from>
    <xdr:to>
      <xdr:col>36</xdr:col>
      <xdr:colOff>165100</xdr:colOff>
      <xdr:row>82</xdr:row>
      <xdr:rowOff>47752</xdr:rowOff>
    </xdr:to>
    <xdr:sp macro="" textlink="">
      <xdr:nvSpPr>
        <xdr:cNvPr id="365" name="楕円 364"/>
        <xdr:cNvSpPr/>
      </xdr:nvSpPr>
      <xdr:spPr>
        <a:xfrm>
          <a:off x="6098540" y="136964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155600</xdr:rowOff>
    </xdr:from>
    <xdr:to>
      <xdr:col>41</xdr:col>
      <xdr:colOff>50800</xdr:colOff>
      <xdr:row>81</xdr:row>
      <xdr:rowOff>168402</xdr:rowOff>
    </xdr:to>
    <xdr:cxnSp macro="">
      <xdr:nvCxnSpPr>
        <xdr:cNvPr id="366" name="直線コネクタ 365"/>
        <xdr:cNvCxnSpPr/>
      </xdr:nvCxnSpPr>
      <xdr:spPr>
        <a:xfrm flipV="1">
          <a:off x="6149340" y="13734440"/>
          <a:ext cx="7747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8247</xdr:rowOff>
    </xdr:from>
    <xdr:ext cx="469744" cy="259045"/>
    <xdr:sp macro="" textlink="">
      <xdr:nvSpPr>
        <xdr:cNvPr id="367" name="n_1aveValue【公営住宅】&#10;一人当たり面積"/>
        <xdr:cNvSpPr txBox="1"/>
      </xdr:nvSpPr>
      <xdr:spPr>
        <a:xfrm>
          <a:off x="8271587" y="142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7790</xdr:rowOff>
    </xdr:from>
    <xdr:ext cx="469744" cy="259045"/>
    <xdr:sp macro="" textlink="">
      <xdr:nvSpPr>
        <xdr:cNvPr id="368" name="n_2aveValue【公営住宅】&#10;一人当たり面積"/>
        <xdr:cNvSpPr txBox="1"/>
      </xdr:nvSpPr>
      <xdr:spPr>
        <a:xfrm>
          <a:off x="7509587" y="14257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7332</xdr:rowOff>
    </xdr:from>
    <xdr:ext cx="469744" cy="259045"/>
    <xdr:sp macro="" textlink="">
      <xdr:nvSpPr>
        <xdr:cNvPr id="369" name="n_3aveValue【公営住宅】&#10;一人当たり面積"/>
        <xdr:cNvSpPr txBox="1"/>
      </xdr:nvSpPr>
      <xdr:spPr>
        <a:xfrm>
          <a:off x="6712027" y="14256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14191</xdr:rowOff>
    </xdr:from>
    <xdr:ext cx="469744" cy="259045"/>
    <xdr:sp macro="" textlink="">
      <xdr:nvSpPr>
        <xdr:cNvPr id="370" name="n_4aveValue【公営住宅】&#10;一人当たり面積"/>
        <xdr:cNvSpPr txBox="1"/>
      </xdr:nvSpPr>
      <xdr:spPr>
        <a:xfrm>
          <a:off x="5937327" y="14263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1185</xdr:rowOff>
    </xdr:from>
    <xdr:ext cx="469744" cy="259045"/>
    <xdr:sp macro="" textlink="">
      <xdr:nvSpPr>
        <xdr:cNvPr id="371" name="n_1mainValue【公営住宅】&#10;一人当たり面積"/>
        <xdr:cNvSpPr txBox="1"/>
      </xdr:nvSpPr>
      <xdr:spPr>
        <a:xfrm>
          <a:off x="8271587" y="13412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35019</xdr:rowOff>
    </xdr:from>
    <xdr:ext cx="469744" cy="259045"/>
    <xdr:sp macro="" textlink="">
      <xdr:nvSpPr>
        <xdr:cNvPr id="372" name="n_2mainValue【公営住宅】&#10;一人当たり面積"/>
        <xdr:cNvSpPr txBox="1"/>
      </xdr:nvSpPr>
      <xdr:spPr>
        <a:xfrm>
          <a:off x="7509587" y="13446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51477</xdr:rowOff>
    </xdr:from>
    <xdr:ext cx="469744" cy="259045"/>
    <xdr:sp macro="" textlink="">
      <xdr:nvSpPr>
        <xdr:cNvPr id="373" name="n_3mainValue【公営住宅】&#10;一人当たり面積"/>
        <xdr:cNvSpPr txBox="1"/>
      </xdr:nvSpPr>
      <xdr:spPr>
        <a:xfrm>
          <a:off x="6712027" y="1346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64279</xdr:rowOff>
    </xdr:from>
    <xdr:ext cx="469744" cy="259045"/>
    <xdr:sp macro="" textlink="">
      <xdr:nvSpPr>
        <xdr:cNvPr id="374" name="n_4mainValue【公営住宅】&#10;一人当たり面積"/>
        <xdr:cNvSpPr txBox="1"/>
      </xdr:nvSpPr>
      <xdr:spPr>
        <a:xfrm>
          <a:off x="5937327" y="1347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6" name="直線コネクタ 385"/>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7" name="テキスト ボックス 386"/>
        <xdr:cNvSpPr txBox="1"/>
      </xdr:nvSpPr>
      <xdr:spPr>
        <a:xfrm>
          <a:off x="27196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8" name="直線コネクタ 387"/>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9" name="テキスト ボックス 388"/>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0" name="直線コネクタ 389"/>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1" name="テキスト ボックス 390"/>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2" name="直線コネクタ 391"/>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3" name="テキスト ボックス 392"/>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4" name="直線コネクタ 393"/>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5" name="テキスト ボックス 394"/>
        <xdr:cNvSpPr txBox="1"/>
      </xdr:nvSpPr>
      <xdr:spPr>
        <a:xfrm>
          <a:off x="33608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7" name="テキスト ボックス 396"/>
        <xdr:cNvSpPr txBox="1"/>
      </xdr:nvSpPr>
      <xdr:spPr>
        <a:xfrm>
          <a:off x="37734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8" name="【港湾・漁港】&#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7620</xdr:rowOff>
    </xdr:from>
    <xdr:to>
      <xdr:col>24</xdr:col>
      <xdr:colOff>62865</xdr:colOff>
      <xdr:row>107</xdr:row>
      <xdr:rowOff>167639</xdr:rowOff>
    </xdr:to>
    <xdr:cxnSp macro="">
      <xdr:nvCxnSpPr>
        <xdr:cNvPr id="399" name="直線コネクタ 398"/>
        <xdr:cNvCxnSpPr/>
      </xdr:nvCxnSpPr>
      <xdr:spPr>
        <a:xfrm flipV="1">
          <a:off x="4086225" y="16939260"/>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xdr:rowOff>
    </xdr:from>
    <xdr:ext cx="405111" cy="259045"/>
    <xdr:sp macro="" textlink="">
      <xdr:nvSpPr>
        <xdr:cNvPr id="400" name="【港湾・漁港】&#10;有形固定資産減価償却率最小値テキスト"/>
        <xdr:cNvSpPr txBox="1"/>
      </xdr:nvSpPr>
      <xdr:spPr>
        <a:xfrm>
          <a:off x="4124960" y="18105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167639</xdr:rowOff>
    </xdr:from>
    <xdr:to>
      <xdr:col>24</xdr:col>
      <xdr:colOff>152400</xdr:colOff>
      <xdr:row>107</xdr:row>
      <xdr:rowOff>167639</xdr:rowOff>
    </xdr:to>
    <xdr:cxnSp macro="">
      <xdr:nvCxnSpPr>
        <xdr:cNvPr id="401" name="直線コネクタ 400"/>
        <xdr:cNvCxnSpPr/>
      </xdr:nvCxnSpPr>
      <xdr:spPr>
        <a:xfrm>
          <a:off x="4020820" y="1810511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125747</xdr:rowOff>
    </xdr:from>
    <xdr:ext cx="405111" cy="259045"/>
    <xdr:sp macro="" textlink="">
      <xdr:nvSpPr>
        <xdr:cNvPr id="402" name="【港湾・漁港】&#10;有形固定資産減価償却率最大値テキスト"/>
        <xdr:cNvSpPr txBox="1"/>
      </xdr:nvSpPr>
      <xdr:spPr>
        <a:xfrm>
          <a:off x="4124960" y="16722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7620</xdr:rowOff>
    </xdr:from>
    <xdr:to>
      <xdr:col>24</xdr:col>
      <xdr:colOff>152400</xdr:colOff>
      <xdr:row>101</xdr:row>
      <xdr:rowOff>7620</xdr:rowOff>
    </xdr:to>
    <xdr:cxnSp macro="">
      <xdr:nvCxnSpPr>
        <xdr:cNvPr id="403" name="直線コネクタ 402"/>
        <xdr:cNvCxnSpPr/>
      </xdr:nvCxnSpPr>
      <xdr:spPr>
        <a:xfrm>
          <a:off x="4020820" y="169392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104791</xdr:rowOff>
    </xdr:from>
    <xdr:ext cx="405111" cy="259045"/>
    <xdr:sp macro="" textlink="">
      <xdr:nvSpPr>
        <xdr:cNvPr id="404" name="【港湾・漁港】&#10;有形固定資産減価償却率平均値テキスト"/>
        <xdr:cNvSpPr txBox="1"/>
      </xdr:nvSpPr>
      <xdr:spPr>
        <a:xfrm>
          <a:off x="4124960" y="173717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126364</xdr:rowOff>
    </xdr:from>
    <xdr:to>
      <xdr:col>24</xdr:col>
      <xdr:colOff>114300</xdr:colOff>
      <xdr:row>104</xdr:row>
      <xdr:rowOff>56514</xdr:rowOff>
    </xdr:to>
    <xdr:sp macro="" textlink="">
      <xdr:nvSpPr>
        <xdr:cNvPr id="405" name="フローチャート: 判断 404"/>
        <xdr:cNvSpPr/>
      </xdr:nvSpPr>
      <xdr:spPr>
        <a:xfrm>
          <a:off x="4036060" y="173932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113030</xdr:rowOff>
    </xdr:from>
    <xdr:to>
      <xdr:col>20</xdr:col>
      <xdr:colOff>38100</xdr:colOff>
      <xdr:row>104</xdr:row>
      <xdr:rowOff>43180</xdr:rowOff>
    </xdr:to>
    <xdr:sp macro="" textlink="">
      <xdr:nvSpPr>
        <xdr:cNvPr id="406" name="フローチャート: 判断 405"/>
        <xdr:cNvSpPr/>
      </xdr:nvSpPr>
      <xdr:spPr>
        <a:xfrm>
          <a:off x="3312160" y="173799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86361</xdr:rowOff>
    </xdr:from>
    <xdr:to>
      <xdr:col>15</xdr:col>
      <xdr:colOff>101600</xdr:colOff>
      <xdr:row>105</xdr:row>
      <xdr:rowOff>16511</xdr:rowOff>
    </xdr:to>
    <xdr:sp macro="" textlink="">
      <xdr:nvSpPr>
        <xdr:cNvPr id="407" name="フローチャート: 判断 406"/>
        <xdr:cNvSpPr/>
      </xdr:nvSpPr>
      <xdr:spPr>
        <a:xfrm>
          <a:off x="2514600" y="1752092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57786</xdr:rowOff>
    </xdr:from>
    <xdr:to>
      <xdr:col>10</xdr:col>
      <xdr:colOff>165100</xdr:colOff>
      <xdr:row>104</xdr:row>
      <xdr:rowOff>159386</xdr:rowOff>
    </xdr:to>
    <xdr:sp macro="" textlink="">
      <xdr:nvSpPr>
        <xdr:cNvPr id="408" name="フローチャート: 判断 407"/>
        <xdr:cNvSpPr/>
      </xdr:nvSpPr>
      <xdr:spPr>
        <a:xfrm>
          <a:off x="1739900" y="1749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158750</xdr:rowOff>
    </xdr:from>
    <xdr:to>
      <xdr:col>6</xdr:col>
      <xdr:colOff>38100</xdr:colOff>
      <xdr:row>104</xdr:row>
      <xdr:rowOff>88900</xdr:rowOff>
    </xdr:to>
    <xdr:sp macro="" textlink="">
      <xdr:nvSpPr>
        <xdr:cNvPr id="409" name="フローチャート: 判断 408"/>
        <xdr:cNvSpPr/>
      </xdr:nvSpPr>
      <xdr:spPr>
        <a:xfrm>
          <a:off x="965200" y="174256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0" name="テキスト ボックス 409"/>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1" name="テキスト ボックス 410"/>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2" name="テキスト ボックス 411"/>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3" name="テキスト ボックス 412"/>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4" name="テキスト ボックス 413"/>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128270</xdr:rowOff>
    </xdr:from>
    <xdr:to>
      <xdr:col>24</xdr:col>
      <xdr:colOff>114300</xdr:colOff>
      <xdr:row>101</xdr:row>
      <xdr:rowOff>58420</xdr:rowOff>
    </xdr:to>
    <xdr:sp macro="" textlink="">
      <xdr:nvSpPr>
        <xdr:cNvPr id="415" name="楕円 414"/>
        <xdr:cNvSpPr/>
      </xdr:nvSpPr>
      <xdr:spPr>
        <a:xfrm>
          <a:off x="4036060" y="16892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81297</xdr:rowOff>
    </xdr:from>
    <xdr:ext cx="405111" cy="259045"/>
    <xdr:sp macro="" textlink="">
      <xdr:nvSpPr>
        <xdr:cNvPr id="416" name="【港湾・漁港】&#10;有形固定資産減価償却率該当値テキスト"/>
        <xdr:cNvSpPr txBox="1"/>
      </xdr:nvSpPr>
      <xdr:spPr>
        <a:xfrm>
          <a:off x="4124960" y="16845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114936</xdr:rowOff>
    </xdr:from>
    <xdr:to>
      <xdr:col>20</xdr:col>
      <xdr:colOff>38100</xdr:colOff>
      <xdr:row>101</xdr:row>
      <xdr:rowOff>45086</xdr:rowOff>
    </xdr:to>
    <xdr:sp macro="" textlink="">
      <xdr:nvSpPr>
        <xdr:cNvPr id="417" name="楕円 416"/>
        <xdr:cNvSpPr/>
      </xdr:nvSpPr>
      <xdr:spPr>
        <a:xfrm>
          <a:off x="3312160" y="1687893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165736</xdr:rowOff>
    </xdr:from>
    <xdr:to>
      <xdr:col>24</xdr:col>
      <xdr:colOff>63500</xdr:colOff>
      <xdr:row>101</xdr:row>
      <xdr:rowOff>7620</xdr:rowOff>
    </xdr:to>
    <xdr:cxnSp macro="">
      <xdr:nvCxnSpPr>
        <xdr:cNvPr id="418" name="直線コネクタ 417"/>
        <xdr:cNvCxnSpPr/>
      </xdr:nvCxnSpPr>
      <xdr:spPr>
        <a:xfrm>
          <a:off x="3355340" y="16929736"/>
          <a:ext cx="731520" cy="9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63500</xdr:rowOff>
    </xdr:from>
    <xdr:to>
      <xdr:col>15</xdr:col>
      <xdr:colOff>101600</xdr:colOff>
      <xdr:row>102</xdr:row>
      <xdr:rowOff>165100</xdr:rowOff>
    </xdr:to>
    <xdr:sp macro="" textlink="">
      <xdr:nvSpPr>
        <xdr:cNvPr id="419" name="楕円 418"/>
        <xdr:cNvSpPr/>
      </xdr:nvSpPr>
      <xdr:spPr>
        <a:xfrm>
          <a:off x="2514600" y="1716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165736</xdr:rowOff>
    </xdr:from>
    <xdr:to>
      <xdr:col>19</xdr:col>
      <xdr:colOff>177800</xdr:colOff>
      <xdr:row>102</xdr:row>
      <xdr:rowOff>114300</xdr:rowOff>
    </xdr:to>
    <xdr:cxnSp macro="">
      <xdr:nvCxnSpPr>
        <xdr:cNvPr id="420" name="直線コネクタ 419"/>
        <xdr:cNvCxnSpPr/>
      </xdr:nvCxnSpPr>
      <xdr:spPr>
        <a:xfrm flipV="1">
          <a:off x="2565400" y="16929736"/>
          <a:ext cx="789940" cy="283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21589</xdr:rowOff>
    </xdr:from>
    <xdr:to>
      <xdr:col>10</xdr:col>
      <xdr:colOff>165100</xdr:colOff>
      <xdr:row>102</xdr:row>
      <xdr:rowOff>123189</xdr:rowOff>
    </xdr:to>
    <xdr:sp macro="" textlink="">
      <xdr:nvSpPr>
        <xdr:cNvPr id="421" name="楕円 420"/>
        <xdr:cNvSpPr/>
      </xdr:nvSpPr>
      <xdr:spPr>
        <a:xfrm>
          <a:off x="1739900" y="1712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72389</xdr:rowOff>
    </xdr:from>
    <xdr:to>
      <xdr:col>15</xdr:col>
      <xdr:colOff>50800</xdr:colOff>
      <xdr:row>102</xdr:row>
      <xdr:rowOff>114300</xdr:rowOff>
    </xdr:to>
    <xdr:cxnSp macro="">
      <xdr:nvCxnSpPr>
        <xdr:cNvPr id="422" name="直線コネクタ 421"/>
        <xdr:cNvCxnSpPr/>
      </xdr:nvCxnSpPr>
      <xdr:spPr>
        <a:xfrm>
          <a:off x="1790700" y="17171669"/>
          <a:ext cx="7747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100</xdr:row>
      <xdr:rowOff>116839</xdr:rowOff>
    </xdr:from>
    <xdr:to>
      <xdr:col>6</xdr:col>
      <xdr:colOff>38100</xdr:colOff>
      <xdr:row>101</xdr:row>
      <xdr:rowOff>46989</xdr:rowOff>
    </xdr:to>
    <xdr:sp macro="" textlink="">
      <xdr:nvSpPr>
        <xdr:cNvPr id="423" name="楕円 422"/>
        <xdr:cNvSpPr/>
      </xdr:nvSpPr>
      <xdr:spPr>
        <a:xfrm>
          <a:off x="965200" y="1688083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100</xdr:row>
      <xdr:rowOff>167639</xdr:rowOff>
    </xdr:from>
    <xdr:to>
      <xdr:col>10</xdr:col>
      <xdr:colOff>114300</xdr:colOff>
      <xdr:row>102</xdr:row>
      <xdr:rowOff>72389</xdr:rowOff>
    </xdr:to>
    <xdr:cxnSp macro="">
      <xdr:nvCxnSpPr>
        <xdr:cNvPr id="424" name="直線コネクタ 423"/>
        <xdr:cNvCxnSpPr/>
      </xdr:nvCxnSpPr>
      <xdr:spPr>
        <a:xfrm>
          <a:off x="1008380" y="16931639"/>
          <a:ext cx="782320" cy="24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34307</xdr:rowOff>
    </xdr:from>
    <xdr:ext cx="405111" cy="259045"/>
    <xdr:sp macro="" textlink="">
      <xdr:nvSpPr>
        <xdr:cNvPr id="425" name="n_1aveValue【港湾・漁港】&#10;有形固定資産減価償却率"/>
        <xdr:cNvSpPr txBox="1"/>
      </xdr:nvSpPr>
      <xdr:spPr>
        <a:xfrm>
          <a:off x="3170564" y="17468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7638</xdr:rowOff>
    </xdr:from>
    <xdr:ext cx="405111" cy="259045"/>
    <xdr:sp macro="" textlink="">
      <xdr:nvSpPr>
        <xdr:cNvPr id="426" name="n_2aveValue【港湾・漁港】&#10;有形固定資産減価償却率"/>
        <xdr:cNvSpPr txBox="1"/>
      </xdr:nvSpPr>
      <xdr:spPr>
        <a:xfrm>
          <a:off x="2385704" y="17609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150513</xdr:rowOff>
    </xdr:from>
    <xdr:ext cx="405111" cy="259045"/>
    <xdr:sp macro="" textlink="">
      <xdr:nvSpPr>
        <xdr:cNvPr id="427" name="n_3aveValue【港湾・漁港】&#10;有形固定資産減価償却率"/>
        <xdr:cNvSpPr txBox="1"/>
      </xdr:nvSpPr>
      <xdr:spPr>
        <a:xfrm>
          <a:off x="1611004" y="1758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80027</xdr:rowOff>
    </xdr:from>
    <xdr:ext cx="405111" cy="259045"/>
    <xdr:sp macro="" textlink="">
      <xdr:nvSpPr>
        <xdr:cNvPr id="428" name="n_4aveValue【港湾・漁港】&#10;有形固定資産減価償却率"/>
        <xdr:cNvSpPr txBox="1"/>
      </xdr:nvSpPr>
      <xdr:spPr>
        <a:xfrm>
          <a:off x="836304" y="17514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61613</xdr:rowOff>
    </xdr:from>
    <xdr:ext cx="405111" cy="259045"/>
    <xdr:sp macro="" textlink="">
      <xdr:nvSpPr>
        <xdr:cNvPr id="429" name="n_1mainValue【港湾・漁港】&#10;有形固定資産減価償却率"/>
        <xdr:cNvSpPr txBox="1"/>
      </xdr:nvSpPr>
      <xdr:spPr>
        <a:xfrm>
          <a:off x="3170564" y="1665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10177</xdr:rowOff>
    </xdr:from>
    <xdr:ext cx="405111" cy="259045"/>
    <xdr:sp macro="" textlink="">
      <xdr:nvSpPr>
        <xdr:cNvPr id="430" name="n_2mainValue【港湾・漁港】&#10;有形固定資産減価償却率"/>
        <xdr:cNvSpPr txBox="1"/>
      </xdr:nvSpPr>
      <xdr:spPr>
        <a:xfrm>
          <a:off x="2385704" y="1694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139716</xdr:rowOff>
    </xdr:from>
    <xdr:ext cx="405111" cy="259045"/>
    <xdr:sp macro="" textlink="">
      <xdr:nvSpPr>
        <xdr:cNvPr id="431" name="n_3mainValue【港湾・漁港】&#10;有形固定資産減価償却率"/>
        <xdr:cNvSpPr txBox="1"/>
      </xdr:nvSpPr>
      <xdr:spPr>
        <a:xfrm>
          <a:off x="1611004" y="1690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63516</xdr:rowOff>
    </xdr:from>
    <xdr:ext cx="405111" cy="259045"/>
    <xdr:sp macro="" textlink="">
      <xdr:nvSpPr>
        <xdr:cNvPr id="432" name="n_4mainValue【港湾・漁港】&#10;有形固定資産減価償却率"/>
        <xdr:cNvSpPr txBox="1"/>
      </xdr:nvSpPr>
      <xdr:spPr>
        <a:xfrm>
          <a:off x="836304" y="16659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1" name="テキスト ボックス 440"/>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3" name="直線コネクタ 442"/>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4" name="テキスト ボックス 443"/>
        <xdr:cNvSpPr txBox="1"/>
      </xdr:nvSpPr>
      <xdr:spPr>
        <a:xfrm>
          <a:off x="5600834" y="181152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5" name="直線コネクタ 444"/>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446" name="テキスト ボックス 445"/>
        <xdr:cNvSpPr txBox="1"/>
      </xdr:nvSpPr>
      <xdr:spPr>
        <a:xfrm>
          <a:off x="5299921" y="177457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7" name="直線コネクタ 446"/>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48" name="テキスト ボックス 447"/>
        <xdr:cNvSpPr txBox="1"/>
      </xdr:nvSpPr>
      <xdr:spPr>
        <a:xfrm>
          <a:off x="5299921" y="173723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9" name="直線コネクタ 448"/>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50" name="テキスト ボックス 449"/>
        <xdr:cNvSpPr txBox="1"/>
      </xdr:nvSpPr>
      <xdr:spPr>
        <a:xfrm>
          <a:off x="5299921" y="169989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1" name="直線コネクタ 450"/>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452" name="テキスト ボックス 451"/>
        <xdr:cNvSpPr txBox="1"/>
      </xdr:nvSpPr>
      <xdr:spPr>
        <a:xfrm>
          <a:off x="5209768" y="166255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3" name="直線コネクタ 452"/>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4" name="テキスト ボックス 453"/>
        <xdr:cNvSpPr txBox="1"/>
      </xdr:nvSpPr>
      <xdr:spPr>
        <a:xfrm>
          <a:off x="5209768" y="162560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5" name="【港湾・漁港】&#10;一人当たり有形固定資産（償却資産）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125467</xdr:rowOff>
    </xdr:from>
    <xdr:to>
      <xdr:col>54</xdr:col>
      <xdr:colOff>189865</xdr:colOff>
      <xdr:row>108</xdr:row>
      <xdr:rowOff>151671</xdr:rowOff>
    </xdr:to>
    <xdr:cxnSp macro="">
      <xdr:nvCxnSpPr>
        <xdr:cNvPr id="456" name="直線コネクタ 455"/>
        <xdr:cNvCxnSpPr/>
      </xdr:nvCxnSpPr>
      <xdr:spPr>
        <a:xfrm flipV="1">
          <a:off x="9219565" y="16721827"/>
          <a:ext cx="0" cy="1534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155498</xdr:rowOff>
    </xdr:from>
    <xdr:ext cx="378565" cy="259045"/>
    <xdr:sp macro="" textlink="">
      <xdr:nvSpPr>
        <xdr:cNvPr id="457" name="【港湾・漁港】&#10;一人当たり有形固定資産（償却資産）額最小値テキスト"/>
        <xdr:cNvSpPr txBox="1"/>
      </xdr:nvSpPr>
      <xdr:spPr>
        <a:xfrm>
          <a:off x="9258300" y="18260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151671</xdr:rowOff>
    </xdr:from>
    <xdr:to>
      <xdr:col>55</xdr:col>
      <xdr:colOff>88900</xdr:colOff>
      <xdr:row>108</xdr:row>
      <xdr:rowOff>151671</xdr:rowOff>
    </xdr:to>
    <xdr:cxnSp macro="">
      <xdr:nvCxnSpPr>
        <xdr:cNvPr id="458" name="直線コネクタ 457"/>
        <xdr:cNvCxnSpPr/>
      </xdr:nvCxnSpPr>
      <xdr:spPr>
        <a:xfrm>
          <a:off x="9154160" y="182567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72144</xdr:rowOff>
    </xdr:from>
    <xdr:ext cx="690189" cy="259045"/>
    <xdr:sp macro="" textlink="">
      <xdr:nvSpPr>
        <xdr:cNvPr id="459" name="【港湾・漁港】&#10;一人当たり有形固定資産（償却資産）額最大値テキスト"/>
        <xdr:cNvSpPr txBox="1"/>
      </xdr:nvSpPr>
      <xdr:spPr>
        <a:xfrm>
          <a:off x="9258300" y="165008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125467</xdr:rowOff>
    </xdr:from>
    <xdr:to>
      <xdr:col>55</xdr:col>
      <xdr:colOff>88900</xdr:colOff>
      <xdr:row>99</xdr:row>
      <xdr:rowOff>125467</xdr:rowOff>
    </xdr:to>
    <xdr:cxnSp macro="">
      <xdr:nvCxnSpPr>
        <xdr:cNvPr id="460" name="直線コネクタ 459"/>
        <xdr:cNvCxnSpPr/>
      </xdr:nvCxnSpPr>
      <xdr:spPr>
        <a:xfrm>
          <a:off x="9154160" y="167218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46606</xdr:rowOff>
    </xdr:from>
    <xdr:ext cx="599010" cy="259045"/>
    <xdr:sp macro="" textlink="">
      <xdr:nvSpPr>
        <xdr:cNvPr id="461" name="【港湾・漁港】&#10;一人当たり有形固定資産（償却資産）額平均値テキスト"/>
        <xdr:cNvSpPr txBox="1"/>
      </xdr:nvSpPr>
      <xdr:spPr>
        <a:xfrm>
          <a:off x="9258300" y="179840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68179</xdr:rowOff>
    </xdr:from>
    <xdr:to>
      <xdr:col>55</xdr:col>
      <xdr:colOff>50800</xdr:colOff>
      <xdr:row>107</xdr:row>
      <xdr:rowOff>169779</xdr:rowOff>
    </xdr:to>
    <xdr:sp macro="" textlink="">
      <xdr:nvSpPr>
        <xdr:cNvPr id="462" name="フローチャート: 判断 461"/>
        <xdr:cNvSpPr/>
      </xdr:nvSpPr>
      <xdr:spPr>
        <a:xfrm>
          <a:off x="9192260" y="1800565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70841</xdr:rowOff>
    </xdr:from>
    <xdr:to>
      <xdr:col>50</xdr:col>
      <xdr:colOff>165100</xdr:colOff>
      <xdr:row>108</xdr:row>
      <xdr:rowOff>991</xdr:rowOff>
    </xdr:to>
    <xdr:sp macro="" textlink="">
      <xdr:nvSpPr>
        <xdr:cNvPr id="463" name="フローチャート: 判断 462"/>
        <xdr:cNvSpPr/>
      </xdr:nvSpPr>
      <xdr:spPr>
        <a:xfrm>
          <a:off x="8445500" y="1800832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119309</xdr:rowOff>
    </xdr:from>
    <xdr:to>
      <xdr:col>46</xdr:col>
      <xdr:colOff>38100</xdr:colOff>
      <xdr:row>108</xdr:row>
      <xdr:rowOff>49459</xdr:rowOff>
    </xdr:to>
    <xdr:sp macro="" textlink="">
      <xdr:nvSpPr>
        <xdr:cNvPr id="464" name="フローチャート: 判断 463"/>
        <xdr:cNvSpPr/>
      </xdr:nvSpPr>
      <xdr:spPr>
        <a:xfrm>
          <a:off x="7670800" y="1805678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122668</xdr:rowOff>
    </xdr:from>
    <xdr:to>
      <xdr:col>41</xdr:col>
      <xdr:colOff>101600</xdr:colOff>
      <xdr:row>108</xdr:row>
      <xdr:rowOff>52818</xdr:rowOff>
    </xdr:to>
    <xdr:sp macro="" textlink="">
      <xdr:nvSpPr>
        <xdr:cNvPr id="465" name="フローチャート: 判断 464"/>
        <xdr:cNvSpPr/>
      </xdr:nvSpPr>
      <xdr:spPr>
        <a:xfrm>
          <a:off x="6873240" y="180601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118086</xdr:rowOff>
    </xdr:from>
    <xdr:to>
      <xdr:col>36</xdr:col>
      <xdr:colOff>165100</xdr:colOff>
      <xdr:row>108</xdr:row>
      <xdr:rowOff>48236</xdr:rowOff>
    </xdr:to>
    <xdr:sp macro="" textlink="">
      <xdr:nvSpPr>
        <xdr:cNvPr id="466" name="フローチャート: 判断 465"/>
        <xdr:cNvSpPr/>
      </xdr:nvSpPr>
      <xdr:spPr>
        <a:xfrm>
          <a:off x="6098540" y="180555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7" name="テキスト ボックス 466"/>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8" name="テキスト ボックス 467"/>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9" name="テキスト ボックス 468"/>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0" name="テキスト ボックス 469"/>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1" name="テキスト ボックス 470"/>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74667</xdr:rowOff>
    </xdr:from>
    <xdr:to>
      <xdr:col>55</xdr:col>
      <xdr:colOff>50800</xdr:colOff>
      <xdr:row>100</xdr:row>
      <xdr:rowOff>4817</xdr:rowOff>
    </xdr:to>
    <xdr:sp macro="" textlink="">
      <xdr:nvSpPr>
        <xdr:cNvPr id="472" name="楕円 471"/>
        <xdr:cNvSpPr/>
      </xdr:nvSpPr>
      <xdr:spPr>
        <a:xfrm>
          <a:off x="9192260" y="1667102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99</xdr:row>
      <xdr:rowOff>27694</xdr:rowOff>
    </xdr:from>
    <xdr:ext cx="690189" cy="259045"/>
    <xdr:sp macro="" textlink="">
      <xdr:nvSpPr>
        <xdr:cNvPr id="473" name="【港湾・漁港】&#10;一人当たり有形固定資産（償却資産）額該当値テキスト"/>
        <xdr:cNvSpPr txBox="1"/>
      </xdr:nvSpPr>
      <xdr:spPr>
        <a:xfrm>
          <a:off x="9258300" y="166240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1,236,207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73702</xdr:rowOff>
    </xdr:from>
    <xdr:to>
      <xdr:col>50</xdr:col>
      <xdr:colOff>165100</xdr:colOff>
      <xdr:row>100</xdr:row>
      <xdr:rowOff>3852</xdr:rowOff>
    </xdr:to>
    <xdr:sp macro="" textlink="">
      <xdr:nvSpPr>
        <xdr:cNvPr id="474" name="楕円 473"/>
        <xdr:cNvSpPr/>
      </xdr:nvSpPr>
      <xdr:spPr>
        <a:xfrm>
          <a:off x="8445500" y="166700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99</xdr:row>
      <xdr:rowOff>124502</xdr:rowOff>
    </xdr:from>
    <xdr:to>
      <xdr:col>55</xdr:col>
      <xdr:colOff>0</xdr:colOff>
      <xdr:row>99</xdr:row>
      <xdr:rowOff>125467</xdr:rowOff>
    </xdr:to>
    <xdr:cxnSp macro="">
      <xdr:nvCxnSpPr>
        <xdr:cNvPr id="475" name="直線コネクタ 474"/>
        <xdr:cNvCxnSpPr/>
      </xdr:nvCxnSpPr>
      <xdr:spPr>
        <a:xfrm>
          <a:off x="8496300" y="16720862"/>
          <a:ext cx="7239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150913</xdr:rowOff>
    </xdr:from>
    <xdr:to>
      <xdr:col>46</xdr:col>
      <xdr:colOff>38100</xdr:colOff>
      <xdr:row>106</xdr:row>
      <xdr:rowOff>81063</xdr:rowOff>
    </xdr:to>
    <xdr:sp macro="" textlink="">
      <xdr:nvSpPr>
        <xdr:cNvPr id="476" name="楕円 475"/>
        <xdr:cNvSpPr/>
      </xdr:nvSpPr>
      <xdr:spPr>
        <a:xfrm>
          <a:off x="7670800" y="1775311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124502</xdr:rowOff>
    </xdr:from>
    <xdr:to>
      <xdr:col>50</xdr:col>
      <xdr:colOff>114300</xdr:colOff>
      <xdr:row>106</xdr:row>
      <xdr:rowOff>30263</xdr:rowOff>
    </xdr:to>
    <xdr:cxnSp macro="">
      <xdr:nvCxnSpPr>
        <xdr:cNvPr id="477" name="直線コネクタ 476"/>
        <xdr:cNvCxnSpPr/>
      </xdr:nvCxnSpPr>
      <xdr:spPr>
        <a:xfrm flipV="1">
          <a:off x="7713980" y="16720862"/>
          <a:ext cx="782320" cy="1079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161096</xdr:rowOff>
    </xdr:from>
    <xdr:to>
      <xdr:col>41</xdr:col>
      <xdr:colOff>101600</xdr:colOff>
      <xdr:row>106</xdr:row>
      <xdr:rowOff>91246</xdr:rowOff>
    </xdr:to>
    <xdr:sp macro="" textlink="">
      <xdr:nvSpPr>
        <xdr:cNvPr id="478" name="楕円 477"/>
        <xdr:cNvSpPr/>
      </xdr:nvSpPr>
      <xdr:spPr>
        <a:xfrm>
          <a:off x="6873240" y="177632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30263</xdr:rowOff>
    </xdr:from>
    <xdr:to>
      <xdr:col>45</xdr:col>
      <xdr:colOff>177800</xdr:colOff>
      <xdr:row>106</xdr:row>
      <xdr:rowOff>40446</xdr:rowOff>
    </xdr:to>
    <xdr:cxnSp macro="">
      <xdr:nvCxnSpPr>
        <xdr:cNvPr id="479" name="直線コネクタ 478"/>
        <xdr:cNvCxnSpPr/>
      </xdr:nvCxnSpPr>
      <xdr:spPr>
        <a:xfrm flipV="1">
          <a:off x="6924040" y="17800103"/>
          <a:ext cx="789940" cy="10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121391</xdr:rowOff>
    </xdr:from>
    <xdr:to>
      <xdr:col>36</xdr:col>
      <xdr:colOff>165100</xdr:colOff>
      <xdr:row>107</xdr:row>
      <xdr:rowOff>51541</xdr:rowOff>
    </xdr:to>
    <xdr:sp macro="" textlink="">
      <xdr:nvSpPr>
        <xdr:cNvPr id="480" name="楕円 479"/>
        <xdr:cNvSpPr/>
      </xdr:nvSpPr>
      <xdr:spPr>
        <a:xfrm>
          <a:off x="6098540" y="1789123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40446</xdr:rowOff>
    </xdr:from>
    <xdr:to>
      <xdr:col>41</xdr:col>
      <xdr:colOff>50800</xdr:colOff>
      <xdr:row>107</xdr:row>
      <xdr:rowOff>741</xdr:rowOff>
    </xdr:to>
    <xdr:cxnSp macro="">
      <xdr:nvCxnSpPr>
        <xdr:cNvPr id="481" name="直線コネクタ 480"/>
        <xdr:cNvCxnSpPr/>
      </xdr:nvCxnSpPr>
      <xdr:spPr>
        <a:xfrm flipV="1">
          <a:off x="6149340" y="17810286"/>
          <a:ext cx="774700" cy="12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107</xdr:row>
      <xdr:rowOff>163568</xdr:rowOff>
    </xdr:from>
    <xdr:ext cx="599010" cy="259045"/>
    <xdr:sp macro="" textlink="">
      <xdr:nvSpPr>
        <xdr:cNvPr id="482" name="n_1aveValue【港湾・漁港】&#10;一人当たり有形固定資産（償却資産）額"/>
        <xdr:cNvSpPr txBox="1"/>
      </xdr:nvSpPr>
      <xdr:spPr>
        <a:xfrm>
          <a:off x="8214575" y="18101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40586</xdr:rowOff>
    </xdr:from>
    <xdr:ext cx="599010" cy="259045"/>
    <xdr:sp macro="" textlink="">
      <xdr:nvSpPr>
        <xdr:cNvPr id="483" name="n_2aveValue【港湾・漁港】&#10;一人当たり有形固定資産（償却資産）額"/>
        <xdr:cNvSpPr txBox="1"/>
      </xdr:nvSpPr>
      <xdr:spPr>
        <a:xfrm>
          <a:off x="7444955" y="18145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108</xdr:row>
      <xdr:rowOff>43945</xdr:rowOff>
    </xdr:from>
    <xdr:ext cx="599010" cy="259045"/>
    <xdr:sp macro="" textlink="">
      <xdr:nvSpPr>
        <xdr:cNvPr id="484" name="n_3aveValue【港湾・漁港】&#10;一人当たり有形固定資産（償却資産）額"/>
        <xdr:cNvSpPr txBox="1"/>
      </xdr:nvSpPr>
      <xdr:spPr>
        <a:xfrm>
          <a:off x="6670255" y="18149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108</xdr:row>
      <xdr:rowOff>39363</xdr:rowOff>
    </xdr:from>
    <xdr:ext cx="599010" cy="259045"/>
    <xdr:sp macro="" textlink="">
      <xdr:nvSpPr>
        <xdr:cNvPr id="485" name="n_4aveValue【港湾・漁港】&#10;一人当たり有形固定資産（償却資産）額"/>
        <xdr:cNvSpPr txBox="1"/>
      </xdr:nvSpPr>
      <xdr:spPr>
        <a:xfrm>
          <a:off x="5872695" y="18144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98</xdr:row>
      <xdr:rowOff>20379</xdr:rowOff>
    </xdr:from>
    <xdr:ext cx="690189" cy="259045"/>
    <xdr:sp macro="" textlink="">
      <xdr:nvSpPr>
        <xdr:cNvPr id="486" name="n_1mainValue【港湾・漁港】&#10;一人当たり有形固定資産（償却資産）額"/>
        <xdr:cNvSpPr txBox="1"/>
      </xdr:nvSpPr>
      <xdr:spPr>
        <a:xfrm>
          <a:off x="8184225" y="164490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97590</xdr:rowOff>
    </xdr:from>
    <xdr:ext cx="599010" cy="259045"/>
    <xdr:sp macro="" textlink="">
      <xdr:nvSpPr>
        <xdr:cNvPr id="487" name="n_2mainValue【港湾・漁港】&#10;一人当たり有形固定資産（償却資産）額"/>
        <xdr:cNvSpPr txBox="1"/>
      </xdr:nvSpPr>
      <xdr:spPr>
        <a:xfrm>
          <a:off x="7444955" y="17532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104</xdr:row>
      <xdr:rowOff>107773</xdr:rowOff>
    </xdr:from>
    <xdr:ext cx="599010" cy="259045"/>
    <xdr:sp macro="" textlink="">
      <xdr:nvSpPr>
        <xdr:cNvPr id="488" name="n_3mainValue【港湾・漁港】&#10;一人当たり有形固定資産（償却資産）額"/>
        <xdr:cNvSpPr txBox="1"/>
      </xdr:nvSpPr>
      <xdr:spPr>
        <a:xfrm>
          <a:off x="6670255" y="17542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68068</xdr:rowOff>
    </xdr:from>
    <xdr:ext cx="599010" cy="259045"/>
    <xdr:sp macro="" textlink="">
      <xdr:nvSpPr>
        <xdr:cNvPr id="489" name="n_4mainValue【港湾・漁港】&#10;一人当たり有形固定資産（償却資産）額"/>
        <xdr:cNvSpPr txBox="1"/>
      </xdr:nvSpPr>
      <xdr:spPr>
        <a:xfrm>
          <a:off x="5872695" y="17670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0" name="正方形/長方形 489"/>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1" name="正方形/長方形 490"/>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2" name="正方形/長方形 491"/>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3" name="正方形/長方形 492"/>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4" name="正方形/長方形 493"/>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5" name="正方形/長方形 494"/>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6" name="正方形/長方形 495"/>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7" name="正方形/長方形 496"/>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8" name="テキスト ボックス 497"/>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9" name="直線コネクタ 498"/>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0" name="テキスト ボックス 499"/>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1" name="直線コネクタ 500"/>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2" name="テキスト ボックス 501"/>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3" name="直線コネクタ 502"/>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4" name="テキスト ボックス 503"/>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5" name="直線コネクタ 504"/>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6" name="テキスト ボックス 505"/>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7" name="直線コネクタ 506"/>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8" name="テキスト ボックス 507"/>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9" name="直線コネクタ 508"/>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0" name="テキスト ボックス 509"/>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1" name="直線コネクタ 510"/>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2" name="テキスト ボックス 511"/>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3"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140970</xdr:rowOff>
    </xdr:from>
    <xdr:to>
      <xdr:col>85</xdr:col>
      <xdr:colOff>126364</xdr:colOff>
      <xdr:row>42</xdr:row>
      <xdr:rowOff>19050</xdr:rowOff>
    </xdr:to>
    <xdr:cxnSp macro="">
      <xdr:nvCxnSpPr>
        <xdr:cNvPr id="514" name="直線コネクタ 513"/>
        <xdr:cNvCxnSpPr/>
      </xdr:nvCxnSpPr>
      <xdr:spPr>
        <a:xfrm flipV="1">
          <a:off x="14375764" y="567309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515" name="【認定こども園・幼稚園・保育所】&#10;有形固定資産減価償却率最小値テキスト"/>
        <xdr:cNvSpPr txBox="1"/>
      </xdr:nvSpPr>
      <xdr:spPr>
        <a:xfrm>
          <a:off x="14414500" y="706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516" name="直線コネクタ 515"/>
        <xdr:cNvCxnSpPr/>
      </xdr:nvCxnSpPr>
      <xdr:spPr>
        <a:xfrm>
          <a:off x="14287500" y="70599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87647</xdr:rowOff>
    </xdr:from>
    <xdr:ext cx="405111" cy="259045"/>
    <xdr:sp macro="" textlink="">
      <xdr:nvSpPr>
        <xdr:cNvPr id="517" name="【認定こども園・幼稚園・保育所】&#10;有形固定資産減価償却率最大値テキスト"/>
        <xdr:cNvSpPr txBox="1"/>
      </xdr:nvSpPr>
      <xdr:spPr>
        <a:xfrm>
          <a:off x="14414500" y="54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518" name="直線コネクタ 517"/>
        <xdr:cNvCxnSpPr/>
      </xdr:nvCxnSpPr>
      <xdr:spPr>
        <a:xfrm>
          <a:off x="14287500" y="56730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133367</xdr:rowOff>
    </xdr:from>
    <xdr:ext cx="405111" cy="259045"/>
    <xdr:sp macro="" textlink="">
      <xdr:nvSpPr>
        <xdr:cNvPr id="519" name="【認定こども園・幼稚園・保育所】&#10;有形固定資産減価償却率平均値テキスト"/>
        <xdr:cNvSpPr txBox="1"/>
      </xdr:nvSpPr>
      <xdr:spPr>
        <a:xfrm>
          <a:off x="14414500" y="633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154940</xdr:rowOff>
    </xdr:from>
    <xdr:to>
      <xdr:col>85</xdr:col>
      <xdr:colOff>177800</xdr:colOff>
      <xdr:row>38</xdr:row>
      <xdr:rowOff>85090</xdr:rowOff>
    </xdr:to>
    <xdr:sp macro="" textlink="">
      <xdr:nvSpPr>
        <xdr:cNvPr id="520" name="フローチャート: 判断 519"/>
        <xdr:cNvSpPr/>
      </xdr:nvSpPr>
      <xdr:spPr>
        <a:xfrm>
          <a:off x="14325600" y="635762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92075</xdr:rowOff>
    </xdr:from>
    <xdr:to>
      <xdr:col>81</xdr:col>
      <xdr:colOff>101600</xdr:colOff>
      <xdr:row>38</xdr:row>
      <xdr:rowOff>22225</xdr:rowOff>
    </xdr:to>
    <xdr:sp macro="" textlink="">
      <xdr:nvSpPr>
        <xdr:cNvPr id="521" name="フローチャート: 判断 520"/>
        <xdr:cNvSpPr/>
      </xdr:nvSpPr>
      <xdr:spPr>
        <a:xfrm>
          <a:off x="13578840" y="62947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107315</xdr:rowOff>
    </xdr:from>
    <xdr:to>
      <xdr:col>76</xdr:col>
      <xdr:colOff>165100</xdr:colOff>
      <xdr:row>38</xdr:row>
      <xdr:rowOff>37465</xdr:rowOff>
    </xdr:to>
    <xdr:sp macro="" textlink="">
      <xdr:nvSpPr>
        <xdr:cNvPr id="522" name="フローチャート: 判断 521"/>
        <xdr:cNvSpPr/>
      </xdr:nvSpPr>
      <xdr:spPr>
        <a:xfrm>
          <a:off x="12804140" y="63099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523" name="フローチャート: 判断 522"/>
        <xdr:cNvSpPr/>
      </xdr:nvSpPr>
      <xdr:spPr>
        <a:xfrm>
          <a:off x="12029440" y="62909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82550</xdr:rowOff>
    </xdr:from>
    <xdr:to>
      <xdr:col>67</xdr:col>
      <xdr:colOff>101600</xdr:colOff>
      <xdr:row>38</xdr:row>
      <xdr:rowOff>12700</xdr:rowOff>
    </xdr:to>
    <xdr:sp macro="" textlink="">
      <xdr:nvSpPr>
        <xdr:cNvPr id="524" name="フローチャート: 判断 523"/>
        <xdr:cNvSpPr/>
      </xdr:nvSpPr>
      <xdr:spPr>
        <a:xfrm>
          <a:off x="11231880" y="62852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93980</xdr:rowOff>
    </xdr:from>
    <xdr:to>
      <xdr:col>85</xdr:col>
      <xdr:colOff>177800</xdr:colOff>
      <xdr:row>36</xdr:row>
      <xdr:rowOff>24130</xdr:rowOff>
    </xdr:to>
    <xdr:sp macro="" textlink="">
      <xdr:nvSpPr>
        <xdr:cNvPr id="530" name="楕円 529"/>
        <xdr:cNvSpPr/>
      </xdr:nvSpPr>
      <xdr:spPr>
        <a:xfrm>
          <a:off x="14325600" y="596138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116857</xdr:rowOff>
    </xdr:from>
    <xdr:ext cx="405111" cy="259045"/>
    <xdr:sp macro="" textlink="">
      <xdr:nvSpPr>
        <xdr:cNvPr id="531" name="【認定こども園・幼稚園・保育所】&#10;有形固定資産減価償却率該当値テキスト"/>
        <xdr:cNvSpPr txBox="1"/>
      </xdr:nvSpPr>
      <xdr:spPr>
        <a:xfrm>
          <a:off x="14414500" y="581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33020</xdr:rowOff>
    </xdr:from>
    <xdr:to>
      <xdr:col>81</xdr:col>
      <xdr:colOff>101600</xdr:colOff>
      <xdr:row>36</xdr:row>
      <xdr:rowOff>134620</xdr:rowOff>
    </xdr:to>
    <xdr:sp macro="" textlink="">
      <xdr:nvSpPr>
        <xdr:cNvPr id="532" name="楕円 531"/>
        <xdr:cNvSpPr/>
      </xdr:nvSpPr>
      <xdr:spPr>
        <a:xfrm>
          <a:off x="1357884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144780</xdr:rowOff>
    </xdr:from>
    <xdr:to>
      <xdr:col>85</xdr:col>
      <xdr:colOff>127000</xdr:colOff>
      <xdr:row>36</xdr:row>
      <xdr:rowOff>83820</xdr:rowOff>
    </xdr:to>
    <xdr:cxnSp macro="">
      <xdr:nvCxnSpPr>
        <xdr:cNvPr id="533" name="直線コネクタ 532"/>
        <xdr:cNvCxnSpPr/>
      </xdr:nvCxnSpPr>
      <xdr:spPr>
        <a:xfrm flipV="1">
          <a:off x="13629640" y="6012180"/>
          <a:ext cx="74676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149225</xdr:rowOff>
    </xdr:from>
    <xdr:to>
      <xdr:col>76</xdr:col>
      <xdr:colOff>165100</xdr:colOff>
      <xdr:row>36</xdr:row>
      <xdr:rowOff>79375</xdr:rowOff>
    </xdr:to>
    <xdr:sp macro="" textlink="">
      <xdr:nvSpPr>
        <xdr:cNvPr id="534" name="楕円 533"/>
        <xdr:cNvSpPr/>
      </xdr:nvSpPr>
      <xdr:spPr>
        <a:xfrm>
          <a:off x="12804140" y="60166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28575</xdr:rowOff>
    </xdr:from>
    <xdr:to>
      <xdr:col>81</xdr:col>
      <xdr:colOff>50800</xdr:colOff>
      <xdr:row>36</xdr:row>
      <xdr:rowOff>83820</xdr:rowOff>
    </xdr:to>
    <xdr:cxnSp macro="">
      <xdr:nvCxnSpPr>
        <xdr:cNvPr id="535" name="直線コネクタ 534"/>
        <xdr:cNvCxnSpPr/>
      </xdr:nvCxnSpPr>
      <xdr:spPr>
        <a:xfrm>
          <a:off x="12854940" y="6063615"/>
          <a:ext cx="7747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93980</xdr:rowOff>
    </xdr:from>
    <xdr:to>
      <xdr:col>72</xdr:col>
      <xdr:colOff>38100</xdr:colOff>
      <xdr:row>36</xdr:row>
      <xdr:rowOff>24130</xdr:rowOff>
    </xdr:to>
    <xdr:sp macro="" textlink="">
      <xdr:nvSpPr>
        <xdr:cNvPr id="536" name="楕円 535"/>
        <xdr:cNvSpPr/>
      </xdr:nvSpPr>
      <xdr:spPr>
        <a:xfrm>
          <a:off x="12029440" y="59613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144780</xdr:rowOff>
    </xdr:from>
    <xdr:to>
      <xdr:col>76</xdr:col>
      <xdr:colOff>114300</xdr:colOff>
      <xdr:row>36</xdr:row>
      <xdr:rowOff>28575</xdr:rowOff>
    </xdr:to>
    <xdr:cxnSp macro="">
      <xdr:nvCxnSpPr>
        <xdr:cNvPr id="537" name="直線コネクタ 536"/>
        <xdr:cNvCxnSpPr/>
      </xdr:nvCxnSpPr>
      <xdr:spPr>
        <a:xfrm>
          <a:off x="12072620" y="6012180"/>
          <a:ext cx="78232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34925</xdr:rowOff>
    </xdr:from>
    <xdr:to>
      <xdr:col>67</xdr:col>
      <xdr:colOff>101600</xdr:colOff>
      <xdr:row>35</xdr:row>
      <xdr:rowOff>136525</xdr:rowOff>
    </xdr:to>
    <xdr:sp macro="" textlink="">
      <xdr:nvSpPr>
        <xdr:cNvPr id="538" name="楕円 537"/>
        <xdr:cNvSpPr/>
      </xdr:nvSpPr>
      <xdr:spPr>
        <a:xfrm>
          <a:off x="11231880" y="590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85725</xdr:rowOff>
    </xdr:from>
    <xdr:to>
      <xdr:col>71</xdr:col>
      <xdr:colOff>177800</xdr:colOff>
      <xdr:row>35</xdr:row>
      <xdr:rowOff>144780</xdr:rowOff>
    </xdr:to>
    <xdr:cxnSp macro="">
      <xdr:nvCxnSpPr>
        <xdr:cNvPr id="539" name="直線コネクタ 538"/>
        <xdr:cNvCxnSpPr/>
      </xdr:nvCxnSpPr>
      <xdr:spPr>
        <a:xfrm>
          <a:off x="11282680" y="5953125"/>
          <a:ext cx="78994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13352</xdr:rowOff>
    </xdr:from>
    <xdr:ext cx="405111" cy="259045"/>
    <xdr:sp macro="" textlink="">
      <xdr:nvSpPr>
        <xdr:cNvPr id="540" name="n_1aveValue【認定こども園・幼稚園・保育所】&#10;有形固定資産減価償却率"/>
        <xdr:cNvSpPr txBox="1"/>
      </xdr:nvSpPr>
      <xdr:spPr>
        <a:xfrm>
          <a:off x="13437244" y="638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28592</xdr:rowOff>
    </xdr:from>
    <xdr:ext cx="405111" cy="259045"/>
    <xdr:sp macro="" textlink="">
      <xdr:nvSpPr>
        <xdr:cNvPr id="541" name="n_2aveValue【認定こども園・幼稚園・保育所】&#10;有形固定資産減価償却率"/>
        <xdr:cNvSpPr txBox="1"/>
      </xdr:nvSpPr>
      <xdr:spPr>
        <a:xfrm>
          <a:off x="12675244" y="6398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9542</xdr:rowOff>
    </xdr:from>
    <xdr:ext cx="405111" cy="259045"/>
    <xdr:sp macro="" textlink="">
      <xdr:nvSpPr>
        <xdr:cNvPr id="542" name="n_3aveValue【認定こども園・幼稚園・保育所】&#10;有形固定資産減価償却率"/>
        <xdr:cNvSpPr txBox="1"/>
      </xdr:nvSpPr>
      <xdr:spPr>
        <a:xfrm>
          <a:off x="11900544" y="6379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3827</xdr:rowOff>
    </xdr:from>
    <xdr:ext cx="405111" cy="259045"/>
    <xdr:sp macro="" textlink="">
      <xdr:nvSpPr>
        <xdr:cNvPr id="543" name="n_4aveValue【認定こども園・幼稚園・保育所】&#10;有形固定資産減価償却率"/>
        <xdr:cNvSpPr txBox="1"/>
      </xdr:nvSpPr>
      <xdr:spPr>
        <a:xfrm>
          <a:off x="11102984" y="637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151147</xdr:rowOff>
    </xdr:from>
    <xdr:ext cx="405111" cy="259045"/>
    <xdr:sp macro="" textlink="">
      <xdr:nvSpPr>
        <xdr:cNvPr id="544" name="n_1mainValue【認定こども園・幼稚園・保育所】&#10;有形固定資産減価償却率"/>
        <xdr:cNvSpPr txBox="1"/>
      </xdr:nvSpPr>
      <xdr:spPr>
        <a:xfrm>
          <a:off x="13437244" y="585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95902</xdr:rowOff>
    </xdr:from>
    <xdr:ext cx="405111" cy="259045"/>
    <xdr:sp macro="" textlink="">
      <xdr:nvSpPr>
        <xdr:cNvPr id="545" name="n_2mainValue【認定こども園・幼稚園・保育所】&#10;有形固定資産減価償却率"/>
        <xdr:cNvSpPr txBox="1"/>
      </xdr:nvSpPr>
      <xdr:spPr>
        <a:xfrm>
          <a:off x="12675244" y="579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40657</xdr:rowOff>
    </xdr:from>
    <xdr:ext cx="405111" cy="259045"/>
    <xdr:sp macro="" textlink="">
      <xdr:nvSpPr>
        <xdr:cNvPr id="546" name="n_3mainValue【認定こども園・幼稚園・保育所】&#10;有形固定資産減価償却率"/>
        <xdr:cNvSpPr txBox="1"/>
      </xdr:nvSpPr>
      <xdr:spPr>
        <a:xfrm>
          <a:off x="11900544" y="574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153052</xdr:rowOff>
    </xdr:from>
    <xdr:ext cx="405111" cy="259045"/>
    <xdr:sp macro="" textlink="">
      <xdr:nvSpPr>
        <xdr:cNvPr id="547" name="n_4mainValue【認定こども園・幼稚園・保育所】&#10;有形固定資産減価償却率"/>
        <xdr:cNvSpPr txBox="1"/>
      </xdr:nvSpPr>
      <xdr:spPr>
        <a:xfrm>
          <a:off x="11102984" y="568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8" name="直線コネクタ 557"/>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59" name="テキスト ボックス 558"/>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0" name="直線コネクタ 559"/>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1" name="テキスト ボックス 560"/>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2" name="直線コネクタ 561"/>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3" name="テキスト ボックス 562"/>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4" name="直線コネクタ 563"/>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5" name="テキスト ボックス 564"/>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6" name="直線コネクタ 565"/>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7" name="テキスト ボックス 566"/>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8"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14478</xdr:rowOff>
    </xdr:from>
    <xdr:to>
      <xdr:col>116</xdr:col>
      <xdr:colOff>62864</xdr:colOff>
      <xdr:row>41</xdr:row>
      <xdr:rowOff>92202</xdr:rowOff>
    </xdr:to>
    <xdr:cxnSp macro="">
      <xdr:nvCxnSpPr>
        <xdr:cNvPr id="569" name="直線コネクタ 568"/>
        <xdr:cNvCxnSpPr/>
      </xdr:nvCxnSpPr>
      <xdr:spPr>
        <a:xfrm flipV="1">
          <a:off x="19509104" y="5546598"/>
          <a:ext cx="0" cy="1418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570" name="【認定こども園・幼稚園・保育所】&#10;一人当たり面積最小値テキスト"/>
        <xdr:cNvSpPr txBox="1"/>
      </xdr:nvSpPr>
      <xdr:spPr>
        <a:xfrm>
          <a:off x="19547840" y="696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571" name="直線コネクタ 570"/>
        <xdr:cNvCxnSpPr/>
      </xdr:nvCxnSpPr>
      <xdr:spPr>
        <a:xfrm>
          <a:off x="19443700" y="69654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132605</xdr:rowOff>
    </xdr:from>
    <xdr:ext cx="469744" cy="259045"/>
    <xdr:sp macro="" textlink="">
      <xdr:nvSpPr>
        <xdr:cNvPr id="572" name="【認定こども園・幼稚園・保育所】&#10;一人当たり面積最大値テキスト"/>
        <xdr:cNvSpPr txBox="1"/>
      </xdr:nvSpPr>
      <xdr:spPr>
        <a:xfrm>
          <a:off x="19547840" y="5329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14478</xdr:rowOff>
    </xdr:from>
    <xdr:to>
      <xdr:col>116</xdr:col>
      <xdr:colOff>152400</xdr:colOff>
      <xdr:row>33</xdr:row>
      <xdr:rowOff>14478</xdr:rowOff>
    </xdr:to>
    <xdr:cxnSp macro="">
      <xdr:nvCxnSpPr>
        <xdr:cNvPr id="573" name="直線コネクタ 572"/>
        <xdr:cNvCxnSpPr/>
      </xdr:nvCxnSpPr>
      <xdr:spPr>
        <a:xfrm>
          <a:off x="19443700" y="55465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132859</xdr:rowOff>
    </xdr:from>
    <xdr:ext cx="469744" cy="259045"/>
    <xdr:sp macro="" textlink="">
      <xdr:nvSpPr>
        <xdr:cNvPr id="574" name="【認定こども園・幼稚園・保育所】&#10;一人当たり面積平均値テキスト"/>
        <xdr:cNvSpPr txBox="1"/>
      </xdr:nvSpPr>
      <xdr:spPr>
        <a:xfrm>
          <a:off x="19547840" y="61678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109982</xdr:rowOff>
    </xdr:from>
    <xdr:to>
      <xdr:col>116</xdr:col>
      <xdr:colOff>114300</xdr:colOff>
      <xdr:row>38</xdr:row>
      <xdr:rowOff>40132</xdr:rowOff>
    </xdr:to>
    <xdr:sp macro="" textlink="">
      <xdr:nvSpPr>
        <xdr:cNvPr id="575" name="フローチャート: 判断 574"/>
        <xdr:cNvSpPr/>
      </xdr:nvSpPr>
      <xdr:spPr>
        <a:xfrm>
          <a:off x="19458940" y="63126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68834</xdr:rowOff>
    </xdr:from>
    <xdr:to>
      <xdr:col>112</xdr:col>
      <xdr:colOff>38100</xdr:colOff>
      <xdr:row>37</xdr:row>
      <xdr:rowOff>170435</xdr:rowOff>
    </xdr:to>
    <xdr:sp macro="" textlink="">
      <xdr:nvSpPr>
        <xdr:cNvPr id="576" name="フローチャート: 判断 575"/>
        <xdr:cNvSpPr/>
      </xdr:nvSpPr>
      <xdr:spPr>
        <a:xfrm>
          <a:off x="18735040" y="6271514"/>
          <a:ext cx="7874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77978</xdr:rowOff>
    </xdr:from>
    <xdr:to>
      <xdr:col>107</xdr:col>
      <xdr:colOff>101600</xdr:colOff>
      <xdr:row>38</xdr:row>
      <xdr:rowOff>8128</xdr:rowOff>
    </xdr:to>
    <xdr:sp macro="" textlink="">
      <xdr:nvSpPr>
        <xdr:cNvPr id="577" name="フローチャート: 判断 576"/>
        <xdr:cNvSpPr/>
      </xdr:nvSpPr>
      <xdr:spPr>
        <a:xfrm>
          <a:off x="17937480" y="62806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73406</xdr:rowOff>
    </xdr:from>
    <xdr:to>
      <xdr:col>102</xdr:col>
      <xdr:colOff>165100</xdr:colOff>
      <xdr:row>38</xdr:row>
      <xdr:rowOff>3556</xdr:rowOff>
    </xdr:to>
    <xdr:sp macro="" textlink="">
      <xdr:nvSpPr>
        <xdr:cNvPr id="578" name="フローチャート: 判断 577"/>
        <xdr:cNvSpPr/>
      </xdr:nvSpPr>
      <xdr:spPr>
        <a:xfrm>
          <a:off x="17162780" y="62760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96266</xdr:rowOff>
    </xdr:from>
    <xdr:to>
      <xdr:col>98</xdr:col>
      <xdr:colOff>38100</xdr:colOff>
      <xdr:row>38</xdr:row>
      <xdr:rowOff>26415</xdr:rowOff>
    </xdr:to>
    <xdr:sp macro="" textlink="">
      <xdr:nvSpPr>
        <xdr:cNvPr id="579" name="フローチャート: 判断 578"/>
        <xdr:cNvSpPr/>
      </xdr:nvSpPr>
      <xdr:spPr>
        <a:xfrm>
          <a:off x="16388080" y="6298946"/>
          <a:ext cx="78740" cy="9778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0" name="テキスト ボックス 579"/>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1" name="テキスト ボックス 580"/>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2" name="テキスト ボックス 581"/>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3" name="テキスト ボックス 582"/>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4" name="テキスト ボックス 583"/>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48260</xdr:rowOff>
    </xdr:from>
    <xdr:to>
      <xdr:col>116</xdr:col>
      <xdr:colOff>114300</xdr:colOff>
      <xdr:row>38</xdr:row>
      <xdr:rowOff>149860</xdr:rowOff>
    </xdr:to>
    <xdr:sp macro="" textlink="">
      <xdr:nvSpPr>
        <xdr:cNvPr id="585" name="楕円 584"/>
        <xdr:cNvSpPr/>
      </xdr:nvSpPr>
      <xdr:spPr>
        <a:xfrm>
          <a:off x="1945894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26687</xdr:rowOff>
    </xdr:from>
    <xdr:ext cx="469744" cy="259045"/>
    <xdr:sp macro="" textlink="">
      <xdr:nvSpPr>
        <xdr:cNvPr id="586" name="【認定こども園・幼稚園・保育所】&#10;一人当たり面積該当値テキスト"/>
        <xdr:cNvSpPr txBox="1"/>
      </xdr:nvSpPr>
      <xdr:spPr>
        <a:xfrm>
          <a:off x="19547840" y="639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89408</xdr:rowOff>
    </xdr:from>
    <xdr:to>
      <xdr:col>112</xdr:col>
      <xdr:colOff>38100</xdr:colOff>
      <xdr:row>39</xdr:row>
      <xdr:rowOff>19558</xdr:rowOff>
    </xdr:to>
    <xdr:sp macro="" textlink="">
      <xdr:nvSpPr>
        <xdr:cNvPr id="587" name="楕円 586"/>
        <xdr:cNvSpPr/>
      </xdr:nvSpPr>
      <xdr:spPr>
        <a:xfrm>
          <a:off x="18735040" y="645972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99060</xdr:rowOff>
    </xdr:from>
    <xdr:to>
      <xdr:col>116</xdr:col>
      <xdr:colOff>63500</xdr:colOff>
      <xdr:row>38</xdr:row>
      <xdr:rowOff>140208</xdr:rowOff>
    </xdr:to>
    <xdr:cxnSp macro="">
      <xdr:nvCxnSpPr>
        <xdr:cNvPr id="588" name="直線コネクタ 587"/>
        <xdr:cNvCxnSpPr/>
      </xdr:nvCxnSpPr>
      <xdr:spPr>
        <a:xfrm flipV="1">
          <a:off x="18778220" y="6469380"/>
          <a:ext cx="73152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98552</xdr:rowOff>
    </xdr:from>
    <xdr:to>
      <xdr:col>107</xdr:col>
      <xdr:colOff>101600</xdr:colOff>
      <xdr:row>39</xdr:row>
      <xdr:rowOff>28702</xdr:rowOff>
    </xdr:to>
    <xdr:sp macro="" textlink="">
      <xdr:nvSpPr>
        <xdr:cNvPr id="589" name="楕円 588"/>
        <xdr:cNvSpPr/>
      </xdr:nvSpPr>
      <xdr:spPr>
        <a:xfrm>
          <a:off x="17937480" y="64688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140208</xdr:rowOff>
    </xdr:from>
    <xdr:to>
      <xdr:col>111</xdr:col>
      <xdr:colOff>177800</xdr:colOff>
      <xdr:row>38</xdr:row>
      <xdr:rowOff>149352</xdr:rowOff>
    </xdr:to>
    <xdr:cxnSp macro="">
      <xdr:nvCxnSpPr>
        <xdr:cNvPr id="590" name="直線コネクタ 589"/>
        <xdr:cNvCxnSpPr/>
      </xdr:nvCxnSpPr>
      <xdr:spPr>
        <a:xfrm flipV="1">
          <a:off x="17988280" y="6510528"/>
          <a:ext cx="78994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112268</xdr:rowOff>
    </xdr:from>
    <xdr:to>
      <xdr:col>102</xdr:col>
      <xdr:colOff>165100</xdr:colOff>
      <xdr:row>39</xdr:row>
      <xdr:rowOff>42418</xdr:rowOff>
    </xdr:to>
    <xdr:sp macro="" textlink="">
      <xdr:nvSpPr>
        <xdr:cNvPr id="591" name="楕円 590"/>
        <xdr:cNvSpPr/>
      </xdr:nvSpPr>
      <xdr:spPr>
        <a:xfrm>
          <a:off x="17162780" y="648258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149352</xdr:rowOff>
    </xdr:from>
    <xdr:to>
      <xdr:col>107</xdr:col>
      <xdr:colOff>50800</xdr:colOff>
      <xdr:row>38</xdr:row>
      <xdr:rowOff>163068</xdr:rowOff>
    </xdr:to>
    <xdr:cxnSp macro="">
      <xdr:nvCxnSpPr>
        <xdr:cNvPr id="592" name="直線コネクタ 591"/>
        <xdr:cNvCxnSpPr/>
      </xdr:nvCxnSpPr>
      <xdr:spPr>
        <a:xfrm flipV="1">
          <a:off x="17213580" y="6519672"/>
          <a:ext cx="7747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121412</xdr:rowOff>
    </xdr:from>
    <xdr:to>
      <xdr:col>98</xdr:col>
      <xdr:colOff>38100</xdr:colOff>
      <xdr:row>39</xdr:row>
      <xdr:rowOff>51562</xdr:rowOff>
    </xdr:to>
    <xdr:sp macro="" textlink="">
      <xdr:nvSpPr>
        <xdr:cNvPr id="593" name="楕円 592"/>
        <xdr:cNvSpPr/>
      </xdr:nvSpPr>
      <xdr:spPr>
        <a:xfrm>
          <a:off x="16388080" y="649173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163068</xdr:rowOff>
    </xdr:from>
    <xdr:to>
      <xdr:col>102</xdr:col>
      <xdr:colOff>114300</xdr:colOff>
      <xdr:row>39</xdr:row>
      <xdr:rowOff>762</xdr:rowOff>
    </xdr:to>
    <xdr:cxnSp macro="">
      <xdr:nvCxnSpPr>
        <xdr:cNvPr id="594" name="直線コネクタ 593"/>
        <xdr:cNvCxnSpPr/>
      </xdr:nvCxnSpPr>
      <xdr:spPr>
        <a:xfrm flipV="1">
          <a:off x="16431260" y="6533388"/>
          <a:ext cx="78232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15511</xdr:rowOff>
    </xdr:from>
    <xdr:ext cx="469744" cy="259045"/>
    <xdr:sp macro="" textlink="">
      <xdr:nvSpPr>
        <xdr:cNvPr id="595" name="n_1aveValue【認定こども園・幼稚園・保育所】&#10;一人当たり面積"/>
        <xdr:cNvSpPr txBox="1"/>
      </xdr:nvSpPr>
      <xdr:spPr>
        <a:xfrm>
          <a:off x="18561127" y="605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24655</xdr:rowOff>
    </xdr:from>
    <xdr:ext cx="469744" cy="259045"/>
    <xdr:sp macro="" textlink="">
      <xdr:nvSpPr>
        <xdr:cNvPr id="596" name="n_2aveValue【認定こども園・幼稚園・保育所】&#10;一人当たり面積"/>
        <xdr:cNvSpPr txBox="1"/>
      </xdr:nvSpPr>
      <xdr:spPr>
        <a:xfrm>
          <a:off x="17776267" y="6059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20083</xdr:rowOff>
    </xdr:from>
    <xdr:ext cx="469744" cy="259045"/>
    <xdr:sp macro="" textlink="">
      <xdr:nvSpPr>
        <xdr:cNvPr id="597" name="n_3aveValue【認定こども園・幼稚園・保育所】&#10;一人当たり面積"/>
        <xdr:cNvSpPr txBox="1"/>
      </xdr:nvSpPr>
      <xdr:spPr>
        <a:xfrm>
          <a:off x="17001567" y="6055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42943</xdr:rowOff>
    </xdr:from>
    <xdr:ext cx="469744" cy="259045"/>
    <xdr:sp macro="" textlink="">
      <xdr:nvSpPr>
        <xdr:cNvPr id="598" name="n_4aveValue【認定こども園・幼稚園・保育所】&#10;一人当たり面積"/>
        <xdr:cNvSpPr txBox="1"/>
      </xdr:nvSpPr>
      <xdr:spPr>
        <a:xfrm>
          <a:off x="16226867"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10685</xdr:rowOff>
    </xdr:from>
    <xdr:ext cx="469744" cy="259045"/>
    <xdr:sp macro="" textlink="">
      <xdr:nvSpPr>
        <xdr:cNvPr id="599" name="n_1mainValue【認定こども園・幼稚園・保育所】&#10;一人当たり面積"/>
        <xdr:cNvSpPr txBox="1"/>
      </xdr:nvSpPr>
      <xdr:spPr>
        <a:xfrm>
          <a:off x="18561127" y="6548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19829</xdr:rowOff>
    </xdr:from>
    <xdr:ext cx="469744" cy="259045"/>
    <xdr:sp macro="" textlink="">
      <xdr:nvSpPr>
        <xdr:cNvPr id="600" name="n_2mainValue【認定こども園・幼稚園・保育所】&#10;一人当たり面積"/>
        <xdr:cNvSpPr txBox="1"/>
      </xdr:nvSpPr>
      <xdr:spPr>
        <a:xfrm>
          <a:off x="17776267" y="6557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33545</xdr:rowOff>
    </xdr:from>
    <xdr:ext cx="469744" cy="259045"/>
    <xdr:sp macro="" textlink="">
      <xdr:nvSpPr>
        <xdr:cNvPr id="601" name="n_3mainValue【認定こども園・幼稚園・保育所】&#10;一人当たり面積"/>
        <xdr:cNvSpPr txBox="1"/>
      </xdr:nvSpPr>
      <xdr:spPr>
        <a:xfrm>
          <a:off x="17001567" y="6571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42689</xdr:rowOff>
    </xdr:from>
    <xdr:ext cx="469744" cy="259045"/>
    <xdr:sp macro="" textlink="">
      <xdr:nvSpPr>
        <xdr:cNvPr id="602" name="n_4mainValue【認定こども園・幼稚園・保育所】&#10;一人当たり面積"/>
        <xdr:cNvSpPr txBox="1"/>
      </xdr:nvSpPr>
      <xdr:spPr>
        <a:xfrm>
          <a:off x="16226867" y="658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3" name="正方形/長方形 602"/>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4" name="正方形/長方形 603"/>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5" name="正方形/長方形 604"/>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6" name="正方形/長方形 605"/>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7" name="正方形/長方形 606"/>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8" name="正方形/長方形 607"/>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9" name="正方形/長方形 608"/>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0" name="正方形/長方形 609"/>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1" name="テキスト ボックス 610"/>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2" name="直線コネクタ 611"/>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3" name="テキスト ボックス 612"/>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4" name="直線コネクタ 613"/>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15" name="テキスト ボックス 614"/>
        <xdr:cNvSpPr txBox="1"/>
      </xdr:nvSpPr>
      <xdr:spPr>
        <a:xfrm>
          <a:off x="10602761" y="1072117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6" name="直線コネクタ 615"/>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7" name="テキスト ボックス 616"/>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8" name="直線コネクタ 617"/>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9" name="テキスト ボックス 618"/>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0" name="直線コネクタ 619"/>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1" name="テキスト ボックス 620"/>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2" name="直線コネクタ 621"/>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3" name="テキスト ボックス 622"/>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4" name="直線コネクタ 623"/>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25" name="テキスト ボックス 624"/>
        <xdr:cNvSpPr txBox="1"/>
      </xdr:nvSpPr>
      <xdr:spPr>
        <a:xfrm>
          <a:off x="10602761" y="91226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6" name="直線コネクタ 625"/>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7" name="テキスト ボックス 626"/>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8"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58783</xdr:rowOff>
    </xdr:from>
    <xdr:to>
      <xdr:col>85</xdr:col>
      <xdr:colOff>126364</xdr:colOff>
      <xdr:row>64</xdr:row>
      <xdr:rowOff>156754</xdr:rowOff>
    </xdr:to>
    <xdr:cxnSp macro="">
      <xdr:nvCxnSpPr>
        <xdr:cNvPr id="629" name="直線コネクタ 628"/>
        <xdr:cNvCxnSpPr/>
      </xdr:nvCxnSpPr>
      <xdr:spPr>
        <a:xfrm flipV="1">
          <a:off x="14375764" y="9446623"/>
          <a:ext cx="0" cy="1439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160581</xdr:rowOff>
    </xdr:from>
    <xdr:ext cx="405111" cy="259045"/>
    <xdr:sp macro="" textlink="">
      <xdr:nvSpPr>
        <xdr:cNvPr id="630" name="【学校施設】&#10;有形固定資産減価償却率最小値テキスト"/>
        <xdr:cNvSpPr txBox="1"/>
      </xdr:nvSpPr>
      <xdr:spPr>
        <a:xfrm>
          <a:off x="14414500" y="1088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156754</xdr:rowOff>
    </xdr:from>
    <xdr:to>
      <xdr:col>86</xdr:col>
      <xdr:colOff>25400</xdr:colOff>
      <xdr:row>64</xdr:row>
      <xdr:rowOff>156754</xdr:rowOff>
    </xdr:to>
    <xdr:cxnSp macro="">
      <xdr:nvCxnSpPr>
        <xdr:cNvPr id="631" name="直線コネクタ 630"/>
        <xdr:cNvCxnSpPr/>
      </xdr:nvCxnSpPr>
      <xdr:spPr>
        <a:xfrm>
          <a:off x="14287500" y="108857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5460</xdr:rowOff>
    </xdr:from>
    <xdr:ext cx="405111" cy="259045"/>
    <xdr:sp macro="" textlink="">
      <xdr:nvSpPr>
        <xdr:cNvPr id="632" name="【学校施設】&#10;有形固定資産減価償却率最大値テキスト"/>
        <xdr:cNvSpPr txBox="1"/>
      </xdr:nvSpPr>
      <xdr:spPr>
        <a:xfrm>
          <a:off x="14414500" y="92256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58783</xdr:rowOff>
    </xdr:from>
    <xdr:to>
      <xdr:col>86</xdr:col>
      <xdr:colOff>25400</xdr:colOff>
      <xdr:row>56</xdr:row>
      <xdr:rowOff>58783</xdr:rowOff>
    </xdr:to>
    <xdr:cxnSp macro="">
      <xdr:nvCxnSpPr>
        <xdr:cNvPr id="633" name="直線コネクタ 632"/>
        <xdr:cNvCxnSpPr/>
      </xdr:nvCxnSpPr>
      <xdr:spPr>
        <a:xfrm>
          <a:off x="14287500" y="94466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166387</xdr:rowOff>
    </xdr:from>
    <xdr:ext cx="405111" cy="259045"/>
    <xdr:sp macro="" textlink="">
      <xdr:nvSpPr>
        <xdr:cNvPr id="634" name="【学校施設】&#10;有形固定資産減価償却率平均値テキスト"/>
        <xdr:cNvSpPr txBox="1"/>
      </xdr:nvSpPr>
      <xdr:spPr>
        <a:xfrm>
          <a:off x="14414500" y="9889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635" name="フローチャート: 判断 634"/>
        <xdr:cNvSpPr/>
      </xdr:nvSpPr>
      <xdr:spPr>
        <a:xfrm>
          <a:off x="14325600" y="1003427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104322</xdr:rowOff>
    </xdr:from>
    <xdr:to>
      <xdr:col>81</xdr:col>
      <xdr:colOff>101600</xdr:colOff>
      <xdr:row>60</xdr:row>
      <xdr:rowOff>34472</xdr:rowOff>
    </xdr:to>
    <xdr:sp macro="" textlink="">
      <xdr:nvSpPr>
        <xdr:cNvPr id="636" name="フローチャート: 判断 635"/>
        <xdr:cNvSpPr/>
      </xdr:nvSpPr>
      <xdr:spPr>
        <a:xfrm>
          <a:off x="13578840" y="99950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84727</xdr:rowOff>
    </xdr:from>
    <xdr:to>
      <xdr:col>76</xdr:col>
      <xdr:colOff>165100</xdr:colOff>
      <xdr:row>60</xdr:row>
      <xdr:rowOff>14877</xdr:rowOff>
    </xdr:to>
    <xdr:sp macro="" textlink="">
      <xdr:nvSpPr>
        <xdr:cNvPr id="637" name="フローチャート: 判断 636"/>
        <xdr:cNvSpPr/>
      </xdr:nvSpPr>
      <xdr:spPr>
        <a:xfrm>
          <a:off x="12804140" y="99754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65133</xdr:rowOff>
    </xdr:from>
    <xdr:to>
      <xdr:col>72</xdr:col>
      <xdr:colOff>38100</xdr:colOff>
      <xdr:row>59</xdr:row>
      <xdr:rowOff>166733</xdr:rowOff>
    </xdr:to>
    <xdr:sp macro="" textlink="">
      <xdr:nvSpPr>
        <xdr:cNvPr id="638" name="フローチャート: 判断 637"/>
        <xdr:cNvSpPr/>
      </xdr:nvSpPr>
      <xdr:spPr>
        <a:xfrm>
          <a:off x="12029440" y="995589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35741</xdr:rowOff>
    </xdr:from>
    <xdr:to>
      <xdr:col>67</xdr:col>
      <xdr:colOff>101600</xdr:colOff>
      <xdr:row>59</xdr:row>
      <xdr:rowOff>137341</xdr:rowOff>
    </xdr:to>
    <xdr:sp macro="" textlink="">
      <xdr:nvSpPr>
        <xdr:cNvPr id="639" name="フローチャート: 判断 638"/>
        <xdr:cNvSpPr/>
      </xdr:nvSpPr>
      <xdr:spPr>
        <a:xfrm>
          <a:off x="11231880" y="9926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0" name="テキスト ボックス 639"/>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1" name="テキスト ボックス 640"/>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2" name="テキスト ボックス 641"/>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3" name="テキスト ボックス 642"/>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4" name="テキスト ボックス 643"/>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159838</xdr:rowOff>
    </xdr:from>
    <xdr:to>
      <xdr:col>85</xdr:col>
      <xdr:colOff>177800</xdr:colOff>
      <xdr:row>60</xdr:row>
      <xdr:rowOff>89988</xdr:rowOff>
    </xdr:to>
    <xdr:sp macro="" textlink="">
      <xdr:nvSpPr>
        <xdr:cNvPr id="645" name="楕円 644"/>
        <xdr:cNvSpPr/>
      </xdr:nvSpPr>
      <xdr:spPr>
        <a:xfrm>
          <a:off x="14325600" y="10050598"/>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138265</xdr:rowOff>
    </xdr:from>
    <xdr:ext cx="405111" cy="259045"/>
    <xdr:sp macro="" textlink="">
      <xdr:nvSpPr>
        <xdr:cNvPr id="646" name="【学校施設】&#10;有形固定資産減価償却率該当値テキスト"/>
        <xdr:cNvSpPr txBox="1"/>
      </xdr:nvSpPr>
      <xdr:spPr>
        <a:xfrm>
          <a:off x="14414500" y="10029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163104</xdr:rowOff>
    </xdr:from>
    <xdr:to>
      <xdr:col>81</xdr:col>
      <xdr:colOff>101600</xdr:colOff>
      <xdr:row>60</xdr:row>
      <xdr:rowOff>93254</xdr:rowOff>
    </xdr:to>
    <xdr:sp macro="" textlink="">
      <xdr:nvSpPr>
        <xdr:cNvPr id="647" name="楕円 646"/>
        <xdr:cNvSpPr/>
      </xdr:nvSpPr>
      <xdr:spPr>
        <a:xfrm>
          <a:off x="13578840" y="100538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39188</xdr:rowOff>
    </xdr:from>
    <xdr:to>
      <xdr:col>85</xdr:col>
      <xdr:colOff>127000</xdr:colOff>
      <xdr:row>60</xdr:row>
      <xdr:rowOff>42454</xdr:rowOff>
    </xdr:to>
    <xdr:cxnSp macro="">
      <xdr:nvCxnSpPr>
        <xdr:cNvPr id="648" name="直線コネクタ 647"/>
        <xdr:cNvCxnSpPr/>
      </xdr:nvCxnSpPr>
      <xdr:spPr>
        <a:xfrm flipV="1">
          <a:off x="13629640" y="10097588"/>
          <a:ext cx="74676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43906</xdr:rowOff>
    </xdr:from>
    <xdr:to>
      <xdr:col>76</xdr:col>
      <xdr:colOff>165100</xdr:colOff>
      <xdr:row>60</xdr:row>
      <xdr:rowOff>145506</xdr:rowOff>
    </xdr:to>
    <xdr:sp macro="" textlink="">
      <xdr:nvSpPr>
        <xdr:cNvPr id="649" name="楕円 648"/>
        <xdr:cNvSpPr/>
      </xdr:nvSpPr>
      <xdr:spPr>
        <a:xfrm>
          <a:off x="12804140" y="1010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42454</xdr:rowOff>
    </xdr:from>
    <xdr:to>
      <xdr:col>81</xdr:col>
      <xdr:colOff>50800</xdr:colOff>
      <xdr:row>60</xdr:row>
      <xdr:rowOff>94706</xdr:rowOff>
    </xdr:to>
    <xdr:cxnSp macro="">
      <xdr:nvCxnSpPr>
        <xdr:cNvPr id="650" name="直線コネクタ 649"/>
        <xdr:cNvCxnSpPr/>
      </xdr:nvCxnSpPr>
      <xdr:spPr>
        <a:xfrm flipV="1">
          <a:off x="12854940" y="10100854"/>
          <a:ext cx="7747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4717</xdr:rowOff>
    </xdr:from>
    <xdr:to>
      <xdr:col>72</xdr:col>
      <xdr:colOff>38100</xdr:colOff>
      <xdr:row>60</xdr:row>
      <xdr:rowOff>106317</xdr:rowOff>
    </xdr:to>
    <xdr:sp macro="" textlink="">
      <xdr:nvSpPr>
        <xdr:cNvPr id="651" name="楕円 650"/>
        <xdr:cNvSpPr/>
      </xdr:nvSpPr>
      <xdr:spPr>
        <a:xfrm>
          <a:off x="12029440" y="1006311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55517</xdr:rowOff>
    </xdr:from>
    <xdr:to>
      <xdr:col>76</xdr:col>
      <xdr:colOff>114300</xdr:colOff>
      <xdr:row>60</xdr:row>
      <xdr:rowOff>94706</xdr:rowOff>
    </xdr:to>
    <xdr:cxnSp macro="">
      <xdr:nvCxnSpPr>
        <xdr:cNvPr id="652" name="直線コネクタ 651"/>
        <xdr:cNvCxnSpPr/>
      </xdr:nvCxnSpPr>
      <xdr:spPr>
        <a:xfrm>
          <a:off x="12072620" y="10113917"/>
          <a:ext cx="78232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107587</xdr:rowOff>
    </xdr:from>
    <xdr:to>
      <xdr:col>67</xdr:col>
      <xdr:colOff>101600</xdr:colOff>
      <xdr:row>60</xdr:row>
      <xdr:rowOff>37737</xdr:rowOff>
    </xdr:to>
    <xdr:sp macro="" textlink="">
      <xdr:nvSpPr>
        <xdr:cNvPr id="653" name="楕円 652"/>
        <xdr:cNvSpPr/>
      </xdr:nvSpPr>
      <xdr:spPr>
        <a:xfrm>
          <a:off x="11231880" y="999834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158387</xdr:rowOff>
    </xdr:from>
    <xdr:to>
      <xdr:col>71</xdr:col>
      <xdr:colOff>177800</xdr:colOff>
      <xdr:row>60</xdr:row>
      <xdr:rowOff>55517</xdr:rowOff>
    </xdr:to>
    <xdr:cxnSp macro="">
      <xdr:nvCxnSpPr>
        <xdr:cNvPr id="654" name="直線コネクタ 653"/>
        <xdr:cNvCxnSpPr/>
      </xdr:nvCxnSpPr>
      <xdr:spPr>
        <a:xfrm>
          <a:off x="11282680" y="10049147"/>
          <a:ext cx="78994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50999</xdr:rowOff>
    </xdr:from>
    <xdr:ext cx="405111" cy="259045"/>
    <xdr:sp macro="" textlink="">
      <xdr:nvSpPr>
        <xdr:cNvPr id="655" name="n_1aveValue【学校施設】&#10;有形固定資産減価償却率"/>
        <xdr:cNvSpPr txBox="1"/>
      </xdr:nvSpPr>
      <xdr:spPr>
        <a:xfrm>
          <a:off x="13437244" y="9774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31404</xdr:rowOff>
    </xdr:from>
    <xdr:ext cx="405111" cy="259045"/>
    <xdr:sp macro="" textlink="">
      <xdr:nvSpPr>
        <xdr:cNvPr id="656" name="n_2aveValue【学校施設】&#10;有形固定資産減価償却率"/>
        <xdr:cNvSpPr txBox="1"/>
      </xdr:nvSpPr>
      <xdr:spPr>
        <a:xfrm>
          <a:off x="12675244" y="9754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11810</xdr:rowOff>
    </xdr:from>
    <xdr:ext cx="405111" cy="259045"/>
    <xdr:sp macro="" textlink="">
      <xdr:nvSpPr>
        <xdr:cNvPr id="657" name="n_3aveValue【学校施設】&#10;有形固定資産減価償却率"/>
        <xdr:cNvSpPr txBox="1"/>
      </xdr:nvSpPr>
      <xdr:spPr>
        <a:xfrm>
          <a:off x="11900544" y="9734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153868</xdr:rowOff>
    </xdr:from>
    <xdr:ext cx="405111" cy="259045"/>
    <xdr:sp macro="" textlink="">
      <xdr:nvSpPr>
        <xdr:cNvPr id="658" name="n_4aveValue【学校施設】&#10;有形固定資産減価償却率"/>
        <xdr:cNvSpPr txBox="1"/>
      </xdr:nvSpPr>
      <xdr:spPr>
        <a:xfrm>
          <a:off x="11102984" y="9709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84381</xdr:rowOff>
    </xdr:from>
    <xdr:ext cx="405111" cy="259045"/>
    <xdr:sp macro="" textlink="">
      <xdr:nvSpPr>
        <xdr:cNvPr id="659" name="n_1mainValue【学校施設】&#10;有形固定資産減価償却率"/>
        <xdr:cNvSpPr txBox="1"/>
      </xdr:nvSpPr>
      <xdr:spPr>
        <a:xfrm>
          <a:off x="13437244" y="10142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136633</xdr:rowOff>
    </xdr:from>
    <xdr:ext cx="405111" cy="259045"/>
    <xdr:sp macro="" textlink="">
      <xdr:nvSpPr>
        <xdr:cNvPr id="660" name="n_2mainValue【学校施設】&#10;有形固定資産減価償却率"/>
        <xdr:cNvSpPr txBox="1"/>
      </xdr:nvSpPr>
      <xdr:spPr>
        <a:xfrm>
          <a:off x="12675244" y="1019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97444</xdr:rowOff>
    </xdr:from>
    <xdr:ext cx="405111" cy="259045"/>
    <xdr:sp macro="" textlink="">
      <xdr:nvSpPr>
        <xdr:cNvPr id="661" name="n_3mainValue【学校施設】&#10;有形固定資産減価償却率"/>
        <xdr:cNvSpPr txBox="1"/>
      </xdr:nvSpPr>
      <xdr:spPr>
        <a:xfrm>
          <a:off x="11900544" y="10155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28864</xdr:rowOff>
    </xdr:from>
    <xdr:ext cx="405111" cy="259045"/>
    <xdr:sp macro="" textlink="">
      <xdr:nvSpPr>
        <xdr:cNvPr id="662" name="n_4mainValue【学校施設】&#10;有形固定資産減価償却率"/>
        <xdr:cNvSpPr txBox="1"/>
      </xdr:nvSpPr>
      <xdr:spPr>
        <a:xfrm>
          <a:off x="11102984" y="10087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1" name="テキスト ボックス 670"/>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3" name="直線コネクタ 672"/>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4" name="テキスト ボックス 673"/>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5" name="直線コネクタ 674"/>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6" name="テキスト ボックス 675"/>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7" name="直線コネクタ 676"/>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678" name="テキスト ボックス 677"/>
        <xdr:cNvSpPr txBox="1"/>
      </xdr:nvSpPr>
      <xdr:spPr>
        <a:xfrm>
          <a:off x="15630721" y="99199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9" name="直線コネクタ 678"/>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680" name="テキスト ボックス 679"/>
        <xdr:cNvSpPr txBox="1"/>
      </xdr:nvSpPr>
      <xdr:spPr>
        <a:xfrm>
          <a:off x="15630721" y="95504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1" name="直線コネクタ 680"/>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682" name="テキスト ボックス 681"/>
        <xdr:cNvSpPr txBox="1"/>
      </xdr:nvSpPr>
      <xdr:spPr>
        <a:xfrm>
          <a:off x="15630721" y="91770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3" name="直線コネクタ 682"/>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4" name="テキスト ボックス 683"/>
        <xdr:cNvSpPr txBox="1"/>
      </xdr:nvSpPr>
      <xdr:spPr>
        <a:xfrm>
          <a:off x="1563072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5"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22251</xdr:rowOff>
    </xdr:from>
    <xdr:to>
      <xdr:col>116</xdr:col>
      <xdr:colOff>62864</xdr:colOff>
      <xdr:row>63</xdr:row>
      <xdr:rowOff>163906</xdr:rowOff>
    </xdr:to>
    <xdr:cxnSp macro="">
      <xdr:nvCxnSpPr>
        <xdr:cNvPr id="686" name="直線コネクタ 685"/>
        <xdr:cNvCxnSpPr/>
      </xdr:nvCxnSpPr>
      <xdr:spPr>
        <a:xfrm flipV="1">
          <a:off x="19509104" y="9242451"/>
          <a:ext cx="0" cy="1482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4030</xdr:rowOff>
    </xdr:from>
    <xdr:ext cx="469744" cy="259045"/>
    <xdr:sp macro="" textlink="">
      <xdr:nvSpPr>
        <xdr:cNvPr id="687" name="【学校施設】&#10;一人当たり面積最小値テキスト"/>
        <xdr:cNvSpPr txBox="1"/>
      </xdr:nvSpPr>
      <xdr:spPr>
        <a:xfrm>
          <a:off x="19547840" y="10732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163906</xdr:rowOff>
    </xdr:from>
    <xdr:to>
      <xdr:col>116</xdr:col>
      <xdr:colOff>152400</xdr:colOff>
      <xdr:row>63</xdr:row>
      <xdr:rowOff>163906</xdr:rowOff>
    </xdr:to>
    <xdr:cxnSp macro="">
      <xdr:nvCxnSpPr>
        <xdr:cNvPr id="688" name="直線コネクタ 687"/>
        <xdr:cNvCxnSpPr/>
      </xdr:nvCxnSpPr>
      <xdr:spPr>
        <a:xfrm>
          <a:off x="19443700" y="107252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140378</xdr:rowOff>
    </xdr:from>
    <xdr:ext cx="534377" cy="259045"/>
    <xdr:sp macro="" textlink="">
      <xdr:nvSpPr>
        <xdr:cNvPr id="689" name="【学校施設】&#10;一人当たり面積最大値テキスト"/>
        <xdr:cNvSpPr txBox="1"/>
      </xdr:nvSpPr>
      <xdr:spPr>
        <a:xfrm>
          <a:off x="19547840" y="9025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22251</xdr:rowOff>
    </xdr:from>
    <xdr:to>
      <xdr:col>116</xdr:col>
      <xdr:colOff>152400</xdr:colOff>
      <xdr:row>55</xdr:row>
      <xdr:rowOff>22251</xdr:rowOff>
    </xdr:to>
    <xdr:cxnSp macro="">
      <xdr:nvCxnSpPr>
        <xdr:cNvPr id="690" name="直線コネクタ 689"/>
        <xdr:cNvCxnSpPr/>
      </xdr:nvCxnSpPr>
      <xdr:spPr>
        <a:xfrm>
          <a:off x="19443700" y="92424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48480</xdr:rowOff>
    </xdr:from>
    <xdr:ext cx="469744" cy="259045"/>
    <xdr:sp macro="" textlink="">
      <xdr:nvSpPr>
        <xdr:cNvPr id="691" name="【学校施設】&#10;一人当たり面積平均値テキスト"/>
        <xdr:cNvSpPr txBox="1"/>
      </xdr:nvSpPr>
      <xdr:spPr>
        <a:xfrm>
          <a:off x="19547840" y="106098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70053</xdr:rowOff>
    </xdr:from>
    <xdr:to>
      <xdr:col>116</xdr:col>
      <xdr:colOff>114300</xdr:colOff>
      <xdr:row>64</xdr:row>
      <xdr:rowOff>203</xdr:rowOff>
    </xdr:to>
    <xdr:sp macro="" textlink="">
      <xdr:nvSpPr>
        <xdr:cNvPr id="692" name="フローチャート: 判断 691"/>
        <xdr:cNvSpPr/>
      </xdr:nvSpPr>
      <xdr:spPr>
        <a:xfrm>
          <a:off x="19458940" y="106313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70434</xdr:rowOff>
    </xdr:from>
    <xdr:to>
      <xdr:col>112</xdr:col>
      <xdr:colOff>38100</xdr:colOff>
      <xdr:row>64</xdr:row>
      <xdr:rowOff>584</xdr:rowOff>
    </xdr:to>
    <xdr:sp macro="" textlink="">
      <xdr:nvSpPr>
        <xdr:cNvPr id="693" name="フローチャート: 判断 692"/>
        <xdr:cNvSpPr/>
      </xdr:nvSpPr>
      <xdr:spPr>
        <a:xfrm>
          <a:off x="18735040" y="1063175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73787</xdr:rowOff>
    </xdr:from>
    <xdr:to>
      <xdr:col>107</xdr:col>
      <xdr:colOff>101600</xdr:colOff>
      <xdr:row>64</xdr:row>
      <xdr:rowOff>3937</xdr:rowOff>
    </xdr:to>
    <xdr:sp macro="" textlink="">
      <xdr:nvSpPr>
        <xdr:cNvPr id="694" name="フローチャート: 判断 693"/>
        <xdr:cNvSpPr/>
      </xdr:nvSpPr>
      <xdr:spPr>
        <a:xfrm>
          <a:off x="17937480" y="106351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75464</xdr:rowOff>
    </xdr:from>
    <xdr:to>
      <xdr:col>102</xdr:col>
      <xdr:colOff>165100</xdr:colOff>
      <xdr:row>64</xdr:row>
      <xdr:rowOff>5614</xdr:rowOff>
    </xdr:to>
    <xdr:sp macro="" textlink="">
      <xdr:nvSpPr>
        <xdr:cNvPr id="695" name="フローチャート: 判断 694"/>
        <xdr:cNvSpPr/>
      </xdr:nvSpPr>
      <xdr:spPr>
        <a:xfrm>
          <a:off x="17162780" y="106367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77750</xdr:rowOff>
    </xdr:from>
    <xdr:to>
      <xdr:col>98</xdr:col>
      <xdr:colOff>38100</xdr:colOff>
      <xdr:row>64</xdr:row>
      <xdr:rowOff>7900</xdr:rowOff>
    </xdr:to>
    <xdr:sp macro="" textlink="">
      <xdr:nvSpPr>
        <xdr:cNvPr id="696" name="フローチャート: 判断 695"/>
        <xdr:cNvSpPr/>
      </xdr:nvSpPr>
      <xdr:spPr>
        <a:xfrm>
          <a:off x="16388080" y="106390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7" name="テキスト ボックス 696"/>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8" name="テキスト ボックス 697"/>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9" name="テキスト ボックス 698"/>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0" name="テキスト ボックス 699"/>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1" name="テキスト ボックス 700"/>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4369</xdr:rowOff>
    </xdr:from>
    <xdr:to>
      <xdr:col>116</xdr:col>
      <xdr:colOff>114300</xdr:colOff>
      <xdr:row>63</xdr:row>
      <xdr:rowOff>105969</xdr:rowOff>
    </xdr:to>
    <xdr:sp macro="" textlink="">
      <xdr:nvSpPr>
        <xdr:cNvPr id="702" name="楕円 701"/>
        <xdr:cNvSpPr/>
      </xdr:nvSpPr>
      <xdr:spPr>
        <a:xfrm>
          <a:off x="19458940" y="1056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135196</xdr:rowOff>
    </xdr:from>
    <xdr:ext cx="469744" cy="259045"/>
    <xdr:sp macro="" textlink="">
      <xdr:nvSpPr>
        <xdr:cNvPr id="703" name="【学校施設】&#10;一人当たり面積該当値テキスト"/>
        <xdr:cNvSpPr txBox="1"/>
      </xdr:nvSpPr>
      <xdr:spPr>
        <a:xfrm>
          <a:off x="19547840" y="10361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8941</xdr:rowOff>
    </xdr:from>
    <xdr:to>
      <xdr:col>112</xdr:col>
      <xdr:colOff>38100</xdr:colOff>
      <xdr:row>63</xdr:row>
      <xdr:rowOff>110541</xdr:rowOff>
    </xdr:to>
    <xdr:sp macro="" textlink="">
      <xdr:nvSpPr>
        <xdr:cNvPr id="704" name="楕円 703"/>
        <xdr:cNvSpPr/>
      </xdr:nvSpPr>
      <xdr:spPr>
        <a:xfrm>
          <a:off x="18735040" y="1057026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55169</xdr:rowOff>
    </xdr:from>
    <xdr:to>
      <xdr:col>116</xdr:col>
      <xdr:colOff>63500</xdr:colOff>
      <xdr:row>63</xdr:row>
      <xdr:rowOff>59741</xdr:rowOff>
    </xdr:to>
    <xdr:cxnSp macro="">
      <xdr:nvCxnSpPr>
        <xdr:cNvPr id="705" name="直線コネクタ 704"/>
        <xdr:cNvCxnSpPr/>
      </xdr:nvCxnSpPr>
      <xdr:spPr>
        <a:xfrm flipV="1">
          <a:off x="18778220" y="10616489"/>
          <a:ext cx="7315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7950</xdr:rowOff>
    </xdr:from>
    <xdr:to>
      <xdr:col>107</xdr:col>
      <xdr:colOff>101600</xdr:colOff>
      <xdr:row>63</xdr:row>
      <xdr:rowOff>109550</xdr:rowOff>
    </xdr:to>
    <xdr:sp macro="" textlink="">
      <xdr:nvSpPr>
        <xdr:cNvPr id="706" name="楕円 705"/>
        <xdr:cNvSpPr/>
      </xdr:nvSpPr>
      <xdr:spPr>
        <a:xfrm>
          <a:off x="17937480" y="1056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58750</xdr:rowOff>
    </xdr:from>
    <xdr:to>
      <xdr:col>111</xdr:col>
      <xdr:colOff>177800</xdr:colOff>
      <xdr:row>63</xdr:row>
      <xdr:rowOff>59741</xdr:rowOff>
    </xdr:to>
    <xdr:cxnSp macro="">
      <xdr:nvCxnSpPr>
        <xdr:cNvPr id="707" name="直線コネクタ 706"/>
        <xdr:cNvCxnSpPr/>
      </xdr:nvCxnSpPr>
      <xdr:spPr>
        <a:xfrm>
          <a:off x="17988280" y="10620070"/>
          <a:ext cx="78994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11532</xdr:rowOff>
    </xdr:from>
    <xdr:to>
      <xdr:col>102</xdr:col>
      <xdr:colOff>165100</xdr:colOff>
      <xdr:row>63</xdr:row>
      <xdr:rowOff>113132</xdr:rowOff>
    </xdr:to>
    <xdr:sp macro="" textlink="">
      <xdr:nvSpPr>
        <xdr:cNvPr id="708" name="楕円 707"/>
        <xdr:cNvSpPr/>
      </xdr:nvSpPr>
      <xdr:spPr>
        <a:xfrm>
          <a:off x="17162780" y="1057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58750</xdr:rowOff>
    </xdr:from>
    <xdr:to>
      <xdr:col>107</xdr:col>
      <xdr:colOff>50800</xdr:colOff>
      <xdr:row>63</xdr:row>
      <xdr:rowOff>62332</xdr:rowOff>
    </xdr:to>
    <xdr:cxnSp macro="">
      <xdr:nvCxnSpPr>
        <xdr:cNvPr id="709" name="直線コネクタ 708"/>
        <xdr:cNvCxnSpPr/>
      </xdr:nvCxnSpPr>
      <xdr:spPr>
        <a:xfrm flipV="1">
          <a:off x="17213580" y="10620070"/>
          <a:ext cx="774700" cy="3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15875</xdr:rowOff>
    </xdr:from>
    <xdr:to>
      <xdr:col>98</xdr:col>
      <xdr:colOff>38100</xdr:colOff>
      <xdr:row>63</xdr:row>
      <xdr:rowOff>117475</xdr:rowOff>
    </xdr:to>
    <xdr:sp macro="" textlink="">
      <xdr:nvSpPr>
        <xdr:cNvPr id="710" name="楕円 709"/>
        <xdr:cNvSpPr/>
      </xdr:nvSpPr>
      <xdr:spPr>
        <a:xfrm>
          <a:off x="16388080" y="1057719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62332</xdr:rowOff>
    </xdr:from>
    <xdr:to>
      <xdr:col>102</xdr:col>
      <xdr:colOff>114300</xdr:colOff>
      <xdr:row>63</xdr:row>
      <xdr:rowOff>66675</xdr:rowOff>
    </xdr:to>
    <xdr:cxnSp macro="">
      <xdr:nvCxnSpPr>
        <xdr:cNvPr id="711" name="直線コネクタ 710"/>
        <xdr:cNvCxnSpPr/>
      </xdr:nvCxnSpPr>
      <xdr:spPr>
        <a:xfrm flipV="1">
          <a:off x="16431260" y="10623652"/>
          <a:ext cx="78232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163161</xdr:rowOff>
    </xdr:from>
    <xdr:ext cx="469744" cy="259045"/>
    <xdr:sp macro="" textlink="">
      <xdr:nvSpPr>
        <xdr:cNvPr id="712" name="n_1aveValue【学校施設】&#10;一人当たり面積"/>
        <xdr:cNvSpPr txBox="1"/>
      </xdr:nvSpPr>
      <xdr:spPr>
        <a:xfrm>
          <a:off x="18561127" y="10724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166514</xdr:rowOff>
    </xdr:from>
    <xdr:ext cx="469744" cy="259045"/>
    <xdr:sp macro="" textlink="">
      <xdr:nvSpPr>
        <xdr:cNvPr id="713" name="n_2aveValue【学校施設】&#10;一人当たり面積"/>
        <xdr:cNvSpPr txBox="1"/>
      </xdr:nvSpPr>
      <xdr:spPr>
        <a:xfrm>
          <a:off x="17776267" y="10727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168191</xdr:rowOff>
    </xdr:from>
    <xdr:ext cx="469744" cy="259045"/>
    <xdr:sp macro="" textlink="">
      <xdr:nvSpPr>
        <xdr:cNvPr id="714" name="n_3aveValue【学校施設】&#10;一人当たり面積"/>
        <xdr:cNvSpPr txBox="1"/>
      </xdr:nvSpPr>
      <xdr:spPr>
        <a:xfrm>
          <a:off x="17001567" y="10729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170477</xdr:rowOff>
    </xdr:from>
    <xdr:ext cx="469744" cy="259045"/>
    <xdr:sp macro="" textlink="">
      <xdr:nvSpPr>
        <xdr:cNvPr id="715" name="n_4aveValue【学校施設】&#10;一人当たり面積"/>
        <xdr:cNvSpPr txBox="1"/>
      </xdr:nvSpPr>
      <xdr:spPr>
        <a:xfrm>
          <a:off x="16226867" y="1073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127068</xdr:rowOff>
    </xdr:from>
    <xdr:ext cx="469744" cy="259045"/>
    <xdr:sp macro="" textlink="">
      <xdr:nvSpPr>
        <xdr:cNvPr id="716" name="n_1mainValue【学校施設】&#10;一人当たり面積"/>
        <xdr:cNvSpPr txBox="1"/>
      </xdr:nvSpPr>
      <xdr:spPr>
        <a:xfrm>
          <a:off x="18561127" y="10353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126077</xdr:rowOff>
    </xdr:from>
    <xdr:ext cx="469744" cy="259045"/>
    <xdr:sp macro="" textlink="">
      <xdr:nvSpPr>
        <xdr:cNvPr id="717" name="n_2mainValue【学校施設】&#10;一人当たり面積"/>
        <xdr:cNvSpPr txBox="1"/>
      </xdr:nvSpPr>
      <xdr:spPr>
        <a:xfrm>
          <a:off x="17776267" y="10352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129659</xdr:rowOff>
    </xdr:from>
    <xdr:ext cx="469744" cy="259045"/>
    <xdr:sp macro="" textlink="">
      <xdr:nvSpPr>
        <xdr:cNvPr id="718" name="n_3mainValue【学校施設】&#10;一人当たり面積"/>
        <xdr:cNvSpPr txBox="1"/>
      </xdr:nvSpPr>
      <xdr:spPr>
        <a:xfrm>
          <a:off x="17001567" y="10355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134002</xdr:rowOff>
    </xdr:from>
    <xdr:ext cx="469744" cy="259045"/>
    <xdr:sp macro="" textlink="">
      <xdr:nvSpPr>
        <xdr:cNvPr id="719" name="n_4mainValue【学校施設】&#10;一人当たり面積"/>
        <xdr:cNvSpPr txBox="1"/>
      </xdr:nvSpPr>
      <xdr:spPr>
        <a:xfrm>
          <a:off x="16226867" y="1036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0" name="正方形/長方形 719"/>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1" name="正方形/長方形 720"/>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2" name="正方形/長方形 721"/>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3" name="正方形/長方形 722"/>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4" name="正方形/長方形 723"/>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5" name="正方形/長方形 724"/>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6" name="正方形/長方形 725"/>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7" name="正方形/長方形 726"/>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8" name="テキスト ボックス 727"/>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9" name="直線コネクタ 728"/>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0" name="テキスト ボックス 729"/>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1" name="直線コネクタ 730"/>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2" name="テキスト ボックス 731"/>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3" name="直線コネクタ 732"/>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4" name="テキスト ボックス 733"/>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5" name="直線コネクタ 734"/>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6" name="テキスト ボックス 735"/>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7" name="直線コネクタ 736"/>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8" name="テキスト ボックス 737"/>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9" name="直線コネクタ 738"/>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0" name="テキスト ボックス 739"/>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2" name="テキスト ボックス 741"/>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3" name="【児童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87630</xdr:rowOff>
    </xdr:from>
    <xdr:to>
      <xdr:col>85</xdr:col>
      <xdr:colOff>126364</xdr:colOff>
      <xdr:row>86</xdr:row>
      <xdr:rowOff>114300</xdr:rowOff>
    </xdr:to>
    <xdr:cxnSp macro="">
      <xdr:nvCxnSpPr>
        <xdr:cNvPr id="744" name="直線コネクタ 743"/>
        <xdr:cNvCxnSpPr/>
      </xdr:nvCxnSpPr>
      <xdr:spPr>
        <a:xfrm flipV="1">
          <a:off x="14375764" y="1316355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45" name="【児童館】&#10;有形固定資産減価償却率最小値テキスト"/>
        <xdr:cNvSpPr txBox="1"/>
      </xdr:nvSpPr>
      <xdr:spPr>
        <a:xfrm>
          <a:off x="1441450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46" name="直線コネクタ 745"/>
        <xdr:cNvCxnSpPr/>
      </xdr:nvCxnSpPr>
      <xdr:spPr>
        <a:xfrm>
          <a:off x="1428750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34307</xdr:rowOff>
    </xdr:from>
    <xdr:ext cx="405111" cy="259045"/>
    <xdr:sp macro="" textlink="">
      <xdr:nvSpPr>
        <xdr:cNvPr id="747" name="【児童館】&#10;有形固定資産減価償却率最大値テキスト"/>
        <xdr:cNvSpPr txBox="1"/>
      </xdr:nvSpPr>
      <xdr:spPr>
        <a:xfrm>
          <a:off x="14414500" y="12942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87630</xdr:rowOff>
    </xdr:from>
    <xdr:to>
      <xdr:col>86</xdr:col>
      <xdr:colOff>25400</xdr:colOff>
      <xdr:row>78</xdr:row>
      <xdr:rowOff>87630</xdr:rowOff>
    </xdr:to>
    <xdr:cxnSp macro="">
      <xdr:nvCxnSpPr>
        <xdr:cNvPr id="748" name="直線コネクタ 747"/>
        <xdr:cNvCxnSpPr/>
      </xdr:nvCxnSpPr>
      <xdr:spPr>
        <a:xfrm>
          <a:off x="14287500" y="131635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120666</xdr:rowOff>
    </xdr:from>
    <xdr:ext cx="405111" cy="259045"/>
    <xdr:sp macro="" textlink="">
      <xdr:nvSpPr>
        <xdr:cNvPr id="749" name="【児童館】&#10;有形固定資産減価償却率平均値テキスト"/>
        <xdr:cNvSpPr txBox="1"/>
      </xdr:nvSpPr>
      <xdr:spPr>
        <a:xfrm>
          <a:off x="14414500" y="136995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97789</xdr:rowOff>
    </xdr:from>
    <xdr:to>
      <xdr:col>85</xdr:col>
      <xdr:colOff>177800</xdr:colOff>
      <xdr:row>83</xdr:row>
      <xdr:rowOff>27939</xdr:rowOff>
    </xdr:to>
    <xdr:sp macro="" textlink="">
      <xdr:nvSpPr>
        <xdr:cNvPr id="750" name="フローチャート: 判断 749"/>
        <xdr:cNvSpPr/>
      </xdr:nvSpPr>
      <xdr:spPr>
        <a:xfrm>
          <a:off x="14325600" y="13844269"/>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65405</xdr:rowOff>
    </xdr:from>
    <xdr:to>
      <xdr:col>81</xdr:col>
      <xdr:colOff>101600</xdr:colOff>
      <xdr:row>82</xdr:row>
      <xdr:rowOff>167005</xdr:rowOff>
    </xdr:to>
    <xdr:sp macro="" textlink="">
      <xdr:nvSpPr>
        <xdr:cNvPr id="751" name="フローチャート: 判断 750"/>
        <xdr:cNvSpPr/>
      </xdr:nvSpPr>
      <xdr:spPr>
        <a:xfrm>
          <a:off x="13578840" y="1381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46355</xdr:rowOff>
    </xdr:from>
    <xdr:to>
      <xdr:col>76</xdr:col>
      <xdr:colOff>165100</xdr:colOff>
      <xdr:row>82</xdr:row>
      <xdr:rowOff>147955</xdr:rowOff>
    </xdr:to>
    <xdr:sp macro="" textlink="">
      <xdr:nvSpPr>
        <xdr:cNvPr id="752" name="フローチャート: 判断 751"/>
        <xdr:cNvSpPr/>
      </xdr:nvSpPr>
      <xdr:spPr>
        <a:xfrm>
          <a:off x="12804140" y="1379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31114</xdr:rowOff>
    </xdr:from>
    <xdr:to>
      <xdr:col>72</xdr:col>
      <xdr:colOff>38100</xdr:colOff>
      <xdr:row>82</xdr:row>
      <xdr:rowOff>132714</xdr:rowOff>
    </xdr:to>
    <xdr:sp macro="" textlink="">
      <xdr:nvSpPr>
        <xdr:cNvPr id="753" name="フローチャート: 判断 752"/>
        <xdr:cNvSpPr/>
      </xdr:nvSpPr>
      <xdr:spPr>
        <a:xfrm>
          <a:off x="12029440" y="1377759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6350</xdr:rowOff>
    </xdr:from>
    <xdr:to>
      <xdr:col>67</xdr:col>
      <xdr:colOff>101600</xdr:colOff>
      <xdr:row>82</xdr:row>
      <xdr:rowOff>107950</xdr:rowOff>
    </xdr:to>
    <xdr:sp macro="" textlink="">
      <xdr:nvSpPr>
        <xdr:cNvPr id="754" name="フローチャート: 判断 753"/>
        <xdr:cNvSpPr/>
      </xdr:nvSpPr>
      <xdr:spPr>
        <a:xfrm>
          <a:off x="11231880" y="1375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5" name="テキスト ボックス 754"/>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6" name="テキスト ボックス 755"/>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7" name="テキスト ボックス 756"/>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8" name="テキスト ボックス 757"/>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9" name="テキスト ボックス 758"/>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114936</xdr:rowOff>
    </xdr:from>
    <xdr:to>
      <xdr:col>85</xdr:col>
      <xdr:colOff>177800</xdr:colOff>
      <xdr:row>84</xdr:row>
      <xdr:rowOff>45086</xdr:rowOff>
    </xdr:to>
    <xdr:sp macro="" textlink="">
      <xdr:nvSpPr>
        <xdr:cNvPr id="760" name="楕円 759"/>
        <xdr:cNvSpPr/>
      </xdr:nvSpPr>
      <xdr:spPr>
        <a:xfrm>
          <a:off x="14325600" y="1402905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93363</xdr:rowOff>
    </xdr:from>
    <xdr:ext cx="405111" cy="259045"/>
    <xdr:sp macro="" textlink="">
      <xdr:nvSpPr>
        <xdr:cNvPr id="761" name="【児童館】&#10;有形固定資産減価償却率該当値テキスト"/>
        <xdr:cNvSpPr txBox="1"/>
      </xdr:nvSpPr>
      <xdr:spPr>
        <a:xfrm>
          <a:off x="14414500" y="1400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57786</xdr:rowOff>
    </xdr:from>
    <xdr:to>
      <xdr:col>81</xdr:col>
      <xdr:colOff>101600</xdr:colOff>
      <xdr:row>83</xdr:row>
      <xdr:rowOff>159386</xdr:rowOff>
    </xdr:to>
    <xdr:sp macro="" textlink="">
      <xdr:nvSpPr>
        <xdr:cNvPr id="762" name="楕円 761"/>
        <xdr:cNvSpPr/>
      </xdr:nvSpPr>
      <xdr:spPr>
        <a:xfrm>
          <a:off x="13578840" y="1397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108586</xdr:rowOff>
    </xdr:from>
    <xdr:to>
      <xdr:col>85</xdr:col>
      <xdr:colOff>127000</xdr:colOff>
      <xdr:row>83</xdr:row>
      <xdr:rowOff>165736</xdr:rowOff>
    </xdr:to>
    <xdr:cxnSp macro="">
      <xdr:nvCxnSpPr>
        <xdr:cNvPr id="763" name="直線コネクタ 762"/>
        <xdr:cNvCxnSpPr/>
      </xdr:nvCxnSpPr>
      <xdr:spPr>
        <a:xfrm>
          <a:off x="13629640" y="14022706"/>
          <a:ext cx="74676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170180</xdr:rowOff>
    </xdr:from>
    <xdr:to>
      <xdr:col>76</xdr:col>
      <xdr:colOff>165100</xdr:colOff>
      <xdr:row>83</xdr:row>
      <xdr:rowOff>100330</xdr:rowOff>
    </xdr:to>
    <xdr:sp macro="" textlink="">
      <xdr:nvSpPr>
        <xdr:cNvPr id="764" name="楕円 763"/>
        <xdr:cNvSpPr/>
      </xdr:nvSpPr>
      <xdr:spPr>
        <a:xfrm>
          <a:off x="12804140" y="139166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49530</xdr:rowOff>
    </xdr:from>
    <xdr:to>
      <xdr:col>81</xdr:col>
      <xdr:colOff>50800</xdr:colOff>
      <xdr:row>83</xdr:row>
      <xdr:rowOff>108586</xdr:rowOff>
    </xdr:to>
    <xdr:cxnSp macro="">
      <xdr:nvCxnSpPr>
        <xdr:cNvPr id="765" name="直線コネクタ 764"/>
        <xdr:cNvCxnSpPr/>
      </xdr:nvCxnSpPr>
      <xdr:spPr>
        <a:xfrm>
          <a:off x="12854940" y="13963650"/>
          <a:ext cx="774700" cy="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6350</xdr:rowOff>
    </xdr:from>
    <xdr:to>
      <xdr:col>72</xdr:col>
      <xdr:colOff>38100</xdr:colOff>
      <xdr:row>83</xdr:row>
      <xdr:rowOff>107950</xdr:rowOff>
    </xdr:to>
    <xdr:sp macro="" textlink="">
      <xdr:nvSpPr>
        <xdr:cNvPr id="766" name="楕円 765"/>
        <xdr:cNvSpPr/>
      </xdr:nvSpPr>
      <xdr:spPr>
        <a:xfrm>
          <a:off x="12029440" y="139204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49530</xdr:rowOff>
    </xdr:from>
    <xdr:to>
      <xdr:col>76</xdr:col>
      <xdr:colOff>114300</xdr:colOff>
      <xdr:row>83</xdr:row>
      <xdr:rowOff>57150</xdr:rowOff>
    </xdr:to>
    <xdr:cxnSp macro="">
      <xdr:nvCxnSpPr>
        <xdr:cNvPr id="767" name="直線コネクタ 766"/>
        <xdr:cNvCxnSpPr/>
      </xdr:nvCxnSpPr>
      <xdr:spPr>
        <a:xfrm flipV="1">
          <a:off x="12072620" y="13963650"/>
          <a:ext cx="78232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137795</xdr:rowOff>
    </xdr:from>
    <xdr:to>
      <xdr:col>67</xdr:col>
      <xdr:colOff>101600</xdr:colOff>
      <xdr:row>83</xdr:row>
      <xdr:rowOff>67945</xdr:rowOff>
    </xdr:to>
    <xdr:sp macro="" textlink="">
      <xdr:nvSpPr>
        <xdr:cNvPr id="768" name="楕円 767"/>
        <xdr:cNvSpPr/>
      </xdr:nvSpPr>
      <xdr:spPr>
        <a:xfrm>
          <a:off x="11231880" y="138842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17145</xdr:rowOff>
    </xdr:from>
    <xdr:to>
      <xdr:col>71</xdr:col>
      <xdr:colOff>177800</xdr:colOff>
      <xdr:row>83</xdr:row>
      <xdr:rowOff>57150</xdr:rowOff>
    </xdr:to>
    <xdr:cxnSp macro="">
      <xdr:nvCxnSpPr>
        <xdr:cNvPr id="769" name="直線コネクタ 768"/>
        <xdr:cNvCxnSpPr/>
      </xdr:nvCxnSpPr>
      <xdr:spPr>
        <a:xfrm>
          <a:off x="11282680" y="13931265"/>
          <a:ext cx="78994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12082</xdr:rowOff>
    </xdr:from>
    <xdr:ext cx="405111" cy="259045"/>
    <xdr:sp macro="" textlink="">
      <xdr:nvSpPr>
        <xdr:cNvPr id="770" name="n_1aveValue【児童館】&#10;有形固定資産減価償却率"/>
        <xdr:cNvSpPr txBox="1"/>
      </xdr:nvSpPr>
      <xdr:spPr>
        <a:xfrm>
          <a:off x="13437244" y="1359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164482</xdr:rowOff>
    </xdr:from>
    <xdr:ext cx="405111" cy="259045"/>
    <xdr:sp macro="" textlink="">
      <xdr:nvSpPr>
        <xdr:cNvPr id="771" name="n_2aveValue【児童館】&#10;有形固定資産減価償却率"/>
        <xdr:cNvSpPr txBox="1"/>
      </xdr:nvSpPr>
      <xdr:spPr>
        <a:xfrm>
          <a:off x="12675244" y="1357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149241</xdr:rowOff>
    </xdr:from>
    <xdr:ext cx="405111" cy="259045"/>
    <xdr:sp macro="" textlink="">
      <xdr:nvSpPr>
        <xdr:cNvPr id="772" name="n_3aveValue【児童館】&#10;有形固定資産減価償却率"/>
        <xdr:cNvSpPr txBox="1"/>
      </xdr:nvSpPr>
      <xdr:spPr>
        <a:xfrm>
          <a:off x="11900544" y="1356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124477</xdr:rowOff>
    </xdr:from>
    <xdr:ext cx="405111" cy="259045"/>
    <xdr:sp macro="" textlink="">
      <xdr:nvSpPr>
        <xdr:cNvPr id="773" name="n_4aveValue【児童館】&#10;有形固定資産減価償却率"/>
        <xdr:cNvSpPr txBox="1"/>
      </xdr:nvSpPr>
      <xdr:spPr>
        <a:xfrm>
          <a:off x="11102984" y="1353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150513</xdr:rowOff>
    </xdr:from>
    <xdr:ext cx="405111" cy="259045"/>
    <xdr:sp macro="" textlink="">
      <xdr:nvSpPr>
        <xdr:cNvPr id="774" name="n_1mainValue【児童館】&#10;有形固定資産減価償却率"/>
        <xdr:cNvSpPr txBox="1"/>
      </xdr:nvSpPr>
      <xdr:spPr>
        <a:xfrm>
          <a:off x="13437244" y="14064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91457</xdr:rowOff>
    </xdr:from>
    <xdr:ext cx="405111" cy="259045"/>
    <xdr:sp macro="" textlink="">
      <xdr:nvSpPr>
        <xdr:cNvPr id="775" name="n_2mainValue【児童館】&#10;有形固定資産減価償却率"/>
        <xdr:cNvSpPr txBox="1"/>
      </xdr:nvSpPr>
      <xdr:spPr>
        <a:xfrm>
          <a:off x="12675244" y="1400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99077</xdr:rowOff>
    </xdr:from>
    <xdr:ext cx="405111" cy="259045"/>
    <xdr:sp macro="" textlink="">
      <xdr:nvSpPr>
        <xdr:cNvPr id="776" name="n_3mainValue【児童館】&#10;有形固定資産減価償却率"/>
        <xdr:cNvSpPr txBox="1"/>
      </xdr:nvSpPr>
      <xdr:spPr>
        <a:xfrm>
          <a:off x="11900544" y="1401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59072</xdr:rowOff>
    </xdr:from>
    <xdr:ext cx="405111" cy="259045"/>
    <xdr:sp macro="" textlink="">
      <xdr:nvSpPr>
        <xdr:cNvPr id="777" name="n_4mainValue【児童館】&#10;有形固定資産減価償却率"/>
        <xdr:cNvSpPr txBox="1"/>
      </xdr:nvSpPr>
      <xdr:spPr>
        <a:xfrm>
          <a:off x="11102984" y="13973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8" name="正方形/長方形 777"/>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9" name="正方形/長方形 778"/>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0" name="正方形/長方形 779"/>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1" name="正方形/長方形 780"/>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2" name="正方形/長方形 781"/>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3" name="正方形/長方形 782"/>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4" name="正方形/長方形 783"/>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5" name="正方形/長方形 784"/>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6" name="テキスト ボックス 785"/>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7" name="直線コネクタ 786"/>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8" name="直線コネクタ 787"/>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9" name="テキスト ボックス 788"/>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0" name="直線コネクタ 789"/>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1" name="テキスト ボックス 790"/>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2" name="直線コネクタ 791"/>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3" name="テキスト ボックス 792"/>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4" name="直線コネクタ 793"/>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5" name="テキスト ボックス 794"/>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6" name="直線コネクタ 795"/>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7" name="テキスト ボックス 796"/>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8" name="直線コネクタ 797"/>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9" name="テキスト ボックス 798"/>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0" name="【児童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38100</xdr:rowOff>
    </xdr:from>
    <xdr:to>
      <xdr:col>116</xdr:col>
      <xdr:colOff>62864</xdr:colOff>
      <xdr:row>86</xdr:row>
      <xdr:rowOff>95250</xdr:rowOff>
    </xdr:to>
    <xdr:cxnSp macro="">
      <xdr:nvCxnSpPr>
        <xdr:cNvPr id="801" name="直線コネクタ 800"/>
        <xdr:cNvCxnSpPr/>
      </xdr:nvCxnSpPr>
      <xdr:spPr>
        <a:xfrm flipV="1">
          <a:off x="19509104" y="12946380"/>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802" name="【児童館】&#10;一人当たり面積最小値テキスト"/>
        <xdr:cNvSpPr txBox="1"/>
      </xdr:nvSpPr>
      <xdr:spPr>
        <a:xfrm>
          <a:off x="19547840" y="1451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803" name="直線コネクタ 802"/>
        <xdr:cNvCxnSpPr/>
      </xdr:nvCxnSpPr>
      <xdr:spPr>
        <a:xfrm>
          <a:off x="19443700" y="145122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156227</xdr:rowOff>
    </xdr:from>
    <xdr:ext cx="469744" cy="259045"/>
    <xdr:sp macro="" textlink="">
      <xdr:nvSpPr>
        <xdr:cNvPr id="804" name="【児童館】&#10;一人当たり面積最大値テキスト"/>
        <xdr:cNvSpPr txBox="1"/>
      </xdr:nvSpPr>
      <xdr:spPr>
        <a:xfrm>
          <a:off x="19547840" y="1272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38100</xdr:rowOff>
    </xdr:from>
    <xdr:to>
      <xdr:col>116</xdr:col>
      <xdr:colOff>152400</xdr:colOff>
      <xdr:row>77</xdr:row>
      <xdr:rowOff>38100</xdr:rowOff>
    </xdr:to>
    <xdr:cxnSp macro="">
      <xdr:nvCxnSpPr>
        <xdr:cNvPr id="805" name="直線コネクタ 804"/>
        <xdr:cNvCxnSpPr/>
      </xdr:nvCxnSpPr>
      <xdr:spPr>
        <a:xfrm>
          <a:off x="19443700" y="129463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124477</xdr:rowOff>
    </xdr:from>
    <xdr:ext cx="469744" cy="259045"/>
    <xdr:sp macro="" textlink="">
      <xdr:nvSpPr>
        <xdr:cNvPr id="806" name="【児童館】&#10;一人当たり面積平均値テキスト"/>
        <xdr:cNvSpPr txBox="1"/>
      </xdr:nvSpPr>
      <xdr:spPr>
        <a:xfrm>
          <a:off x="19547840" y="13870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101600</xdr:rowOff>
    </xdr:from>
    <xdr:to>
      <xdr:col>116</xdr:col>
      <xdr:colOff>114300</xdr:colOff>
      <xdr:row>84</xdr:row>
      <xdr:rowOff>31750</xdr:rowOff>
    </xdr:to>
    <xdr:sp macro="" textlink="">
      <xdr:nvSpPr>
        <xdr:cNvPr id="807" name="フローチャート: 判断 806"/>
        <xdr:cNvSpPr/>
      </xdr:nvSpPr>
      <xdr:spPr>
        <a:xfrm>
          <a:off x="19458940" y="140157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808" name="フローチャート: 判断 807"/>
        <xdr:cNvSpPr/>
      </xdr:nvSpPr>
      <xdr:spPr>
        <a:xfrm>
          <a:off x="18735040" y="140347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809" name="フローチャート: 判断 808"/>
        <xdr:cNvSpPr/>
      </xdr:nvSpPr>
      <xdr:spPr>
        <a:xfrm>
          <a:off x="17937480" y="140347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101600</xdr:rowOff>
    </xdr:from>
    <xdr:to>
      <xdr:col>102</xdr:col>
      <xdr:colOff>165100</xdr:colOff>
      <xdr:row>84</xdr:row>
      <xdr:rowOff>31750</xdr:rowOff>
    </xdr:to>
    <xdr:sp macro="" textlink="">
      <xdr:nvSpPr>
        <xdr:cNvPr id="810" name="フローチャート: 判断 809"/>
        <xdr:cNvSpPr/>
      </xdr:nvSpPr>
      <xdr:spPr>
        <a:xfrm>
          <a:off x="17162780" y="140157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120650</xdr:rowOff>
    </xdr:from>
    <xdr:to>
      <xdr:col>98</xdr:col>
      <xdr:colOff>38100</xdr:colOff>
      <xdr:row>84</xdr:row>
      <xdr:rowOff>50800</xdr:rowOff>
    </xdr:to>
    <xdr:sp macro="" textlink="">
      <xdr:nvSpPr>
        <xdr:cNvPr id="811" name="フローチャート: 判断 810"/>
        <xdr:cNvSpPr/>
      </xdr:nvSpPr>
      <xdr:spPr>
        <a:xfrm>
          <a:off x="16388080" y="140347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2" name="テキスト ボックス 811"/>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3" name="テキスト ボックス 812"/>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4" name="テキスト ボックス 813"/>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5" name="テキスト ボックス 814"/>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6" name="テキスト ボックス 815"/>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817" name="楕円 816"/>
        <xdr:cNvSpPr/>
      </xdr:nvSpPr>
      <xdr:spPr>
        <a:xfrm>
          <a:off x="19458940" y="1410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3827</xdr:rowOff>
    </xdr:from>
    <xdr:ext cx="469744" cy="259045"/>
    <xdr:sp macro="" textlink="">
      <xdr:nvSpPr>
        <xdr:cNvPr id="818" name="【児童館】&#10;一人当たり面積該当値テキスト"/>
        <xdr:cNvSpPr txBox="1"/>
      </xdr:nvSpPr>
      <xdr:spPr>
        <a:xfrm>
          <a:off x="19547840" y="14085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25400</xdr:rowOff>
    </xdr:from>
    <xdr:to>
      <xdr:col>112</xdr:col>
      <xdr:colOff>38100</xdr:colOff>
      <xdr:row>84</xdr:row>
      <xdr:rowOff>127000</xdr:rowOff>
    </xdr:to>
    <xdr:sp macro="" textlink="">
      <xdr:nvSpPr>
        <xdr:cNvPr id="819" name="楕円 818"/>
        <xdr:cNvSpPr/>
      </xdr:nvSpPr>
      <xdr:spPr>
        <a:xfrm>
          <a:off x="18735040" y="141071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76200</xdr:rowOff>
    </xdr:from>
    <xdr:to>
      <xdr:col>116</xdr:col>
      <xdr:colOff>63500</xdr:colOff>
      <xdr:row>84</xdr:row>
      <xdr:rowOff>76200</xdr:rowOff>
    </xdr:to>
    <xdr:cxnSp macro="">
      <xdr:nvCxnSpPr>
        <xdr:cNvPr id="820" name="直線コネクタ 819"/>
        <xdr:cNvCxnSpPr/>
      </xdr:nvCxnSpPr>
      <xdr:spPr>
        <a:xfrm>
          <a:off x="18778220" y="1415796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25400</xdr:rowOff>
    </xdr:from>
    <xdr:to>
      <xdr:col>107</xdr:col>
      <xdr:colOff>101600</xdr:colOff>
      <xdr:row>84</xdr:row>
      <xdr:rowOff>127000</xdr:rowOff>
    </xdr:to>
    <xdr:sp macro="" textlink="">
      <xdr:nvSpPr>
        <xdr:cNvPr id="821" name="楕円 820"/>
        <xdr:cNvSpPr/>
      </xdr:nvSpPr>
      <xdr:spPr>
        <a:xfrm>
          <a:off x="17937480" y="1410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76200</xdr:rowOff>
    </xdr:from>
    <xdr:to>
      <xdr:col>111</xdr:col>
      <xdr:colOff>177800</xdr:colOff>
      <xdr:row>84</xdr:row>
      <xdr:rowOff>76200</xdr:rowOff>
    </xdr:to>
    <xdr:cxnSp macro="">
      <xdr:nvCxnSpPr>
        <xdr:cNvPr id="822" name="直線コネクタ 821"/>
        <xdr:cNvCxnSpPr/>
      </xdr:nvCxnSpPr>
      <xdr:spPr>
        <a:xfrm>
          <a:off x="17988280" y="1415796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823" name="楕円 822"/>
        <xdr:cNvSpPr/>
      </xdr:nvSpPr>
      <xdr:spPr>
        <a:xfrm>
          <a:off x="17162780" y="140728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38100</xdr:rowOff>
    </xdr:from>
    <xdr:to>
      <xdr:col>107</xdr:col>
      <xdr:colOff>50800</xdr:colOff>
      <xdr:row>84</xdr:row>
      <xdr:rowOff>76200</xdr:rowOff>
    </xdr:to>
    <xdr:cxnSp macro="">
      <xdr:nvCxnSpPr>
        <xdr:cNvPr id="824" name="直線コネクタ 823"/>
        <xdr:cNvCxnSpPr/>
      </xdr:nvCxnSpPr>
      <xdr:spPr>
        <a:xfrm>
          <a:off x="17213580" y="14119860"/>
          <a:ext cx="7747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158750</xdr:rowOff>
    </xdr:from>
    <xdr:to>
      <xdr:col>98</xdr:col>
      <xdr:colOff>38100</xdr:colOff>
      <xdr:row>84</xdr:row>
      <xdr:rowOff>88900</xdr:rowOff>
    </xdr:to>
    <xdr:sp macro="" textlink="">
      <xdr:nvSpPr>
        <xdr:cNvPr id="825" name="楕円 824"/>
        <xdr:cNvSpPr/>
      </xdr:nvSpPr>
      <xdr:spPr>
        <a:xfrm>
          <a:off x="16388080" y="140728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38100</xdr:rowOff>
    </xdr:from>
    <xdr:to>
      <xdr:col>102</xdr:col>
      <xdr:colOff>114300</xdr:colOff>
      <xdr:row>84</xdr:row>
      <xdr:rowOff>38100</xdr:rowOff>
    </xdr:to>
    <xdr:cxnSp macro="">
      <xdr:nvCxnSpPr>
        <xdr:cNvPr id="826" name="直線コネクタ 825"/>
        <xdr:cNvCxnSpPr/>
      </xdr:nvCxnSpPr>
      <xdr:spPr>
        <a:xfrm>
          <a:off x="16431260" y="1411986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827" name="n_1aveValue【児童館】&#10;一人当たり面積"/>
        <xdr:cNvSpPr txBox="1"/>
      </xdr:nvSpPr>
      <xdr:spPr>
        <a:xfrm>
          <a:off x="18561127" y="1381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828" name="n_2aveValue【児童館】&#10;一人当たり面積"/>
        <xdr:cNvSpPr txBox="1"/>
      </xdr:nvSpPr>
      <xdr:spPr>
        <a:xfrm>
          <a:off x="17776267" y="1381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48277</xdr:rowOff>
    </xdr:from>
    <xdr:ext cx="469744" cy="259045"/>
    <xdr:sp macro="" textlink="">
      <xdr:nvSpPr>
        <xdr:cNvPr id="829" name="n_3aveValue【児童館】&#10;一人当たり面積"/>
        <xdr:cNvSpPr txBox="1"/>
      </xdr:nvSpPr>
      <xdr:spPr>
        <a:xfrm>
          <a:off x="17001567" y="1379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67327</xdr:rowOff>
    </xdr:from>
    <xdr:ext cx="469744" cy="259045"/>
    <xdr:sp macro="" textlink="">
      <xdr:nvSpPr>
        <xdr:cNvPr id="830" name="n_4aveValue【児童館】&#10;一人当たり面積"/>
        <xdr:cNvSpPr txBox="1"/>
      </xdr:nvSpPr>
      <xdr:spPr>
        <a:xfrm>
          <a:off x="16226867" y="1381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118127</xdr:rowOff>
    </xdr:from>
    <xdr:ext cx="469744" cy="259045"/>
    <xdr:sp macro="" textlink="">
      <xdr:nvSpPr>
        <xdr:cNvPr id="831" name="n_1mainValue【児童館】&#10;一人当たり面積"/>
        <xdr:cNvSpPr txBox="1"/>
      </xdr:nvSpPr>
      <xdr:spPr>
        <a:xfrm>
          <a:off x="18561127" y="1419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118127</xdr:rowOff>
    </xdr:from>
    <xdr:ext cx="469744" cy="259045"/>
    <xdr:sp macro="" textlink="">
      <xdr:nvSpPr>
        <xdr:cNvPr id="832" name="n_2mainValue【児童館】&#10;一人当たり面積"/>
        <xdr:cNvSpPr txBox="1"/>
      </xdr:nvSpPr>
      <xdr:spPr>
        <a:xfrm>
          <a:off x="17776267" y="1419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80027</xdr:rowOff>
    </xdr:from>
    <xdr:ext cx="469744" cy="259045"/>
    <xdr:sp macro="" textlink="">
      <xdr:nvSpPr>
        <xdr:cNvPr id="833" name="n_3mainValue【児童館】&#10;一人当たり面積"/>
        <xdr:cNvSpPr txBox="1"/>
      </xdr:nvSpPr>
      <xdr:spPr>
        <a:xfrm>
          <a:off x="17001567" y="1416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80027</xdr:rowOff>
    </xdr:from>
    <xdr:ext cx="469744" cy="259045"/>
    <xdr:sp macro="" textlink="">
      <xdr:nvSpPr>
        <xdr:cNvPr id="834" name="n_4mainValue【児童館】&#10;一人当たり面積"/>
        <xdr:cNvSpPr txBox="1"/>
      </xdr:nvSpPr>
      <xdr:spPr>
        <a:xfrm>
          <a:off x="16226867" y="1416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5" name="正方形/長方形 834"/>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6" name="正方形/長方形 835"/>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7" name="正方形/長方形 836"/>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8" name="正方形/長方形 837"/>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9" name="正方形/長方形 838"/>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0" name="正方形/長方形 839"/>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1" name="正方形/長方形 840"/>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2" name="正方形/長方形 841"/>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3" name="テキスト ボックス 842"/>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4" name="直線コネクタ 843"/>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5" name="テキスト ボックス 844"/>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6" name="直線コネクタ 845"/>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7" name="テキスト ボックス 846"/>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8" name="直線コネクタ 847"/>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9" name="テキスト ボックス 848"/>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0" name="直線コネクタ 849"/>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1" name="テキスト ボックス 850"/>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2" name="直線コネクタ 851"/>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3" name="テキスト ボックス 852"/>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4" name="直線コネクタ 853"/>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5" name="テキスト ボックス 854"/>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6" name="直線コネクタ 855"/>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7" name="テキスト ボックス 856"/>
        <xdr:cNvSpPr txBox="1"/>
      </xdr:nvSpPr>
      <xdr:spPr>
        <a:xfrm>
          <a:off x="1066688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8"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19050</xdr:rowOff>
    </xdr:from>
    <xdr:to>
      <xdr:col>85</xdr:col>
      <xdr:colOff>126364</xdr:colOff>
      <xdr:row>108</xdr:row>
      <xdr:rowOff>83820</xdr:rowOff>
    </xdr:to>
    <xdr:cxnSp macro="">
      <xdr:nvCxnSpPr>
        <xdr:cNvPr id="859" name="直線コネクタ 858"/>
        <xdr:cNvCxnSpPr/>
      </xdr:nvCxnSpPr>
      <xdr:spPr>
        <a:xfrm flipV="1">
          <a:off x="14375764" y="1695069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87647</xdr:rowOff>
    </xdr:from>
    <xdr:ext cx="405111" cy="259045"/>
    <xdr:sp macro="" textlink="">
      <xdr:nvSpPr>
        <xdr:cNvPr id="860" name="【公民館】&#10;有形固定資産減価償却率最小値テキスト"/>
        <xdr:cNvSpPr txBox="1"/>
      </xdr:nvSpPr>
      <xdr:spPr>
        <a:xfrm>
          <a:off x="14414500" y="1819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83820</xdr:rowOff>
    </xdr:from>
    <xdr:to>
      <xdr:col>86</xdr:col>
      <xdr:colOff>25400</xdr:colOff>
      <xdr:row>108</xdr:row>
      <xdr:rowOff>83820</xdr:rowOff>
    </xdr:to>
    <xdr:cxnSp macro="">
      <xdr:nvCxnSpPr>
        <xdr:cNvPr id="861" name="直線コネクタ 860"/>
        <xdr:cNvCxnSpPr/>
      </xdr:nvCxnSpPr>
      <xdr:spPr>
        <a:xfrm>
          <a:off x="14287500" y="181889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137177</xdr:rowOff>
    </xdr:from>
    <xdr:ext cx="405111" cy="259045"/>
    <xdr:sp macro="" textlink="">
      <xdr:nvSpPr>
        <xdr:cNvPr id="862" name="【公民館】&#10;有形固定資産減価償却率最大値テキスト"/>
        <xdr:cNvSpPr txBox="1"/>
      </xdr:nvSpPr>
      <xdr:spPr>
        <a:xfrm>
          <a:off x="14414500" y="16733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19050</xdr:rowOff>
    </xdr:from>
    <xdr:to>
      <xdr:col>86</xdr:col>
      <xdr:colOff>25400</xdr:colOff>
      <xdr:row>101</xdr:row>
      <xdr:rowOff>19050</xdr:rowOff>
    </xdr:to>
    <xdr:cxnSp macro="">
      <xdr:nvCxnSpPr>
        <xdr:cNvPr id="863" name="直線コネクタ 862"/>
        <xdr:cNvCxnSpPr/>
      </xdr:nvCxnSpPr>
      <xdr:spPr>
        <a:xfrm>
          <a:off x="14287500" y="169506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55897</xdr:rowOff>
    </xdr:from>
    <xdr:ext cx="405111" cy="259045"/>
    <xdr:sp macro="" textlink="">
      <xdr:nvSpPr>
        <xdr:cNvPr id="864" name="【公民館】&#10;有形固定資産減価償却率平均値テキスト"/>
        <xdr:cNvSpPr txBox="1"/>
      </xdr:nvSpPr>
      <xdr:spPr>
        <a:xfrm>
          <a:off x="14414500" y="17322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865" name="フローチャート: 判断 864"/>
        <xdr:cNvSpPr/>
      </xdr:nvSpPr>
      <xdr:spPr>
        <a:xfrm>
          <a:off x="14325600" y="1746758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xdr:rowOff>
    </xdr:from>
    <xdr:to>
      <xdr:col>81</xdr:col>
      <xdr:colOff>101600</xdr:colOff>
      <xdr:row>104</xdr:row>
      <xdr:rowOff>115570</xdr:rowOff>
    </xdr:to>
    <xdr:sp macro="" textlink="">
      <xdr:nvSpPr>
        <xdr:cNvPr id="866" name="フローチャート: 判断 865"/>
        <xdr:cNvSpPr/>
      </xdr:nvSpPr>
      <xdr:spPr>
        <a:xfrm>
          <a:off x="13578840" y="17448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153036</xdr:rowOff>
    </xdr:from>
    <xdr:to>
      <xdr:col>76</xdr:col>
      <xdr:colOff>165100</xdr:colOff>
      <xdr:row>104</xdr:row>
      <xdr:rowOff>83186</xdr:rowOff>
    </xdr:to>
    <xdr:sp macro="" textlink="">
      <xdr:nvSpPr>
        <xdr:cNvPr id="867" name="フローチャート: 判断 866"/>
        <xdr:cNvSpPr/>
      </xdr:nvSpPr>
      <xdr:spPr>
        <a:xfrm>
          <a:off x="12804140" y="174199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135889</xdr:rowOff>
    </xdr:from>
    <xdr:to>
      <xdr:col>72</xdr:col>
      <xdr:colOff>38100</xdr:colOff>
      <xdr:row>104</xdr:row>
      <xdr:rowOff>66039</xdr:rowOff>
    </xdr:to>
    <xdr:sp macro="" textlink="">
      <xdr:nvSpPr>
        <xdr:cNvPr id="868" name="フローチャート: 判断 867"/>
        <xdr:cNvSpPr/>
      </xdr:nvSpPr>
      <xdr:spPr>
        <a:xfrm>
          <a:off x="12029440" y="1740280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120650</xdr:rowOff>
    </xdr:from>
    <xdr:to>
      <xdr:col>67</xdr:col>
      <xdr:colOff>101600</xdr:colOff>
      <xdr:row>104</xdr:row>
      <xdr:rowOff>50800</xdr:rowOff>
    </xdr:to>
    <xdr:sp macro="" textlink="">
      <xdr:nvSpPr>
        <xdr:cNvPr id="869" name="フローチャート: 判断 868"/>
        <xdr:cNvSpPr/>
      </xdr:nvSpPr>
      <xdr:spPr>
        <a:xfrm>
          <a:off x="11231880" y="173875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0" name="テキスト ボックス 869"/>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1" name="テキスト ボックス 870"/>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2" name="テキスト ボックス 871"/>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3" name="テキスト ボックス 872"/>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4" name="テキスト ボックス 873"/>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116839</xdr:rowOff>
    </xdr:from>
    <xdr:to>
      <xdr:col>85</xdr:col>
      <xdr:colOff>177800</xdr:colOff>
      <xdr:row>106</xdr:row>
      <xdr:rowOff>46989</xdr:rowOff>
    </xdr:to>
    <xdr:sp macro="" textlink="">
      <xdr:nvSpPr>
        <xdr:cNvPr id="875" name="楕円 874"/>
        <xdr:cNvSpPr/>
      </xdr:nvSpPr>
      <xdr:spPr>
        <a:xfrm>
          <a:off x="14325600" y="17719039"/>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95266</xdr:rowOff>
    </xdr:from>
    <xdr:ext cx="405111" cy="259045"/>
    <xdr:sp macro="" textlink="">
      <xdr:nvSpPr>
        <xdr:cNvPr id="876" name="【公民館】&#10;有形固定資産減価償却率該当値テキスト"/>
        <xdr:cNvSpPr txBox="1"/>
      </xdr:nvSpPr>
      <xdr:spPr>
        <a:xfrm>
          <a:off x="14414500" y="17697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111125</xdr:rowOff>
    </xdr:from>
    <xdr:to>
      <xdr:col>81</xdr:col>
      <xdr:colOff>101600</xdr:colOff>
      <xdr:row>106</xdr:row>
      <xdr:rowOff>41275</xdr:rowOff>
    </xdr:to>
    <xdr:sp macro="" textlink="">
      <xdr:nvSpPr>
        <xdr:cNvPr id="877" name="楕円 876"/>
        <xdr:cNvSpPr/>
      </xdr:nvSpPr>
      <xdr:spPr>
        <a:xfrm>
          <a:off x="13578840" y="177133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161925</xdr:rowOff>
    </xdr:from>
    <xdr:to>
      <xdr:col>85</xdr:col>
      <xdr:colOff>127000</xdr:colOff>
      <xdr:row>105</xdr:row>
      <xdr:rowOff>167639</xdr:rowOff>
    </xdr:to>
    <xdr:cxnSp macro="">
      <xdr:nvCxnSpPr>
        <xdr:cNvPr id="878" name="直線コネクタ 877"/>
        <xdr:cNvCxnSpPr/>
      </xdr:nvCxnSpPr>
      <xdr:spPr>
        <a:xfrm>
          <a:off x="13629640" y="17764125"/>
          <a:ext cx="74676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80645</xdr:rowOff>
    </xdr:from>
    <xdr:to>
      <xdr:col>76</xdr:col>
      <xdr:colOff>165100</xdr:colOff>
      <xdr:row>106</xdr:row>
      <xdr:rowOff>10795</xdr:rowOff>
    </xdr:to>
    <xdr:sp macro="" textlink="">
      <xdr:nvSpPr>
        <xdr:cNvPr id="879" name="楕円 878"/>
        <xdr:cNvSpPr/>
      </xdr:nvSpPr>
      <xdr:spPr>
        <a:xfrm>
          <a:off x="12804140" y="176828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131445</xdr:rowOff>
    </xdr:from>
    <xdr:to>
      <xdr:col>81</xdr:col>
      <xdr:colOff>50800</xdr:colOff>
      <xdr:row>105</xdr:row>
      <xdr:rowOff>161925</xdr:rowOff>
    </xdr:to>
    <xdr:cxnSp macro="">
      <xdr:nvCxnSpPr>
        <xdr:cNvPr id="880" name="直線コネクタ 879"/>
        <xdr:cNvCxnSpPr/>
      </xdr:nvCxnSpPr>
      <xdr:spPr>
        <a:xfrm>
          <a:off x="12854940" y="17733645"/>
          <a:ext cx="7747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71120</xdr:rowOff>
    </xdr:from>
    <xdr:to>
      <xdr:col>72</xdr:col>
      <xdr:colOff>38100</xdr:colOff>
      <xdr:row>105</xdr:row>
      <xdr:rowOff>1270</xdr:rowOff>
    </xdr:to>
    <xdr:sp macro="" textlink="">
      <xdr:nvSpPr>
        <xdr:cNvPr id="881" name="楕円 880"/>
        <xdr:cNvSpPr/>
      </xdr:nvSpPr>
      <xdr:spPr>
        <a:xfrm>
          <a:off x="12029440" y="175056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121920</xdr:rowOff>
    </xdr:from>
    <xdr:to>
      <xdr:col>76</xdr:col>
      <xdr:colOff>114300</xdr:colOff>
      <xdr:row>105</xdr:row>
      <xdr:rowOff>131445</xdr:rowOff>
    </xdr:to>
    <xdr:cxnSp macro="">
      <xdr:nvCxnSpPr>
        <xdr:cNvPr id="882" name="直線コネクタ 881"/>
        <xdr:cNvCxnSpPr/>
      </xdr:nvCxnSpPr>
      <xdr:spPr>
        <a:xfrm>
          <a:off x="12072620" y="17556480"/>
          <a:ext cx="782320" cy="17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33020</xdr:rowOff>
    </xdr:from>
    <xdr:to>
      <xdr:col>67</xdr:col>
      <xdr:colOff>101600</xdr:colOff>
      <xdr:row>104</xdr:row>
      <xdr:rowOff>134620</xdr:rowOff>
    </xdr:to>
    <xdr:sp macro="" textlink="">
      <xdr:nvSpPr>
        <xdr:cNvPr id="883" name="楕円 882"/>
        <xdr:cNvSpPr/>
      </xdr:nvSpPr>
      <xdr:spPr>
        <a:xfrm>
          <a:off x="11231880" y="1746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83820</xdr:rowOff>
    </xdr:from>
    <xdr:to>
      <xdr:col>71</xdr:col>
      <xdr:colOff>177800</xdr:colOff>
      <xdr:row>104</xdr:row>
      <xdr:rowOff>121920</xdr:rowOff>
    </xdr:to>
    <xdr:cxnSp macro="">
      <xdr:nvCxnSpPr>
        <xdr:cNvPr id="884" name="直線コネクタ 883"/>
        <xdr:cNvCxnSpPr/>
      </xdr:nvCxnSpPr>
      <xdr:spPr>
        <a:xfrm>
          <a:off x="11282680" y="17518380"/>
          <a:ext cx="78994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132097</xdr:rowOff>
    </xdr:from>
    <xdr:ext cx="405111" cy="259045"/>
    <xdr:sp macro="" textlink="">
      <xdr:nvSpPr>
        <xdr:cNvPr id="885" name="n_1aveValue【公民館】&#10;有形固定資産減価償却率"/>
        <xdr:cNvSpPr txBox="1"/>
      </xdr:nvSpPr>
      <xdr:spPr>
        <a:xfrm>
          <a:off x="13437244" y="1723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99713</xdr:rowOff>
    </xdr:from>
    <xdr:ext cx="405111" cy="259045"/>
    <xdr:sp macro="" textlink="">
      <xdr:nvSpPr>
        <xdr:cNvPr id="886" name="n_2aveValue【公民館】&#10;有形固定資産減価償却率"/>
        <xdr:cNvSpPr txBox="1"/>
      </xdr:nvSpPr>
      <xdr:spPr>
        <a:xfrm>
          <a:off x="12675244" y="1719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82566</xdr:rowOff>
    </xdr:from>
    <xdr:ext cx="405111" cy="259045"/>
    <xdr:sp macro="" textlink="">
      <xdr:nvSpPr>
        <xdr:cNvPr id="887" name="n_3aveValue【公民館】&#10;有形固定資産減価償却率"/>
        <xdr:cNvSpPr txBox="1"/>
      </xdr:nvSpPr>
      <xdr:spPr>
        <a:xfrm>
          <a:off x="11900544" y="17181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67327</xdr:rowOff>
    </xdr:from>
    <xdr:ext cx="405111" cy="259045"/>
    <xdr:sp macro="" textlink="">
      <xdr:nvSpPr>
        <xdr:cNvPr id="888" name="n_4aveValue【公民館】&#10;有形固定資産減価償却率"/>
        <xdr:cNvSpPr txBox="1"/>
      </xdr:nvSpPr>
      <xdr:spPr>
        <a:xfrm>
          <a:off x="11102984" y="1716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32402</xdr:rowOff>
    </xdr:from>
    <xdr:ext cx="405111" cy="259045"/>
    <xdr:sp macro="" textlink="">
      <xdr:nvSpPr>
        <xdr:cNvPr id="889" name="n_1mainValue【公民館】&#10;有形固定資産減価償却率"/>
        <xdr:cNvSpPr txBox="1"/>
      </xdr:nvSpPr>
      <xdr:spPr>
        <a:xfrm>
          <a:off x="13437244" y="1780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1922</xdr:rowOff>
    </xdr:from>
    <xdr:ext cx="405111" cy="259045"/>
    <xdr:sp macro="" textlink="">
      <xdr:nvSpPr>
        <xdr:cNvPr id="890" name="n_2mainValue【公民館】&#10;有形固定資産減価償却率"/>
        <xdr:cNvSpPr txBox="1"/>
      </xdr:nvSpPr>
      <xdr:spPr>
        <a:xfrm>
          <a:off x="12675244" y="17771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163847</xdr:rowOff>
    </xdr:from>
    <xdr:ext cx="405111" cy="259045"/>
    <xdr:sp macro="" textlink="">
      <xdr:nvSpPr>
        <xdr:cNvPr id="891" name="n_3mainValue【公民館】&#10;有形固定資産減価償却率"/>
        <xdr:cNvSpPr txBox="1"/>
      </xdr:nvSpPr>
      <xdr:spPr>
        <a:xfrm>
          <a:off x="11900544" y="17598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125747</xdr:rowOff>
    </xdr:from>
    <xdr:ext cx="405111" cy="259045"/>
    <xdr:sp macro="" textlink="">
      <xdr:nvSpPr>
        <xdr:cNvPr id="892" name="n_4mainValue【公民館】&#10;有形固定資産減価償却率"/>
        <xdr:cNvSpPr txBox="1"/>
      </xdr:nvSpPr>
      <xdr:spPr>
        <a:xfrm>
          <a:off x="11102984" y="17560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3" name="正方形/長方形 892"/>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4" name="正方形/長方形 893"/>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5" name="正方形/長方形 894"/>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6" name="正方形/長方形 895"/>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7" name="正方形/長方形 896"/>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8" name="正方形/長方形 897"/>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9" name="正方形/長方形 898"/>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0" name="正方形/長方形 899"/>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1" name="テキスト ボックス 900"/>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2" name="直線コネクタ 901"/>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3" name="直線コネクタ 902"/>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4" name="テキスト ボックス 903"/>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5" name="直線コネクタ 904"/>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6" name="テキスト ボックス 905"/>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7" name="直線コネクタ 906"/>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8" name="テキスト ボックス 907"/>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9" name="直線コネクタ 908"/>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0" name="テキスト ボックス 909"/>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1" name="直線コネクタ 910"/>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2" name="テキスト ボックス 911"/>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3"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67056</xdr:rowOff>
    </xdr:from>
    <xdr:to>
      <xdr:col>116</xdr:col>
      <xdr:colOff>62864</xdr:colOff>
      <xdr:row>108</xdr:row>
      <xdr:rowOff>62485</xdr:rowOff>
    </xdr:to>
    <xdr:cxnSp macro="">
      <xdr:nvCxnSpPr>
        <xdr:cNvPr id="914" name="直線コネクタ 913"/>
        <xdr:cNvCxnSpPr/>
      </xdr:nvCxnSpPr>
      <xdr:spPr>
        <a:xfrm flipV="1">
          <a:off x="19509104" y="16831056"/>
          <a:ext cx="0" cy="1336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66312</xdr:rowOff>
    </xdr:from>
    <xdr:ext cx="469744" cy="259045"/>
    <xdr:sp macro="" textlink="">
      <xdr:nvSpPr>
        <xdr:cNvPr id="915" name="【公民館】&#10;一人当たり面積最小値テキスト"/>
        <xdr:cNvSpPr txBox="1"/>
      </xdr:nvSpPr>
      <xdr:spPr>
        <a:xfrm>
          <a:off x="19547840" y="1817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62485</xdr:rowOff>
    </xdr:from>
    <xdr:to>
      <xdr:col>116</xdr:col>
      <xdr:colOff>152400</xdr:colOff>
      <xdr:row>108</xdr:row>
      <xdr:rowOff>62485</xdr:rowOff>
    </xdr:to>
    <xdr:cxnSp macro="">
      <xdr:nvCxnSpPr>
        <xdr:cNvPr id="916" name="直線コネクタ 915"/>
        <xdr:cNvCxnSpPr/>
      </xdr:nvCxnSpPr>
      <xdr:spPr>
        <a:xfrm>
          <a:off x="19443700" y="181676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13733</xdr:rowOff>
    </xdr:from>
    <xdr:ext cx="469744" cy="259045"/>
    <xdr:sp macro="" textlink="">
      <xdr:nvSpPr>
        <xdr:cNvPr id="917" name="【公民館】&#10;一人当たり面積最大値テキスト"/>
        <xdr:cNvSpPr txBox="1"/>
      </xdr:nvSpPr>
      <xdr:spPr>
        <a:xfrm>
          <a:off x="19547840" y="16610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67056</xdr:rowOff>
    </xdr:from>
    <xdr:to>
      <xdr:col>116</xdr:col>
      <xdr:colOff>152400</xdr:colOff>
      <xdr:row>100</xdr:row>
      <xdr:rowOff>67056</xdr:rowOff>
    </xdr:to>
    <xdr:cxnSp macro="">
      <xdr:nvCxnSpPr>
        <xdr:cNvPr id="918" name="直線コネクタ 917"/>
        <xdr:cNvCxnSpPr/>
      </xdr:nvCxnSpPr>
      <xdr:spPr>
        <a:xfrm>
          <a:off x="19443700" y="168310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22114</xdr:rowOff>
    </xdr:from>
    <xdr:ext cx="469744" cy="259045"/>
    <xdr:sp macro="" textlink="">
      <xdr:nvSpPr>
        <xdr:cNvPr id="919" name="【公民館】&#10;一人当たり面積平均値テキスト"/>
        <xdr:cNvSpPr txBox="1"/>
      </xdr:nvSpPr>
      <xdr:spPr>
        <a:xfrm>
          <a:off x="19547840" y="177919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43687</xdr:rowOff>
    </xdr:from>
    <xdr:to>
      <xdr:col>116</xdr:col>
      <xdr:colOff>114300</xdr:colOff>
      <xdr:row>106</xdr:row>
      <xdr:rowOff>145287</xdr:rowOff>
    </xdr:to>
    <xdr:sp macro="" textlink="">
      <xdr:nvSpPr>
        <xdr:cNvPr id="920" name="フローチャート: 判断 919"/>
        <xdr:cNvSpPr/>
      </xdr:nvSpPr>
      <xdr:spPr>
        <a:xfrm>
          <a:off x="19458940" y="17813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52832</xdr:rowOff>
    </xdr:from>
    <xdr:to>
      <xdr:col>112</xdr:col>
      <xdr:colOff>38100</xdr:colOff>
      <xdr:row>106</xdr:row>
      <xdr:rowOff>154432</xdr:rowOff>
    </xdr:to>
    <xdr:sp macro="" textlink="">
      <xdr:nvSpPr>
        <xdr:cNvPr id="921" name="フローチャート: 判断 920"/>
        <xdr:cNvSpPr/>
      </xdr:nvSpPr>
      <xdr:spPr>
        <a:xfrm>
          <a:off x="18735040" y="1782267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55118</xdr:rowOff>
    </xdr:from>
    <xdr:to>
      <xdr:col>107</xdr:col>
      <xdr:colOff>101600</xdr:colOff>
      <xdr:row>106</xdr:row>
      <xdr:rowOff>156718</xdr:rowOff>
    </xdr:to>
    <xdr:sp macro="" textlink="">
      <xdr:nvSpPr>
        <xdr:cNvPr id="922" name="フローチャート: 判断 921"/>
        <xdr:cNvSpPr/>
      </xdr:nvSpPr>
      <xdr:spPr>
        <a:xfrm>
          <a:off x="17937480" y="1782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80263</xdr:rowOff>
    </xdr:from>
    <xdr:to>
      <xdr:col>102</xdr:col>
      <xdr:colOff>165100</xdr:colOff>
      <xdr:row>107</xdr:row>
      <xdr:rowOff>10413</xdr:rowOff>
    </xdr:to>
    <xdr:sp macro="" textlink="">
      <xdr:nvSpPr>
        <xdr:cNvPr id="923" name="フローチャート: 判断 922"/>
        <xdr:cNvSpPr/>
      </xdr:nvSpPr>
      <xdr:spPr>
        <a:xfrm>
          <a:off x="17162780" y="178501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68835</xdr:rowOff>
    </xdr:from>
    <xdr:to>
      <xdr:col>98</xdr:col>
      <xdr:colOff>38100</xdr:colOff>
      <xdr:row>106</xdr:row>
      <xdr:rowOff>170435</xdr:rowOff>
    </xdr:to>
    <xdr:sp macro="" textlink="">
      <xdr:nvSpPr>
        <xdr:cNvPr id="924" name="フローチャート: 判断 923"/>
        <xdr:cNvSpPr/>
      </xdr:nvSpPr>
      <xdr:spPr>
        <a:xfrm>
          <a:off x="16388080" y="178386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5" name="テキスト ボックス 924"/>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6" name="テキスト ボックス 925"/>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7" name="テキスト ボックス 926"/>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8" name="テキスト ボックス 927"/>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9" name="テキスト ボックス 928"/>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100837</xdr:rowOff>
    </xdr:from>
    <xdr:to>
      <xdr:col>116</xdr:col>
      <xdr:colOff>114300</xdr:colOff>
      <xdr:row>105</xdr:row>
      <xdr:rowOff>30987</xdr:rowOff>
    </xdr:to>
    <xdr:sp macro="" textlink="">
      <xdr:nvSpPr>
        <xdr:cNvPr id="930" name="楕円 929"/>
        <xdr:cNvSpPr/>
      </xdr:nvSpPr>
      <xdr:spPr>
        <a:xfrm>
          <a:off x="19458940" y="1753539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123714</xdr:rowOff>
    </xdr:from>
    <xdr:ext cx="469744" cy="259045"/>
    <xdr:sp macro="" textlink="">
      <xdr:nvSpPr>
        <xdr:cNvPr id="931" name="【公民館】&#10;一人当たり面積該当値テキスト"/>
        <xdr:cNvSpPr txBox="1"/>
      </xdr:nvSpPr>
      <xdr:spPr>
        <a:xfrm>
          <a:off x="19547840" y="1739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96265</xdr:rowOff>
    </xdr:from>
    <xdr:to>
      <xdr:col>112</xdr:col>
      <xdr:colOff>38100</xdr:colOff>
      <xdr:row>105</xdr:row>
      <xdr:rowOff>26415</xdr:rowOff>
    </xdr:to>
    <xdr:sp macro="" textlink="">
      <xdr:nvSpPr>
        <xdr:cNvPr id="932" name="楕円 931"/>
        <xdr:cNvSpPr/>
      </xdr:nvSpPr>
      <xdr:spPr>
        <a:xfrm>
          <a:off x="18735040" y="175308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147065</xdr:rowOff>
    </xdr:from>
    <xdr:to>
      <xdr:col>116</xdr:col>
      <xdr:colOff>63500</xdr:colOff>
      <xdr:row>104</xdr:row>
      <xdr:rowOff>151637</xdr:rowOff>
    </xdr:to>
    <xdr:cxnSp macro="">
      <xdr:nvCxnSpPr>
        <xdr:cNvPr id="933" name="直線コネクタ 932"/>
        <xdr:cNvCxnSpPr/>
      </xdr:nvCxnSpPr>
      <xdr:spPr>
        <a:xfrm>
          <a:off x="18778220" y="17581625"/>
          <a:ext cx="7315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112268</xdr:rowOff>
    </xdr:from>
    <xdr:to>
      <xdr:col>107</xdr:col>
      <xdr:colOff>101600</xdr:colOff>
      <xdr:row>105</xdr:row>
      <xdr:rowOff>42418</xdr:rowOff>
    </xdr:to>
    <xdr:sp macro="" textlink="">
      <xdr:nvSpPr>
        <xdr:cNvPr id="934" name="楕円 933"/>
        <xdr:cNvSpPr/>
      </xdr:nvSpPr>
      <xdr:spPr>
        <a:xfrm>
          <a:off x="17937480" y="175468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147065</xdr:rowOff>
    </xdr:from>
    <xdr:to>
      <xdr:col>111</xdr:col>
      <xdr:colOff>177800</xdr:colOff>
      <xdr:row>104</xdr:row>
      <xdr:rowOff>163068</xdr:rowOff>
    </xdr:to>
    <xdr:cxnSp macro="">
      <xdr:nvCxnSpPr>
        <xdr:cNvPr id="935" name="直線コネクタ 934"/>
        <xdr:cNvCxnSpPr/>
      </xdr:nvCxnSpPr>
      <xdr:spPr>
        <a:xfrm flipV="1">
          <a:off x="17988280" y="17581625"/>
          <a:ext cx="789940" cy="1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151130</xdr:rowOff>
    </xdr:from>
    <xdr:to>
      <xdr:col>102</xdr:col>
      <xdr:colOff>165100</xdr:colOff>
      <xdr:row>105</xdr:row>
      <xdr:rowOff>81280</xdr:rowOff>
    </xdr:to>
    <xdr:sp macro="" textlink="">
      <xdr:nvSpPr>
        <xdr:cNvPr id="936" name="楕円 935"/>
        <xdr:cNvSpPr/>
      </xdr:nvSpPr>
      <xdr:spPr>
        <a:xfrm>
          <a:off x="17162780" y="175856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163068</xdr:rowOff>
    </xdr:from>
    <xdr:to>
      <xdr:col>107</xdr:col>
      <xdr:colOff>50800</xdr:colOff>
      <xdr:row>105</xdr:row>
      <xdr:rowOff>30480</xdr:rowOff>
    </xdr:to>
    <xdr:cxnSp macro="">
      <xdr:nvCxnSpPr>
        <xdr:cNvPr id="937" name="直線コネクタ 936"/>
        <xdr:cNvCxnSpPr/>
      </xdr:nvCxnSpPr>
      <xdr:spPr>
        <a:xfrm flipV="1">
          <a:off x="17213580" y="17597628"/>
          <a:ext cx="7747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148844</xdr:rowOff>
    </xdr:from>
    <xdr:to>
      <xdr:col>98</xdr:col>
      <xdr:colOff>38100</xdr:colOff>
      <xdr:row>105</xdr:row>
      <xdr:rowOff>78994</xdr:rowOff>
    </xdr:to>
    <xdr:sp macro="" textlink="">
      <xdr:nvSpPr>
        <xdr:cNvPr id="938" name="楕円 937"/>
        <xdr:cNvSpPr/>
      </xdr:nvSpPr>
      <xdr:spPr>
        <a:xfrm>
          <a:off x="16388080" y="1758340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28194</xdr:rowOff>
    </xdr:from>
    <xdr:to>
      <xdr:col>102</xdr:col>
      <xdr:colOff>114300</xdr:colOff>
      <xdr:row>105</xdr:row>
      <xdr:rowOff>30480</xdr:rowOff>
    </xdr:to>
    <xdr:cxnSp macro="">
      <xdr:nvCxnSpPr>
        <xdr:cNvPr id="939" name="直線コネクタ 938"/>
        <xdr:cNvCxnSpPr/>
      </xdr:nvCxnSpPr>
      <xdr:spPr>
        <a:xfrm>
          <a:off x="16431260" y="17630394"/>
          <a:ext cx="78232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145559</xdr:rowOff>
    </xdr:from>
    <xdr:ext cx="469744" cy="259045"/>
    <xdr:sp macro="" textlink="">
      <xdr:nvSpPr>
        <xdr:cNvPr id="940" name="n_1aveValue【公民館】&#10;一人当たり面積"/>
        <xdr:cNvSpPr txBox="1"/>
      </xdr:nvSpPr>
      <xdr:spPr>
        <a:xfrm>
          <a:off x="18561127" y="17915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147845</xdr:rowOff>
    </xdr:from>
    <xdr:ext cx="469744" cy="259045"/>
    <xdr:sp macro="" textlink="">
      <xdr:nvSpPr>
        <xdr:cNvPr id="941" name="n_2aveValue【公民館】&#10;一人当たり面積"/>
        <xdr:cNvSpPr txBox="1"/>
      </xdr:nvSpPr>
      <xdr:spPr>
        <a:xfrm>
          <a:off x="17776267" y="17917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1540</xdr:rowOff>
    </xdr:from>
    <xdr:ext cx="469744" cy="259045"/>
    <xdr:sp macro="" textlink="">
      <xdr:nvSpPr>
        <xdr:cNvPr id="942" name="n_3aveValue【公民館】&#10;一人当たり面積"/>
        <xdr:cNvSpPr txBox="1"/>
      </xdr:nvSpPr>
      <xdr:spPr>
        <a:xfrm>
          <a:off x="17001567" y="1793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161562</xdr:rowOff>
    </xdr:from>
    <xdr:ext cx="469744" cy="259045"/>
    <xdr:sp macro="" textlink="">
      <xdr:nvSpPr>
        <xdr:cNvPr id="943" name="n_4aveValue【公民館】&#10;一人当たり面積"/>
        <xdr:cNvSpPr txBox="1"/>
      </xdr:nvSpPr>
      <xdr:spPr>
        <a:xfrm>
          <a:off x="16226867" y="17931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42942</xdr:rowOff>
    </xdr:from>
    <xdr:ext cx="469744" cy="259045"/>
    <xdr:sp macro="" textlink="">
      <xdr:nvSpPr>
        <xdr:cNvPr id="944" name="n_1mainValue【公民館】&#10;一人当たり面積"/>
        <xdr:cNvSpPr txBox="1"/>
      </xdr:nvSpPr>
      <xdr:spPr>
        <a:xfrm>
          <a:off x="18561127" y="17309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58945</xdr:rowOff>
    </xdr:from>
    <xdr:ext cx="469744" cy="259045"/>
    <xdr:sp macro="" textlink="">
      <xdr:nvSpPr>
        <xdr:cNvPr id="945" name="n_2mainValue【公民館】&#10;一人当たり面積"/>
        <xdr:cNvSpPr txBox="1"/>
      </xdr:nvSpPr>
      <xdr:spPr>
        <a:xfrm>
          <a:off x="17776267" y="17325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97807</xdr:rowOff>
    </xdr:from>
    <xdr:ext cx="469744" cy="259045"/>
    <xdr:sp macro="" textlink="">
      <xdr:nvSpPr>
        <xdr:cNvPr id="946" name="n_3mainValue【公民館】&#10;一人当たり面積"/>
        <xdr:cNvSpPr txBox="1"/>
      </xdr:nvSpPr>
      <xdr:spPr>
        <a:xfrm>
          <a:off x="17001567" y="1736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95521</xdr:rowOff>
    </xdr:from>
    <xdr:ext cx="469744" cy="259045"/>
    <xdr:sp macro="" textlink="">
      <xdr:nvSpPr>
        <xdr:cNvPr id="947" name="n_4mainValue【公民館】&#10;一人当たり面積"/>
        <xdr:cNvSpPr txBox="1"/>
      </xdr:nvSpPr>
      <xdr:spPr>
        <a:xfrm>
          <a:off x="16226867" y="1736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8" name="正方形/長方形 947"/>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9" name="正方形/長方形 948"/>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0" name="テキスト ボックス 949"/>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資産全体の比率に平行して、施設類型別にみても全体的に類似団体平均を上回っている状況である。</a:t>
          </a:r>
          <a:endParaRPr lang="ja-JP" altLang="ja-JP" sz="1400">
            <a:effectLst/>
          </a:endParaRPr>
        </a:p>
        <a:p>
          <a:r>
            <a:rPr kumimoji="1" lang="ja-JP" altLang="ja-JP" sz="1100">
              <a:solidFill>
                <a:schemeClr val="dk1"/>
              </a:solidFill>
              <a:effectLst/>
              <a:latin typeface="+mn-lt"/>
              <a:ea typeface="+mn-ea"/>
              <a:cs typeface="+mn-cs"/>
            </a:rPr>
            <a:t>経年比較においても、</a:t>
          </a:r>
          <a:r>
            <a:rPr kumimoji="1" lang="ja-JP" altLang="en-US" sz="1100">
              <a:solidFill>
                <a:schemeClr val="dk1"/>
              </a:solidFill>
              <a:effectLst/>
              <a:latin typeface="+mn-lt"/>
              <a:ea typeface="+mn-ea"/>
              <a:cs typeface="+mn-cs"/>
            </a:rPr>
            <a:t>老朽化が進み、</a:t>
          </a:r>
          <a:r>
            <a:rPr kumimoji="1" lang="ja-JP" altLang="ja-JP" sz="1100">
              <a:solidFill>
                <a:schemeClr val="dk1"/>
              </a:solidFill>
              <a:effectLst/>
              <a:latin typeface="+mn-lt"/>
              <a:ea typeface="+mn-ea"/>
              <a:cs typeface="+mn-cs"/>
            </a:rPr>
            <a:t>児童館や公民館等</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比率</a:t>
          </a:r>
          <a:r>
            <a:rPr kumimoji="1" lang="ja-JP" altLang="en-US" sz="1100">
              <a:solidFill>
                <a:schemeClr val="dk1"/>
              </a:solidFill>
              <a:effectLst/>
              <a:latin typeface="+mn-lt"/>
              <a:ea typeface="+mn-ea"/>
              <a:cs typeface="+mn-cs"/>
            </a:rPr>
            <a:t>は年々</a:t>
          </a:r>
          <a:r>
            <a:rPr kumimoji="1" lang="ja-JP" altLang="ja-JP" sz="1100">
              <a:solidFill>
                <a:schemeClr val="dk1"/>
              </a:solidFill>
              <a:effectLst/>
              <a:latin typeface="+mn-lt"/>
              <a:ea typeface="+mn-ea"/>
              <a:cs typeface="+mn-cs"/>
            </a:rPr>
            <a:t>上昇</a:t>
          </a:r>
          <a:r>
            <a:rPr kumimoji="1" lang="ja-JP" altLang="en-US" sz="1100">
              <a:solidFill>
                <a:schemeClr val="dk1"/>
              </a:solidFill>
              <a:effectLst/>
              <a:latin typeface="+mn-lt"/>
              <a:ea typeface="+mn-ea"/>
              <a:cs typeface="+mn-cs"/>
            </a:rPr>
            <a:t>している状況がある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２度の市町村合併により公共施設の数が類似団体より多いことが大きな要因となっていることから、今後は人口減少を踏まえた公共施設の統廃合や設備改修等について、公共施設等総合管理計画に基づいた計画的な実施に努め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岩手県宮古市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50,562
50,405
1,259.15
48,773,098
46,585,065
1,513,169
17,578,962
46,960,788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21.2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77833</xdr:rowOff>
    </xdr:from>
    <xdr:to>
      <xdr:col>24</xdr:col>
      <xdr:colOff>62865</xdr:colOff>
      <xdr:row>42</xdr:row>
      <xdr:rowOff>92528</xdr:rowOff>
    </xdr:to>
    <xdr:cxnSp macro="">
      <xdr:nvCxnSpPr>
        <xdr:cNvPr id="58" name="直線コネクタ 57"/>
        <xdr:cNvCxnSpPr/>
      </xdr:nvCxnSpPr>
      <xdr:spPr>
        <a:xfrm flipV="1">
          <a:off x="4086225" y="5609953"/>
          <a:ext cx="0" cy="1523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12496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02082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24510</xdr:rowOff>
    </xdr:from>
    <xdr:ext cx="340478" cy="259045"/>
    <xdr:sp macro="" textlink="">
      <xdr:nvSpPr>
        <xdr:cNvPr id="61" name="【図書館】&#10;有形固定資産減価償却率最大値テキスト"/>
        <xdr:cNvSpPr txBox="1"/>
      </xdr:nvSpPr>
      <xdr:spPr>
        <a:xfrm>
          <a:off x="4124960" y="5388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77833</xdr:rowOff>
    </xdr:from>
    <xdr:to>
      <xdr:col>24</xdr:col>
      <xdr:colOff>152400</xdr:colOff>
      <xdr:row>33</xdr:row>
      <xdr:rowOff>77833</xdr:rowOff>
    </xdr:to>
    <xdr:cxnSp macro="">
      <xdr:nvCxnSpPr>
        <xdr:cNvPr id="62" name="直線コネクタ 61"/>
        <xdr:cNvCxnSpPr/>
      </xdr:nvCxnSpPr>
      <xdr:spPr>
        <a:xfrm>
          <a:off x="4020820" y="56099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46644</xdr:rowOff>
    </xdr:from>
    <xdr:ext cx="405111" cy="259045"/>
    <xdr:sp macro="" textlink="">
      <xdr:nvSpPr>
        <xdr:cNvPr id="63" name="【図書館】&#10;有形固定資産減価償却率平均値テキスト"/>
        <xdr:cNvSpPr txBox="1"/>
      </xdr:nvSpPr>
      <xdr:spPr>
        <a:xfrm>
          <a:off x="4124960" y="60816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23767</xdr:rowOff>
    </xdr:from>
    <xdr:to>
      <xdr:col>24</xdr:col>
      <xdr:colOff>114300</xdr:colOff>
      <xdr:row>37</xdr:row>
      <xdr:rowOff>125367</xdr:rowOff>
    </xdr:to>
    <xdr:sp macro="" textlink="">
      <xdr:nvSpPr>
        <xdr:cNvPr id="64" name="フローチャート: 判断 63"/>
        <xdr:cNvSpPr/>
      </xdr:nvSpPr>
      <xdr:spPr>
        <a:xfrm>
          <a:off x="4036060" y="6226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xdr:cNvSpPr/>
      </xdr:nvSpPr>
      <xdr:spPr>
        <a:xfrm>
          <a:off x="3312160" y="621828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159294</xdr:rowOff>
    </xdr:from>
    <xdr:to>
      <xdr:col>15</xdr:col>
      <xdr:colOff>101600</xdr:colOff>
      <xdr:row>37</xdr:row>
      <xdr:rowOff>89444</xdr:rowOff>
    </xdr:to>
    <xdr:sp macro="" textlink="">
      <xdr:nvSpPr>
        <xdr:cNvPr id="66" name="フローチャート: 判断 65"/>
        <xdr:cNvSpPr/>
      </xdr:nvSpPr>
      <xdr:spPr>
        <a:xfrm>
          <a:off x="2514600" y="619433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129903</xdr:rowOff>
    </xdr:from>
    <xdr:to>
      <xdr:col>10</xdr:col>
      <xdr:colOff>165100</xdr:colOff>
      <xdr:row>37</xdr:row>
      <xdr:rowOff>60053</xdr:rowOff>
    </xdr:to>
    <xdr:sp macro="" textlink="">
      <xdr:nvSpPr>
        <xdr:cNvPr id="67" name="フローチャート: 判断 66"/>
        <xdr:cNvSpPr/>
      </xdr:nvSpPr>
      <xdr:spPr>
        <a:xfrm>
          <a:off x="1739900" y="616494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107043</xdr:rowOff>
    </xdr:from>
    <xdr:to>
      <xdr:col>6</xdr:col>
      <xdr:colOff>38100</xdr:colOff>
      <xdr:row>37</xdr:row>
      <xdr:rowOff>37193</xdr:rowOff>
    </xdr:to>
    <xdr:sp macro="" textlink="">
      <xdr:nvSpPr>
        <xdr:cNvPr id="68" name="フローチャート: 判断 67"/>
        <xdr:cNvSpPr/>
      </xdr:nvSpPr>
      <xdr:spPr>
        <a:xfrm>
          <a:off x="965200" y="614208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164193</xdr:rowOff>
    </xdr:from>
    <xdr:to>
      <xdr:col>24</xdr:col>
      <xdr:colOff>114300</xdr:colOff>
      <xdr:row>40</xdr:row>
      <xdr:rowOff>94343</xdr:rowOff>
    </xdr:to>
    <xdr:sp macro="" textlink="">
      <xdr:nvSpPr>
        <xdr:cNvPr id="74" name="楕円 73"/>
        <xdr:cNvSpPr/>
      </xdr:nvSpPr>
      <xdr:spPr>
        <a:xfrm>
          <a:off x="4036060" y="67021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142620</xdr:rowOff>
    </xdr:from>
    <xdr:ext cx="405111" cy="259045"/>
    <xdr:sp macro="" textlink="">
      <xdr:nvSpPr>
        <xdr:cNvPr id="75" name="【図書館】&#10;有形固定資産減価償却率該当値テキスト"/>
        <xdr:cNvSpPr txBox="1"/>
      </xdr:nvSpPr>
      <xdr:spPr>
        <a:xfrm>
          <a:off x="4124960"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133169</xdr:rowOff>
    </xdr:from>
    <xdr:to>
      <xdr:col>20</xdr:col>
      <xdr:colOff>38100</xdr:colOff>
      <xdr:row>40</xdr:row>
      <xdr:rowOff>63319</xdr:rowOff>
    </xdr:to>
    <xdr:sp macro="" textlink="">
      <xdr:nvSpPr>
        <xdr:cNvPr id="76" name="楕円 75"/>
        <xdr:cNvSpPr/>
      </xdr:nvSpPr>
      <xdr:spPr>
        <a:xfrm>
          <a:off x="3312160" y="667112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12519</xdr:rowOff>
    </xdr:from>
    <xdr:to>
      <xdr:col>24</xdr:col>
      <xdr:colOff>63500</xdr:colOff>
      <xdr:row>40</xdr:row>
      <xdr:rowOff>43543</xdr:rowOff>
    </xdr:to>
    <xdr:cxnSp macro="">
      <xdr:nvCxnSpPr>
        <xdr:cNvPr id="77" name="直線コネクタ 76"/>
        <xdr:cNvCxnSpPr/>
      </xdr:nvCxnSpPr>
      <xdr:spPr>
        <a:xfrm>
          <a:off x="3355340" y="6718119"/>
          <a:ext cx="73152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111941</xdr:rowOff>
    </xdr:from>
    <xdr:to>
      <xdr:col>15</xdr:col>
      <xdr:colOff>101600</xdr:colOff>
      <xdr:row>40</xdr:row>
      <xdr:rowOff>42091</xdr:rowOff>
    </xdr:to>
    <xdr:sp macro="" textlink="">
      <xdr:nvSpPr>
        <xdr:cNvPr id="78" name="楕円 77"/>
        <xdr:cNvSpPr/>
      </xdr:nvSpPr>
      <xdr:spPr>
        <a:xfrm>
          <a:off x="2514600" y="664990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162741</xdr:rowOff>
    </xdr:from>
    <xdr:to>
      <xdr:col>19</xdr:col>
      <xdr:colOff>177800</xdr:colOff>
      <xdr:row>40</xdr:row>
      <xdr:rowOff>12519</xdr:rowOff>
    </xdr:to>
    <xdr:cxnSp macro="">
      <xdr:nvCxnSpPr>
        <xdr:cNvPr id="79" name="直線コネクタ 78"/>
        <xdr:cNvCxnSpPr/>
      </xdr:nvCxnSpPr>
      <xdr:spPr>
        <a:xfrm>
          <a:off x="2565400" y="6700701"/>
          <a:ext cx="789940" cy="17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107043</xdr:rowOff>
    </xdr:from>
    <xdr:to>
      <xdr:col>10</xdr:col>
      <xdr:colOff>165100</xdr:colOff>
      <xdr:row>42</xdr:row>
      <xdr:rowOff>37193</xdr:rowOff>
    </xdr:to>
    <xdr:sp macro="" textlink="">
      <xdr:nvSpPr>
        <xdr:cNvPr id="80" name="楕円 79"/>
        <xdr:cNvSpPr/>
      </xdr:nvSpPr>
      <xdr:spPr>
        <a:xfrm>
          <a:off x="1739900" y="698028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162741</xdr:rowOff>
    </xdr:from>
    <xdr:to>
      <xdr:col>15</xdr:col>
      <xdr:colOff>50800</xdr:colOff>
      <xdr:row>41</xdr:row>
      <xdr:rowOff>157843</xdr:rowOff>
    </xdr:to>
    <xdr:cxnSp macro="">
      <xdr:nvCxnSpPr>
        <xdr:cNvPr id="81" name="直線コネクタ 80"/>
        <xdr:cNvCxnSpPr/>
      </xdr:nvCxnSpPr>
      <xdr:spPr>
        <a:xfrm flipV="1">
          <a:off x="1790700" y="6700701"/>
          <a:ext cx="774700" cy="330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59690</xdr:rowOff>
    </xdr:from>
    <xdr:to>
      <xdr:col>6</xdr:col>
      <xdr:colOff>38100</xdr:colOff>
      <xdr:row>41</xdr:row>
      <xdr:rowOff>161290</xdr:rowOff>
    </xdr:to>
    <xdr:sp macro="" textlink="">
      <xdr:nvSpPr>
        <xdr:cNvPr id="82" name="楕円 81"/>
        <xdr:cNvSpPr/>
      </xdr:nvSpPr>
      <xdr:spPr>
        <a:xfrm>
          <a:off x="965200" y="69329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110490</xdr:rowOff>
    </xdr:from>
    <xdr:to>
      <xdr:col>10</xdr:col>
      <xdr:colOff>114300</xdr:colOff>
      <xdr:row>41</xdr:row>
      <xdr:rowOff>157843</xdr:rowOff>
    </xdr:to>
    <xdr:cxnSp macro="">
      <xdr:nvCxnSpPr>
        <xdr:cNvPr id="83" name="直線コネクタ 82"/>
        <xdr:cNvCxnSpPr/>
      </xdr:nvCxnSpPr>
      <xdr:spPr>
        <a:xfrm>
          <a:off x="1008380" y="6983730"/>
          <a:ext cx="78232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133730</xdr:rowOff>
    </xdr:from>
    <xdr:ext cx="405111" cy="259045"/>
    <xdr:sp macro="" textlink="">
      <xdr:nvSpPr>
        <xdr:cNvPr id="84" name="n_1aveValue【図書館】&#10;有形固定資産減価償却率"/>
        <xdr:cNvSpPr txBox="1"/>
      </xdr:nvSpPr>
      <xdr:spPr>
        <a:xfrm>
          <a:off x="3170564" y="600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105971</xdr:rowOff>
    </xdr:from>
    <xdr:ext cx="405111" cy="259045"/>
    <xdr:sp macro="" textlink="">
      <xdr:nvSpPr>
        <xdr:cNvPr id="85" name="n_2aveValue【図書館】&#10;有形固定資産減価償却率"/>
        <xdr:cNvSpPr txBox="1"/>
      </xdr:nvSpPr>
      <xdr:spPr>
        <a:xfrm>
          <a:off x="2385704" y="5973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76580</xdr:rowOff>
    </xdr:from>
    <xdr:ext cx="405111" cy="259045"/>
    <xdr:sp macro="" textlink="">
      <xdr:nvSpPr>
        <xdr:cNvPr id="86" name="n_3aveValue【図書館】&#10;有形固定資産減価償却率"/>
        <xdr:cNvSpPr txBox="1"/>
      </xdr:nvSpPr>
      <xdr:spPr>
        <a:xfrm>
          <a:off x="1611004" y="5943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53720</xdr:rowOff>
    </xdr:from>
    <xdr:ext cx="405111" cy="259045"/>
    <xdr:sp macro="" textlink="">
      <xdr:nvSpPr>
        <xdr:cNvPr id="87" name="n_4aveValue【図書館】&#10;有形固定資産減価償却率"/>
        <xdr:cNvSpPr txBox="1"/>
      </xdr:nvSpPr>
      <xdr:spPr>
        <a:xfrm>
          <a:off x="836304" y="5921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54446</xdr:rowOff>
    </xdr:from>
    <xdr:ext cx="405111" cy="259045"/>
    <xdr:sp macro="" textlink="">
      <xdr:nvSpPr>
        <xdr:cNvPr id="88" name="n_1mainValue【図書館】&#10;有形固定資産減価償却率"/>
        <xdr:cNvSpPr txBox="1"/>
      </xdr:nvSpPr>
      <xdr:spPr>
        <a:xfrm>
          <a:off x="3170564" y="6760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33218</xdr:rowOff>
    </xdr:from>
    <xdr:ext cx="405111" cy="259045"/>
    <xdr:sp macro="" textlink="">
      <xdr:nvSpPr>
        <xdr:cNvPr id="89" name="n_2mainValue【図書館】&#10;有形固定資産減価償却率"/>
        <xdr:cNvSpPr txBox="1"/>
      </xdr:nvSpPr>
      <xdr:spPr>
        <a:xfrm>
          <a:off x="2385704" y="6738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28320</xdr:rowOff>
    </xdr:from>
    <xdr:ext cx="405111" cy="259045"/>
    <xdr:sp macro="" textlink="">
      <xdr:nvSpPr>
        <xdr:cNvPr id="90" name="n_3mainValue【図書館】&#10;有形固定資産減価償却率"/>
        <xdr:cNvSpPr txBox="1"/>
      </xdr:nvSpPr>
      <xdr:spPr>
        <a:xfrm>
          <a:off x="1611004" y="7069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152417</xdr:rowOff>
    </xdr:from>
    <xdr:ext cx="405111" cy="259045"/>
    <xdr:sp macro="" textlink="">
      <xdr:nvSpPr>
        <xdr:cNvPr id="91" name="n_4mainValue【図書館】&#10;有形固定資産減価償却率"/>
        <xdr:cNvSpPr txBox="1"/>
      </xdr:nvSpPr>
      <xdr:spPr>
        <a:xfrm>
          <a:off x="836304" y="702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12700</xdr:rowOff>
    </xdr:from>
    <xdr:to>
      <xdr:col>54</xdr:col>
      <xdr:colOff>189865</xdr:colOff>
      <xdr:row>41</xdr:row>
      <xdr:rowOff>107950</xdr:rowOff>
    </xdr:to>
    <xdr:cxnSp macro="">
      <xdr:nvCxnSpPr>
        <xdr:cNvPr id="115" name="直線コネクタ 114"/>
        <xdr:cNvCxnSpPr/>
      </xdr:nvCxnSpPr>
      <xdr:spPr>
        <a:xfrm flipV="1">
          <a:off x="9219565" y="571246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xdr:cNvSpPr txBox="1"/>
      </xdr:nvSpPr>
      <xdr:spPr>
        <a:xfrm>
          <a:off x="9258300" y="698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xdr:cNvCxnSpPr/>
      </xdr:nvCxnSpPr>
      <xdr:spPr>
        <a:xfrm>
          <a:off x="9154160" y="69811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130827</xdr:rowOff>
    </xdr:from>
    <xdr:ext cx="469744" cy="259045"/>
    <xdr:sp macro="" textlink="">
      <xdr:nvSpPr>
        <xdr:cNvPr id="118" name="【図書館】&#10;一人当たり面積最大値テキスト"/>
        <xdr:cNvSpPr txBox="1"/>
      </xdr:nvSpPr>
      <xdr:spPr>
        <a:xfrm>
          <a:off x="9258300" y="549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12700</xdr:rowOff>
    </xdr:from>
    <xdr:to>
      <xdr:col>55</xdr:col>
      <xdr:colOff>88900</xdr:colOff>
      <xdr:row>34</xdr:row>
      <xdr:rowOff>12700</xdr:rowOff>
    </xdr:to>
    <xdr:cxnSp macro="">
      <xdr:nvCxnSpPr>
        <xdr:cNvPr id="119" name="直線コネクタ 118"/>
        <xdr:cNvCxnSpPr/>
      </xdr:nvCxnSpPr>
      <xdr:spPr>
        <a:xfrm>
          <a:off x="9154160" y="57124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86377</xdr:rowOff>
    </xdr:from>
    <xdr:ext cx="469744" cy="259045"/>
    <xdr:sp macro="" textlink="">
      <xdr:nvSpPr>
        <xdr:cNvPr id="120" name="【図書館】&#10;一人当たり面積平均値テキスト"/>
        <xdr:cNvSpPr txBox="1"/>
      </xdr:nvSpPr>
      <xdr:spPr>
        <a:xfrm>
          <a:off x="9258300" y="6289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21" name="フローチャート: 判断 120"/>
        <xdr:cNvSpPr/>
      </xdr:nvSpPr>
      <xdr:spPr>
        <a:xfrm>
          <a:off x="9192260" y="64338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xdr:cNvSpPr/>
      </xdr:nvSpPr>
      <xdr:spPr>
        <a:xfrm>
          <a:off x="8445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23" name="フローチャート: 判断 122"/>
        <xdr:cNvSpPr/>
      </xdr:nvSpPr>
      <xdr:spPr>
        <a:xfrm>
          <a:off x="7670800" y="64338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50800</xdr:rowOff>
    </xdr:from>
    <xdr:to>
      <xdr:col>41</xdr:col>
      <xdr:colOff>101600</xdr:colOff>
      <xdr:row>38</xdr:row>
      <xdr:rowOff>152400</xdr:rowOff>
    </xdr:to>
    <xdr:sp macro="" textlink="">
      <xdr:nvSpPr>
        <xdr:cNvPr id="124" name="フローチャート: 判断 123"/>
        <xdr:cNvSpPr/>
      </xdr:nvSpPr>
      <xdr:spPr>
        <a:xfrm>
          <a:off x="6873240" y="642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5" name="フローチャート: 判断 124"/>
        <xdr:cNvSpPr/>
      </xdr:nvSpPr>
      <xdr:spPr>
        <a:xfrm>
          <a:off x="609854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31" name="楕円 130"/>
        <xdr:cNvSpPr/>
      </xdr:nvSpPr>
      <xdr:spPr>
        <a:xfrm>
          <a:off x="9192260" y="64338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41927</xdr:rowOff>
    </xdr:from>
    <xdr:ext cx="469744" cy="259045"/>
    <xdr:sp macro="" textlink="">
      <xdr:nvSpPr>
        <xdr:cNvPr id="132" name="【図書館】&#10;一人当たり面積該当値テキスト"/>
        <xdr:cNvSpPr txBox="1"/>
      </xdr:nvSpPr>
      <xdr:spPr>
        <a:xfrm>
          <a:off x="9258300" y="641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76200</xdr:rowOff>
    </xdr:from>
    <xdr:to>
      <xdr:col>50</xdr:col>
      <xdr:colOff>165100</xdr:colOff>
      <xdr:row>39</xdr:row>
      <xdr:rowOff>6350</xdr:rowOff>
    </xdr:to>
    <xdr:sp macro="" textlink="">
      <xdr:nvSpPr>
        <xdr:cNvPr id="133" name="楕円 132"/>
        <xdr:cNvSpPr/>
      </xdr:nvSpPr>
      <xdr:spPr>
        <a:xfrm>
          <a:off x="8445500" y="64465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114300</xdr:rowOff>
    </xdr:from>
    <xdr:to>
      <xdr:col>55</xdr:col>
      <xdr:colOff>0</xdr:colOff>
      <xdr:row>38</xdr:row>
      <xdr:rowOff>127000</xdr:rowOff>
    </xdr:to>
    <xdr:cxnSp macro="">
      <xdr:nvCxnSpPr>
        <xdr:cNvPr id="134" name="直線コネクタ 133"/>
        <xdr:cNvCxnSpPr/>
      </xdr:nvCxnSpPr>
      <xdr:spPr>
        <a:xfrm flipV="1">
          <a:off x="8496300" y="6484620"/>
          <a:ext cx="7239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88900</xdr:rowOff>
    </xdr:from>
    <xdr:to>
      <xdr:col>46</xdr:col>
      <xdr:colOff>38100</xdr:colOff>
      <xdr:row>39</xdr:row>
      <xdr:rowOff>19050</xdr:rowOff>
    </xdr:to>
    <xdr:sp macro="" textlink="">
      <xdr:nvSpPr>
        <xdr:cNvPr id="135" name="楕円 134"/>
        <xdr:cNvSpPr/>
      </xdr:nvSpPr>
      <xdr:spPr>
        <a:xfrm>
          <a:off x="7670800" y="64592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127000</xdr:rowOff>
    </xdr:from>
    <xdr:to>
      <xdr:col>50</xdr:col>
      <xdr:colOff>114300</xdr:colOff>
      <xdr:row>38</xdr:row>
      <xdr:rowOff>139700</xdr:rowOff>
    </xdr:to>
    <xdr:cxnSp macro="">
      <xdr:nvCxnSpPr>
        <xdr:cNvPr id="136" name="直線コネクタ 135"/>
        <xdr:cNvCxnSpPr/>
      </xdr:nvCxnSpPr>
      <xdr:spPr>
        <a:xfrm flipV="1">
          <a:off x="7713980" y="6497320"/>
          <a:ext cx="78232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101600</xdr:rowOff>
    </xdr:from>
    <xdr:to>
      <xdr:col>41</xdr:col>
      <xdr:colOff>101600</xdr:colOff>
      <xdr:row>39</xdr:row>
      <xdr:rowOff>31750</xdr:rowOff>
    </xdr:to>
    <xdr:sp macro="" textlink="">
      <xdr:nvSpPr>
        <xdr:cNvPr id="137" name="楕円 136"/>
        <xdr:cNvSpPr/>
      </xdr:nvSpPr>
      <xdr:spPr>
        <a:xfrm>
          <a:off x="6873240" y="64719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139700</xdr:rowOff>
    </xdr:from>
    <xdr:to>
      <xdr:col>45</xdr:col>
      <xdr:colOff>177800</xdr:colOff>
      <xdr:row>38</xdr:row>
      <xdr:rowOff>152400</xdr:rowOff>
    </xdr:to>
    <xdr:cxnSp macro="">
      <xdr:nvCxnSpPr>
        <xdr:cNvPr id="138" name="直線コネクタ 137"/>
        <xdr:cNvCxnSpPr/>
      </xdr:nvCxnSpPr>
      <xdr:spPr>
        <a:xfrm flipV="1">
          <a:off x="6924040" y="6510020"/>
          <a:ext cx="78994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114300</xdr:rowOff>
    </xdr:from>
    <xdr:to>
      <xdr:col>36</xdr:col>
      <xdr:colOff>165100</xdr:colOff>
      <xdr:row>39</xdr:row>
      <xdr:rowOff>44450</xdr:rowOff>
    </xdr:to>
    <xdr:sp macro="" textlink="">
      <xdr:nvSpPr>
        <xdr:cNvPr id="139" name="楕円 138"/>
        <xdr:cNvSpPr/>
      </xdr:nvSpPr>
      <xdr:spPr>
        <a:xfrm>
          <a:off x="6098540" y="64846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152400</xdr:rowOff>
    </xdr:from>
    <xdr:to>
      <xdr:col>41</xdr:col>
      <xdr:colOff>50800</xdr:colOff>
      <xdr:row>38</xdr:row>
      <xdr:rowOff>165100</xdr:rowOff>
    </xdr:to>
    <xdr:cxnSp macro="">
      <xdr:nvCxnSpPr>
        <xdr:cNvPr id="140" name="直線コネクタ 139"/>
        <xdr:cNvCxnSpPr/>
      </xdr:nvCxnSpPr>
      <xdr:spPr>
        <a:xfrm flipV="1">
          <a:off x="6149340" y="6522720"/>
          <a:ext cx="7747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41" name="n_1aveValue【図書館】&#10;一人当たり面積"/>
        <xdr:cNvSpPr txBox="1"/>
      </xdr:nvSpPr>
      <xdr:spPr>
        <a:xfrm>
          <a:off x="8271587" y="621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42" name="n_2aveValue【図書館】&#10;一人当たり面積"/>
        <xdr:cNvSpPr txBox="1"/>
      </xdr:nvSpPr>
      <xdr:spPr>
        <a:xfrm>
          <a:off x="7509587" y="621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168927</xdr:rowOff>
    </xdr:from>
    <xdr:ext cx="469744" cy="259045"/>
    <xdr:sp macro="" textlink="">
      <xdr:nvSpPr>
        <xdr:cNvPr id="143" name="n_3aveValue【図書館】&#10;一人当たり面積"/>
        <xdr:cNvSpPr txBox="1"/>
      </xdr:nvSpPr>
      <xdr:spPr>
        <a:xfrm>
          <a:off x="6712027" y="6203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10177</xdr:rowOff>
    </xdr:from>
    <xdr:ext cx="469744" cy="259045"/>
    <xdr:sp macro="" textlink="">
      <xdr:nvSpPr>
        <xdr:cNvPr id="144" name="n_4aveValue【図書館】&#10;一人当たり面積"/>
        <xdr:cNvSpPr txBox="1"/>
      </xdr:nvSpPr>
      <xdr:spPr>
        <a:xfrm>
          <a:off x="5937327" y="621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168927</xdr:rowOff>
    </xdr:from>
    <xdr:ext cx="469744" cy="259045"/>
    <xdr:sp macro="" textlink="">
      <xdr:nvSpPr>
        <xdr:cNvPr id="145" name="n_1mainValue【図書館】&#10;一人当たり面積"/>
        <xdr:cNvSpPr txBox="1"/>
      </xdr:nvSpPr>
      <xdr:spPr>
        <a:xfrm>
          <a:off x="8271587" y="653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10177</xdr:rowOff>
    </xdr:from>
    <xdr:ext cx="469744" cy="259045"/>
    <xdr:sp macro="" textlink="">
      <xdr:nvSpPr>
        <xdr:cNvPr id="146" name="n_2mainValue【図書館】&#10;一人当たり面積"/>
        <xdr:cNvSpPr txBox="1"/>
      </xdr:nvSpPr>
      <xdr:spPr>
        <a:xfrm>
          <a:off x="7509587" y="654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22877</xdr:rowOff>
    </xdr:from>
    <xdr:ext cx="469744" cy="259045"/>
    <xdr:sp macro="" textlink="">
      <xdr:nvSpPr>
        <xdr:cNvPr id="147" name="n_3mainValue【図書館】&#10;一人当たり面積"/>
        <xdr:cNvSpPr txBox="1"/>
      </xdr:nvSpPr>
      <xdr:spPr>
        <a:xfrm>
          <a:off x="6712027" y="6560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35577</xdr:rowOff>
    </xdr:from>
    <xdr:ext cx="469744" cy="259045"/>
    <xdr:sp macro="" textlink="">
      <xdr:nvSpPr>
        <xdr:cNvPr id="148" name="n_4mainValue【図書館】&#10;一人当たり面積"/>
        <xdr:cNvSpPr txBox="1"/>
      </xdr:nvSpPr>
      <xdr:spPr>
        <a:xfrm>
          <a:off x="5937327" y="657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35923</xdr:rowOff>
    </xdr:from>
    <xdr:to>
      <xdr:col>24</xdr:col>
      <xdr:colOff>62865</xdr:colOff>
      <xdr:row>64</xdr:row>
      <xdr:rowOff>130628</xdr:rowOff>
    </xdr:to>
    <xdr:cxnSp macro="">
      <xdr:nvCxnSpPr>
        <xdr:cNvPr id="174" name="直線コネクタ 173"/>
        <xdr:cNvCxnSpPr/>
      </xdr:nvCxnSpPr>
      <xdr:spPr>
        <a:xfrm flipV="1">
          <a:off x="4086225" y="9423763"/>
          <a:ext cx="0" cy="1435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124960" y="1086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020820" y="1085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154050</xdr:rowOff>
    </xdr:from>
    <xdr:ext cx="405111" cy="259045"/>
    <xdr:sp macro="" textlink="">
      <xdr:nvSpPr>
        <xdr:cNvPr id="177" name="【体育館・プール】&#10;有形固定資産減価償却率最大値テキスト"/>
        <xdr:cNvSpPr txBox="1"/>
      </xdr:nvSpPr>
      <xdr:spPr>
        <a:xfrm>
          <a:off x="4124960" y="9206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35923</xdr:rowOff>
    </xdr:from>
    <xdr:to>
      <xdr:col>24</xdr:col>
      <xdr:colOff>152400</xdr:colOff>
      <xdr:row>56</xdr:row>
      <xdr:rowOff>35923</xdr:rowOff>
    </xdr:to>
    <xdr:cxnSp macro="">
      <xdr:nvCxnSpPr>
        <xdr:cNvPr id="178" name="直線コネクタ 177"/>
        <xdr:cNvCxnSpPr/>
      </xdr:nvCxnSpPr>
      <xdr:spPr>
        <a:xfrm>
          <a:off x="4020820" y="94237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3101</xdr:rowOff>
    </xdr:from>
    <xdr:ext cx="405111" cy="259045"/>
    <xdr:sp macro="" textlink="">
      <xdr:nvSpPr>
        <xdr:cNvPr id="179" name="【体育館・プール】&#10;有形固定資産減価償却率平均値テキスト"/>
        <xdr:cNvSpPr txBox="1"/>
      </xdr:nvSpPr>
      <xdr:spPr>
        <a:xfrm>
          <a:off x="4124960" y="10061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151674</xdr:rowOff>
    </xdr:from>
    <xdr:to>
      <xdr:col>24</xdr:col>
      <xdr:colOff>114300</xdr:colOff>
      <xdr:row>61</xdr:row>
      <xdr:rowOff>81824</xdr:rowOff>
    </xdr:to>
    <xdr:sp macro="" textlink="">
      <xdr:nvSpPr>
        <xdr:cNvPr id="180" name="フローチャート: 判断 179"/>
        <xdr:cNvSpPr/>
      </xdr:nvSpPr>
      <xdr:spPr>
        <a:xfrm>
          <a:off x="4036060" y="102100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141877</xdr:rowOff>
    </xdr:from>
    <xdr:to>
      <xdr:col>20</xdr:col>
      <xdr:colOff>38100</xdr:colOff>
      <xdr:row>61</xdr:row>
      <xdr:rowOff>72027</xdr:rowOff>
    </xdr:to>
    <xdr:sp macro="" textlink="">
      <xdr:nvSpPr>
        <xdr:cNvPr id="181" name="フローチャート: 判断 180"/>
        <xdr:cNvSpPr/>
      </xdr:nvSpPr>
      <xdr:spPr>
        <a:xfrm>
          <a:off x="3312160" y="1020027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161472</xdr:rowOff>
    </xdr:from>
    <xdr:to>
      <xdr:col>15</xdr:col>
      <xdr:colOff>101600</xdr:colOff>
      <xdr:row>61</xdr:row>
      <xdr:rowOff>91622</xdr:rowOff>
    </xdr:to>
    <xdr:sp macro="" textlink="">
      <xdr:nvSpPr>
        <xdr:cNvPr id="182" name="フローチャート: 判断 181"/>
        <xdr:cNvSpPr/>
      </xdr:nvSpPr>
      <xdr:spPr>
        <a:xfrm>
          <a:off x="2514600" y="102198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120650</xdr:rowOff>
    </xdr:from>
    <xdr:to>
      <xdr:col>10</xdr:col>
      <xdr:colOff>165100</xdr:colOff>
      <xdr:row>61</xdr:row>
      <xdr:rowOff>50800</xdr:rowOff>
    </xdr:to>
    <xdr:sp macro="" textlink="">
      <xdr:nvSpPr>
        <xdr:cNvPr id="183" name="フローチャート: 判断 182"/>
        <xdr:cNvSpPr/>
      </xdr:nvSpPr>
      <xdr:spPr>
        <a:xfrm>
          <a:off x="1739900" y="10179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117384</xdr:rowOff>
    </xdr:from>
    <xdr:to>
      <xdr:col>6</xdr:col>
      <xdr:colOff>38100</xdr:colOff>
      <xdr:row>61</xdr:row>
      <xdr:rowOff>47534</xdr:rowOff>
    </xdr:to>
    <xdr:sp macro="" textlink="">
      <xdr:nvSpPr>
        <xdr:cNvPr id="184" name="フローチャート: 判断 183"/>
        <xdr:cNvSpPr/>
      </xdr:nvSpPr>
      <xdr:spPr>
        <a:xfrm>
          <a:off x="965200" y="1017578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4717</xdr:rowOff>
    </xdr:from>
    <xdr:to>
      <xdr:col>24</xdr:col>
      <xdr:colOff>114300</xdr:colOff>
      <xdr:row>61</xdr:row>
      <xdr:rowOff>106317</xdr:rowOff>
    </xdr:to>
    <xdr:sp macro="" textlink="">
      <xdr:nvSpPr>
        <xdr:cNvPr id="190" name="楕円 189"/>
        <xdr:cNvSpPr/>
      </xdr:nvSpPr>
      <xdr:spPr>
        <a:xfrm>
          <a:off x="4036060" y="1023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154594</xdr:rowOff>
    </xdr:from>
    <xdr:ext cx="405111" cy="259045"/>
    <xdr:sp macro="" textlink="">
      <xdr:nvSpPr>
        <xdr:cNvPr id="191" name="【体育館・プール】&#10;有形固定資産減価償却率該当値テキスト"/>
        <xdr:cNvSpPr txBox="1"/>
      </xdr:nvSpPr>
      <xdr:spPr>
        <a:xfrm>
          <a:off x="4124960" y="1021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156573</xdr:rowOff>
    </xdr:from>
    <xdr:to>
      <xdr:col>20</xdr:col>
      <xdr:colOff>38100</xdr:colOff>
      <xdr:row>61</xdr:row>
      <xdr:rowOff>86723</xdr:rowOff>
    </xdr:to>
    <xdr:sp macro="" textlink="">
      <xdr:nvSpPr>
        <xdr:cNvPr id="192" name="楕円 191"/>
        <xdr:cNvSpPr/>
      </xdr:nvSpPr>
      <xdr:spPr>
        <a:xfrm>
          <a:off x="3312160" y="1021497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35923</xdr:rowOff>
    </xdr:from>
    <xdr:to>
      <xdr:col>24</xdr:col>
      <xdr:colOff>63500</xdr:colOff>
      <xdr:row>61</xdr:row>
      <xdr:rowOff>55517</xdr:rowOff>
    </xdr:to>
    <xdr:cxnSp macro="">
      <xdr:nvCxnSpPr>
        <xdr:cNvPr id="193" name="直線コネクタ 192"/>
        <xdr:cNvCxnSpPr/>
      </xdr:nvCxnSpPr>
      <xdr:spPr>
        <a:xfrm>
          <a:off x="3355340" y="10261963"/>
          <a:ext cx="73152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115751</xdr:rowOff>
    </xdr:from>
    <xdr:to>
      <xdr:col>15</xdr:col>
      <xdr:colOff>101600</xdr:colOff>
      <xdr:row>61</xdr:row>
      <xdr:rowOff>45901</xdr:rowOff>
    </xdr:to>
    <xdr:sp macro="" textlink="">
      <xdr:nvSpPr>
        <xdr:cNvPr id="194" name="楕円 193"/>
        <xdr:cNvSpPr/>
      </xdr:nvSpPr>
      <xdr:spPr>
        <a:xfrm>
          <a:off x="2514600" y="101741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166551</xdr:rowOff>
    </xdr:from>
    <xdr:to>
      <xdr:col>19</xdr:col>
      <xdr:colOff>177800</xdr:colOff>
      <xdr:row>61</xdr:row>
      <xdr:rowOff>35923</xdr:rowOff>
    </xdr:to>
    <xdr:cxnSp macro="">
      <xdr:nvCxnSpPr>
        <xdr:cNvPr id="195" name="直線コネクタ 194"/>
        <xdr:cNvCxnSpPr/>
      </xdr:nvCxnSpPr>
      <xdr:spPr>
        <a:xfrm>
          <a:off x="2565400" y="10224951"/>
          <a:ext cx="78994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74930</xdr:rowOff>
    </xdr:from>
    <xdr:to>
      <xdr:col>10</xdr:col>
      <xdr:colOff>165100</xdr:colOff>
      <xdr:row>61</xdr:row>
      <xdr:rowOff>5080</xdr:rowOff>
    </xdr:to>
    <xdr:sp macro="" textlink="">
      <xdr:nvSpPr>
        <xdr:cNvPr id="196" name="楕円 195"/>
        <xdr:cNvSpPr/>
      </xdr:nvSpPr>
      <xdr:spPr>
        <a:xfrm>
          <a:off x="1739900" y="101333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125730</xdr:rowOff>
    </xdr:from>
    <xdr:to>
      <xdr:col>15</xdr:col>
      <xdr:colOff>50800</xdr:colOff>
      <xdr:row>60</xdr:row>
      <xdr:rowOff>166551</xdr:rowOff>
    </xdr:to>
    <xdr:cxnSp macro="">
      <xdr:nvCxnSpPr>
        <xdr:cNvPr id="197" name="直線コネクタ 196"/>
        <xdr:cNvCxnSpPr/>
      </xdr:nvCxnSpPr>
      <xdr:spPr>
        <a:xfrm>
          <a:off x="1790700" y="10184130"/>
          <a:ext cx="7747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47172</xdr:rowOff>
    </xdr:from>
    <xdr:to>
      <xdr:col>6</xdr:col>
      <xdr:colOff>38100</xdr:colOff>
      <xdr:row>60</xdr:row>
      <xdr:rowOff>148772</xdr:rowOff>
    </xdr:to>
    <xdr:sp macro="" textlink="">
      <xdr:nvSpPr>
        <xdr:cNvPr id="198" name="楕円 197"/>
        <xdr:cNvSpPr/>
      </xdr:nvSpPr>
      <xdr:spPr>
        <a:xfrm>
          <a:off x="965200" y="1010557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97972</xdr:rowOff>
    </xdr:from>
    <xdr:to>
      <xdr:col>10</xdr:col>
      <xdr:colOff>114300</xdr:colOff>
      <xdr:row>60</xdr:row>
      <xdr:rowOff>125730</xdr:rowOff>
    </xdr:to>
    <xdr:cxnSp macro="">
      <xdr:nvCxnSpPr>
        <xdr:cNvPr id="199" name="直線コネクタ 198"/>
        <xdr:cNvCxnSpPr/>
      </xdr:nvCxnSpPr>
      <xdr:spPr>
        <a:xfrm>
          <a:off x="1008380" y="10156372"/>
          <a:ext cx="78232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88554</xdr:rowOff>
    </xdr:from>
    <xdr:ext cx="405111" cy="259045"/>
    <xdr:sp macro="" textlink="">
      <xdr:nvSpPr>
        <xdr:cNvPr id="200" name="n_1aveValue【体育館・プール】&#10;有形固定資産減価償却率"/>
        <xdr:cNvSpPr txBox="1"/>
      </xdr:nvSpPr>
      <xdr:spPr>
        <a:xfrm>
          <a:off x="3170564" y="9979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82749</xdr:rowOff>
    </xdr:from>
    <xdr:ext cx="405111" cy="259045"/>
    <xdr:sp macro="" textlink="">
      <xdr:nvSpPr>
        <xdr:cNvPr id="201" name="n_2aveValue【体育館・プール】&#10;有形固定資産減価償却率"/>
        <xdr:cNvSpPr txBox="1"/>
      </xdr:nvSpPr>
      <xdr:spPr>
        <a:xfrm>
          <a:off x="2385704" y="10308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41927</xdr:rowOff>
    </xdr:from>
    <xdr:ext cx="405111" cy="259045"/>
    <xdr:sp macro="" textlink="">
      <xdr:nvSpPr>
        <xdr:cNvPr id="202" name="n_3aveValue【体育館・プール】&#10;有形固定資産減価償却率"/>
        <xdr:cNvSpPr txBox="1"/>
      </xdr:nvSpPr>
      <xdr:spPr>
        <a:xfrm>
          <a:off x="1611004" y="1026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38661</xdr:rowOff>
    </xdr:from>
    <xdr:ext cx="405111" cy="259045"/>
    <xdr:sp macro="" textlink="">
      <xdr:nvSpPr>
        <xdr:cNvPr id="203" name="n_4aveValue【体育館・プール】&#10;有形固定資産減価償却率"/>
        <xdr:cNvSpPr txBox="1"/>
      </xdr:nvSpPr>
      <xdr:spPr>
        <a:xfrm>
          <a:off x="836304" y="10264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77850</xdr:rowOff>
    </xdr:from>
    <xdr:ext cx="405111" cy="259045"/>
    <xdr:sp macro="" textlink="">
      <xdr:nvSpPr>
        <xdr:cNvPr id="204" name="n_1mainValue【体育館・プール】&#10;有形固定資産減価償却率"/>
        <xdr:cNvSpPr txBox="1"/>
      </xdr:nvSpPr>
      <xdr:spPr>
        <a:xfrm>
          <a:off x="3170564" y="10303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62428</xdr:rowOff>
    </xdr:from>
    <xdr:ext cx="405111" cy="259045"/>
    <xdr:sp macro="" textlink="">
      <xdr:nvSpPr>
        <xdr:cNvPr id="205" name="n_2mainValue【体育館・プール】&#10;有形固定資産減価償却率"/>
        <xdr:cNvSpPr txBox="1"/>
      </xdr:nvSpPr>
      <xdr:spPr>
        <a:xfrm>
          <a:off x="2385704" y="995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21607</xdr:rowOff>
    </xdr:from>
    <xdr:ext cx="405111" cy="259045"/>
    <xdr:sp macro="" textlink="">
      <xdr:nvSpPr>
        <xdr:cNvPr id="206" name="n_3mainValue【体育館・プール】&#10;有形固定資産減価償却率"/>
        <xdr:cNvSpPr txBox="1"/>
      </xdr:nvSpPr>
      <xdr:spPr>
        <a:xfrm>
          <a:off x="1611004" y="991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165299</xdr:rowOff>
    </xdr:from>
    <xdr:ext cx="405111" cy="259045"/>
    <xdr:sp macro="" textlink="">
      <xdr:nvSpPr>
        <xdr:cNvPr id="207" name="n_4mainValue【体育館・プール】&#10;有形固定資産減価償却率"/>
        <xdr:cNvSpPr txBox="1"/>
      </xdr:nvSpPr>
      <xdr:spPr>
        <a:xfrm>
          <a:off x="836304" y="9888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7620</xdr:rowOff>
    </xdr:from>
    <xdr:to>
      <xdr:col>54</xdr:col>
      <xdr:colOff>189865</xdr:colOff>
      <xdr:row>64</xdr:row>
      <xdr:rowOff>60960</xdr:rowOff>
    </xdr:to>
    <xdr:cxnSp macro="">
      <xdr:nvCxnSpPr>
        <xdr:cNvPr id="231" name="直線コネクタ 230"/>
        <xdr:cNvCxnSpPr/>
      </xdr:nvCxnSpPr>
      <xdr:spPr>
        <a:xfrm flipV="1">
          <a:off x="9219565" y="95631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32" name="【体育館・プール】&#10;一人当たり面積最小値テキスト"/>
        <xdr:cNvSpPr txBox="1"/>
      </xdr:nvSpPr>
      <xdr:spPr>
        <a:xfrm>
          <a:off x="9258300"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33" name="直線コネクタ 232"/>
        <xdr:cNvCxnSpPr/>
      </xdr:nvCxnSpPr>
      <xdr:spPr>
        <a:xfrm>
          <a:off x="9154160" y="107899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125747</xdr:rowOff>
    </xdr:from>
    <xdr:ext cx="469744" cy="259045"/>
    <xdr:sp macro="" textlink="">
      <xdr:nvSpPr>
        <xdr:cNvPr id="234" name="【体育館・プール】&#10;一人当たり面積最大値テキスト"/>
        <xdr:cNvSpPr txBox="1"/>
      </xdr:nvSpPr>
      <xdr:spPr>
        <a:xfrm>
          <a:off x="9258300" y="934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7620</xdr:rowOff>
    </xdr:from>
    <xdr:to>
      <xdr:col>55</xdr:col>
      <xdr:colOff>88900</xdr:colOff>
      <xdr:row>57</xdr:row>
      <xdr:rowOff>7620</xdr:rowOff>
    </xdr:to>
    <xdr:cxnSp macro="">
      <xdr:nvCxnSpPr>
        <xdr:cNvPr id="235" name="直線コネクタ 234"/>
        <xdr:cNvCxnSpPr/>
      </xdr:nvCxnSpPr>
      <xdr:spPr>
        <a:xfrm>
          <a:off x="9154160" y="95631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3827</xdr:rowOff>
    </xdr:from>
    <xdr:ext cx="469744" cy="259045"/>
    <xdr:sp macro="" textlink="">
      <xdr:nvSpPr>
        <xdr:cNvPr id="236" name="【体育館・プール】&#10;一人当たり面積平均値テキスト"/>
        <xdr:cNvSpPr txBox="1"/>
      </xdr:nvSpPr>
      <xdr:spPr>
        <a:xfrm>
          <a:off x="9258300" y="1039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25400</xdr:rowOff>
    </xdr:from>
    <xdr:to>
      <xdr:col>55</xdr:col>
      <xdr:colOff>50800</xdr:colOff>
      <xdr:row>62</xdr:row>
      <xdr:rowOff>127000</xdr:rowOff>
    </xdr:to>
    <xdr:sp macro="" textlink="">
      <xdr:nvSpPr>
        <xdr:cNvPr id="237" name="フローチャート: 判断 236"/>
        <xdr:cNvSpPr/>
      </xdr:nvSpPr>
      <xdr:spPr>
        <a:xfrm>
          <a:off x="9192260" y="104190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12065</xdr:rowOff>
    </xdr:from>
    <xdr:to>
      <xdr:col>50</xdr:col>
      <xdr:colOff>165100</xdr:colOff>
      <xdr:row>62</xdr:row>
      <xdr:rowOff>113665</xdr:rowOff>
    </xdr:to>
    <xdr:sp macro="" textlink="">
      <xdr:nvSpPr>
        <xdr:cNvPr id="238" name="フローチャート: 判断 237"/>
        <xdr:cNvSpPr/>
      </xdr:nvSpPr>
      <xdr:spPr>
        <a:xfrm>
          <a:off x="8445500" y="1040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101600</xdr:rowOff>
    </xdr:from>
    <xdr:to>
      <xdr:col>46</xdr:col>
      <xdr:colOff>38100</xdr:colOff>
      <xdr:row>62</xdr:row>
      <xdr:rowOff>31750</xdr:rowOff>
    </xdr:to>
    <xdr:sp macro="" textlink="">
      <xdr:nvSpPr>
        <xdr:cNvPr id="239" name="フローチャート: 判断 238"/>
        <xdr:cNvSpPr/>
      </xdr:nvSpPr>
      <xdr:spPr>
        <a:xfrm>
          <a:off x="7670800" y="103276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103505</xdr:rowOff>
    </xdr:from>
    <xdr:to>
      <xdr:col>41</xdr:col>
      <xdr:colOff>101600</xdr:colOff>
      <xdr:row>62</xdr:row>
      <xdr:rowOff>33655</xdr:rowOff>
    </xdr:to>
    <xdr:sp macro="" textlink="">
      <xdr:nvSpPr>
        <xdr:cNvPr id="240" name="フローチャート: 判断 239"/>
        <xdr:cNvSpPr/>
      </xdr:nvSpPr>
      <xdr:spPr>
        <a:xfrm>
          <a:off x="6873240" y="103295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42545</xdr:rowOff>
    </xdr:from>
    <xdr:to>
      <xdr:col>36</xdr:col>
      <xdr:colOff>165100</xdr:colOff>
      <xdr:row>62</xdr:row>
      <xdr:rowOff>144145</xdr:rowOff>
    </xdr:to>
    <xdr:sp macro="" textlink="">
      <xdr:nvSpPr>
        <xdr:cNvPr id="241" name="フローチャート: 判断 240"/>
        <xdr:cNvSpPr/>
      </xdr:nvSpPr>
      <xdr:spPr>
        <a:xfrm>
          <a:off x="6098540" y="1043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635</xdr:rowOff>
    </xdr:from>
    <xdr:to>
      <xdr:col>55</xdr:col>
      <xdr:colOff>50800</xdr:colOff>
      <xdr:row>61</xdr:row>
      <xdr:rowOff>102235</xdr:rowOff>
    </xdr:to>
    <xdr:sp macro="" textlink="">
      <xdr:nvSpPr>
        <xdr:cNvPr id="247" name="楕円 246"/>
        <xdr:cNvSpPr/>
      </xdr:nvSpPr>
      <xdr:spPr>
        <a:xfrm>
          <a:off x="9192260" y="1022667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23512</xdr:rowOff>
    </xdr:from>
    <xdr:ext cx="469744" cy="259045"/>
    <xdr:sp macro="" textlink="">
      <xdr:nvSpPr>
        <xdr:cNvPr id="248" name="【体育館・プール】&#10;一人当たり面積該当値テキスト"/>
        <xdr:cNvSpPr txBox="1"/>
      </xdr:nvSpPr>
      <xdr:spPr>
        <a:xfrm>
          <a:off x="9258300" y="10081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12065</xdr:rowOff>
    </xdr:from>
    <xdr:to>
      <xdr:col>50</xdr:col>
      <xdr:colOff>165100</xdr:colOff>
      <xdr:row>61</xdr:row>
      <xdr:rowOff>113665</xdr:rowOff>
    </xdr:to>
    <xdr:sp macro="" textlink="">
      <xdr:nvSpPr>
        <xdr:cNvPr id="249" name="楕円 248"/>
        <xdr:cNvSpPr/>
      </xdr:nvSpPr>
      <xdr:spPr>
        <a:xfrm>
          <a:off x="8445500" y="1023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51435</xdr:rowOff>
    </xdr:from>
    <xdr:to>
      <xdr:col>55</xdr:col>
      <xdr:colOff>0</xdr:colOff>
      <xdr:row>61</xdr:row>
      <xdr:rowOff>62865</xdr:rowOff>
    </xdr:to>
    <xdr:cxnSp macro="">
      <xdr:nvCxnSpPr>
        <xdr:cNvPr id="250" name="直線コネクタ 249"/>
        <xdr:cNvCxnSpPr/>
      </xdr:nvCxnSpPr>
      <xdr:spPr>
        <a:xfrm flipV="1">
          <a:off x="8496300" y="10277475"/>
          <a:ext cx="7239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25400</xdr:rowOff>
    </xdr:from>
    <xdr:to>
      <xdr:col>46</xdr:col>
      <xdr:colOff>38100</xdr:colOff>
      <xdr:row>61</xdr:row>
      <xdr:rowOff>127000</xdr:rowOff>
    </xdr:to>
    <xdr:sp macro="" textlink="">
      <xdr:nvSpPr>
        <xdr:cNvPr id="251" name="楕円 250"/>
        <xdr:cNvSpPr/>
      </xdr:nvSpPr>
      <xdr:spPr>
        <a:xfrm>
          <a:off x="7670800" y="102514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62865</xdr:rowOff>
    </xdr:from>
    <xdr:to>
      <xdr:col>50</xdr:col>
      <xdr:colOff>114300</xdr:colOff>
      <xdr:row>61</xdr:row>
      <xdr:rowOff>76200</xdr:rowOff>
    </xdr:to>
    <xdr:cxnSp macro="">
      <xdr:nvCxnSpPr>
        <xdr:cNvPr id="252" name="直線コネクタ 251"/>
        <xdr:cNvCxnSpPr/>
      </xdr:nvCxnSpPr>
      <xdr:spPr>
        <a:xfrm flipV="1">
          <a:off x="7713980" y="10288905"/>
          <a:ext cx="78232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34925</xdr:rowOff>
    </xdr:from>
    <xdr:to>
      <xdr:col>41</xdr:col>
      <xdr:colOff>101600</xdr:colOff>
      <xdr:row>61</xdr:row>
      <xdr:rowOff>136525</xdr:rowOff>
    </xdr:to>
    <xdr:sp macro="" textlink="">
      <xdr:nvSpPr>
        <xdr:cNvPr id="253" name="楕円 252"/>
        <xdr:cNvSpPr/>
      </xdr:nvSpPr>
      <xdr:spPr>
        <a:xfrm>
          <a:off x="6873240" y="1026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76200</xdr:rowOff>
    </xdr:from>
    <xdr:to>
      <xdr:col>45</xdr:col>
      <xdr:colOff>177800</xdr:colOff>
      <xdr:row>61</xdr:row>
      <xdr:rowOff>85725</xdr:rowOff>
    </xdr:to>
    <xdr:cxnSp macro="">
      <xdr:nvCxnSpPr>
        <xdr:cNvPr id="254" name="直線コネクタ 253"/>
        <xdr:cNvCxnSpPr/>
      </xdr:nvCxnSpPr>
      <xdr:spPr>
        <a:xfrm flipV="1">
          <a:off x="6924040" y="10302240"/>
          <a:ext cx="78994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29210</xdr:rowOff>
    </xdr:from>
    <xdr:to>
      <xdr:col>36</xdr:col>
      <xdr:colOff>165100</xdr:colOff>
      <xdr:row>61</xdr:row>
      <xdr:rowOff>130810</xdr:rowOff>
    </xdr:to>
    <xdr:sp macro="" textlink="">
      <xdr:nvSpPr>
        <xdr:cNvPr id="255" name="楕円 254"/>
        <xdr:cNvSpPr/>
      </xdr:nvSpPr>
      <xdr:spPr>
        <a:xfrm>
          <a:off x="6098540" y="102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80010</xdr:rowOff>
    </xdr:from>
    <xdr:to>
      <xdr:col>41</xdr:col>
      <xdr:colOff>50800</xdr:colOff>
      <xdr:row>61</xdr:row>
      <xdr:rowOff>85725</xdr:rowOff>
    </xdr:to>
    <xdr:cxnSp macro="">
      <xdr:nvCxnSpPr>
        <xdr:cNvPr id="256" name="直線コネクタ 255"/>
        <xdr:cNvCxnSpPr/>
      </xdr:nvCxnSpPr>
      <xdr:spPr>
        <a:xfrm>
          <a:off x="6149340" y="10306050"/>
          <a:ext cx="7747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104792</xdr:rowOff>
    </xdr:from>
    <xdr:ext cx="469744" cy="259045"/>
    <xdr:sp macro="" textlink="">
      <xdr:nvSpPr>
        <xdr:cNvPr id="257" name="n_1aveValue【体育館・プール】&#10;一人当たり面積"/>
        <xdr:cNvSpPr txBox="1"/>
      </xdr:nvSpPr>
      <xdr:spPr>
        <a:xfrm>
          <a:off x="8271587" y="1049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22877</xdr:rowOff>
    </xdr:from>
    <xdr:ext cx="469744" cy="259045"/>
    <xdr:sp macro="" textlink="">
      <xdr:nvSpPr>
        <xdr:cNvPr id="258" name="n_2aveValue【体育館・プール】&#10;一人当たり面積"/>
        <xdr:cNvSpPr txBox="1"/>
      </xdr:nvSpPr>
      <xdr:spPr>
        <a:xfrm>
          <a:off x="7509587" y="10416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24782</xdr:rowOff>
    </xdr:from>
    <xdr:ext cx="469744" cy="259045"/>
    <xdr:sp macro="" textlink="">
      <xdr:nvSpPr>
        <xdr:cNvPr id="259" name="n_3aveValue【体育館・プール】&#10;一人当たり面積"/>
        <xdr:cNvSpPr txBox="1"/>
      </xdr:nvSpPr>
      <xdr:spPr>
        <a:xfrm>
          <a:off x="6712027" y="10418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135272</xdr:rowOff>
    </xdr:from>
    <xdr:ext cx="469744" cy="259045"/>
    <xdr:sp macro="" textlink="">
      <xdr:nvSpPr>
        <xdr:cNvPr id="260" name="n_4aveValue【体育館・プール】&#10;一人当たり面積"/>
        <xdr:cNvSpPr txBox="1"/>
      </xdr:nvSpPr>
      <xdr:spPr>
        <a:xfrm>
          <a:off x="5937327" y="10528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130192</xdr:rowOff>
    </xdr:from>
    <xdr:ext cx="469744" cy="259045"/>
    <xdr:sp macro="" textlink="">
      <xdr:nvSpPr>
        <xdr:cNvPr id="261" name="n_1mainValue【体育館・プール】&#10;一人当たり面積"/>
        <xdr:cNvSpPr txBox="1"/>
      </xdr:nvSpPr>
      <xdr:spPr>
        <a:xfrm>
          <a:off x="8271587" y="1002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143527</xdr:rowOff>
    </xdr:from>
    <xdr:ext cx="469744" cy="259045"/>
    <xdr:sp macro="" textlink="">
      <xdr:nvSpPr>
        <xdr:cNvPr id="262" name="n_2mainValue【体育館・プール】&#10;一人当たり面積"/>
        <xdr:cNvSpPr txBox="1"/>
      </xdr:nvSpPr>
      <xdr:spPr>
        <a:xfrm>
          <a:off x="7509587" y="1003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153052</xdr:rowOff>
    </xdr:from>
    <xdr:ext cx="469744" cy="259045"/>
    <xdr:sp macro="" textlink="">
      <xdr:nvSpPr>
        <xdr:cNvPr id="263" name="n_3mainValue【体育館・プール】&#10;一人当たり面積"/>
        <xdr:cNvSpPr txBox="1"/>
      </xdr:nvSpPr>
      <xdr:spPr>
        <a:xfrm>
          <a:off x="6712027" y="1004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147337</xdr:rowOff>
    </xdr:from>
    <xdr:ext cx="469744" cy="259045"/>
    <xdr:sp macro="" textlink="">
      <xdr:nvSpPr>
        <xdr:cNvPr id="264" name="n_4mainValue【体育館・プール】&#10;一人当たり面積"/>
        <xdr:cNvSpPr txBox="1"/>
      </xdr:nvSpPr>
      <xdr:spPr>
        <a:xfrm>
          <a:off x="5937327" y="1003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127636</xdr:rowOff>
    </xdr:from>
    <xdr:to>
      <xdr:col>24</xdr:col>
      <xdr:colOff>62865</xdr:colOff>
      <xdr:row>86</xdr:row>
      <xdr:rowOff>106680</xdr:rowOff>
    </xdr:to>
    <xdr:cxnSp macro="">
      <xdr:nvCxnSpPr>
        <xdr:cNvPr id="289" name="直線コネクタ 288"/>
        <xdr:cNvCxnSpPr/>
      </xdr:nvCxnSpPr>
      <xdr:spPr>
        <a:xfrm flipV="1">
          <a:off x="4086225" y="13203556"/>
          <a:ext cx="0" cy="1320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90" name="【福祉施設】&#10;有形固定資産減価償却率最小値テキスト"/>
        <xdr:cNvSpPr txBox="1"/>
      </xdr:nvSpPr>
      <xdr:spPr>
        <a:xfrm>
          <a:off x="4124960" y="1452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91" name="直線コネクタ 290"/>
        <xdr:cNvCxnSpPr/>
      </xdr:nvCxnSpPr>
      <xdr:spPr>
        <a:xfrm>
          <a:off x="4020820" y="145237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74313</xdr:rowOff>
    </xdr:from>
    <xdr:ext cx="405111" cy="259045"/>
    <xdr:sp macro="" textlink="">
      <xdr:nvSpPr>
        <xdr:cNvPr id="292" name="【福祉施設】&#10;有形固定資産減価償却率最大値テキスト"/>
        <xdr:cNvSpPr txBox="1"/>
      </xdr:nvSpPr>
      <xdr:spPr>
        <a:xfrm>
          <a:off x="4124960" y="12982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127636</xdr:rowOff>
    </xdr:from>
    <xdr:to>
      <xdr:col>24</xdr:col>
      <xdr:colOff>152400</xdr:colOff>
      <xdr:row>78</xdr:row>
      <xdr:rowOff>127636</xdr:rowOff>
    </xdr:to>
    <xdr:cxnSp macro="">
      <xdr:nvCxnSpPr>
        <xdr:cNvPr id="293" name="直線コネクタ 292"/>
        <xdr:cNvCxnSpPr/>
      </xdr:nvCxnSpPr>
      <xdr:spPr>
        <a:xfrm>
          <a:off x="4020820" y="132035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160038</xdr:rowOff>
    </xdr:from>
    <xdr:ext cx="405111" cy="259045"/>
    <xdr:sp macro="" textlink="">
      <xdr:nvSpPr>
        <xdr:cNvPr id="294" name="【福祉施設】&#10;有形固定資産減価償却率平均値テキスト"/>
        <xdr:cNvSpPr txBox="1"/>
      </xdr:nvSpPr>
      <xdr:spPr>
        <a:xfrm>
          <a:off x="4124960" y="13738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10161</xdr:rowOff>
    </xdr:from>
    <xdr:to>
      <xdr:col>24</xdr:col>
      <xdr:colOff>114300</xdr:colOff>
      <xdr:row>82</xdr:row>
      <xdr:rowOff>111761</xdr:rowOff>
    </xdr:to>
    <xdr:sp macro="" textlink="">
      <xdr:nvSpPr>
        <xdr:cNvPr id="295" name="フローチャート: 判断 294"/>
        <xdr:cNvSpPr/>
      </xdr:nvSpPr>
      <xdr:spPr>
        <a:xfrm>
          <a:off x="4036060" y="13756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122555</xdr:rowOff>
    </xdr:from>
    <xdr:to>
      <xdr:col>20</xdr:col>
      <xdr:colOff>38100</xdr:colOff>
      <xdr:row>82</xdr:row>
      <xdr:rowOff>52705</xdr:rowOff>
    </xdr:to>
    <xdr:sp macro="" textlink="">
      <xdr:nvSpPr>
        <xdr:cNvPr id="296" name="フローチャート: 判断 295"/>
        <xdr:cNvSpPr/>
      </xdr:nvSpPr>
      <xdr:spPr>
        <a:xfrm>
          <a:off x="3312160" y="1370139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82550</xdr:rowOff>
    </xdr:from>
    <xdr:to>
      <xdr:col>15</xdr:col>
      <xdr:colOff>101600</xdr:colOff>
      <xdr:row>82</xdr:row>
      <xdr:rowOff>12700</xdr:rowOff>
    </xdr:to>
    <xdr:sp macro="" textlink="">
      <xdr:nvSpPr>
        <xdr:cNvPr id="297" name="フローチャート: 判断 296"/>
        <xdr:cNvSpPr/>
      </xdr:nvSpPr>
      <xdr:spPr>
        <a:xfrm>
          <a:off x="2514600" y="136613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44450</xdr:rowOff>
    </xdr:from>
    <xdr:to>
      <xdr:col>10</xdr:col>
      <xdr:colOff>165100</xdr:colOff>
      <xdr:row>81</xdr:row>
      <xdr:rowOff>146050</xdr:rowOff>
    </xdr:to>
    <xdr:sp macro="" textlink="">
      <xdr:nvSpPr>
        <xdr:cNvPr id="298" name="フローチャート: 判断 297"/>
        <xdr:cNvSpPr/>
      </xdr:nvSpPr>
      <xdr:spPr>
        <a:xfrm>
          <a:off x="1739900" y="1362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63500</xdr:rowOff>
    </xdr:from>
    <xdr:to>
      <xdr:col>6</xdr:col>
      <xdr:colOff>38100</xdr:colOff>
      <xdr:row>81</xdr:row>
      <xdr:rowOff>165100</xdr:rowOff>
    </xdr:to>
    <xdr:sp macro="" textlink="">
      <xdr:nvSpPr>
        <xdr:cNvPr id="299" name="フローチャート: 判断 298"/>
        <xdr:cNvSpPr/>
      </xdr:nvSpPr>
      <xdr:spPr>
        <a:xfrm>
          <a:off x="965200" y="136423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103505</xdr:rowOff>
    </xdr:from>
    <xdr:to>
      <xdr:col>24</xdr:col>
      <xdr:colOff>114300</xdr:colOff>
      <xdr:row>82</xdr:row>
      <xdr:rowOff>33655</xdr:rowOff>
    </xdr:to>
    <xdr:sp macro="" textlink="">
      <xdr:nvSpPr>
        <xdr:cNvPr id="305" name="楕円 304"/>
        <xdr:cNvSpPr/>
      </xdr:nvSpPr>
      <xdr:spPr>
        <a:xfrm>
          <a:off x="4036060" y="136823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126382</xdr:rowOff>
    </xdr:from>
    <xdr:ext cx="405111" cy="259045"/>
    <xdr:sp macro="" textlink="">
      <xdr:nvSpPr>
        <xdr:cNvPr id="306" name="【福祉施設】&#10;有形固定資産減価償却率該当値テキスト"/>
        <xdr:cNvSpPr txBox="1"/>
      </xdr:nvSpPr>
      <xdr:spPr>
        <a:xfrm>
          <a:off x="4124960" y="1353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61595</xdr:rowOff>
    </xdr:from>
    <xdr:to>
      <xdr:col>20</xdr:col>
      <xdr:colOff>38100</xdr:colOff>
      <xdr:row>81</xdr:row>
      <xdr:rowOff>163195</xdr:rowOff>
    </xdr:to>
    <xdr:sp macro="" textlink="">
      <xdr:nvSpPr>
        <xdr:cNvPr id="307" name="楕円 306"/>
        <xdr:cNvSpPr/>
      </xdr:nvSpPr>
      <xdr:spPr>
        <a:xfrm>
          <a:off x="3312160" y="1364043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112395</xdr:rowOff>
    </xdr:from>
    <xdr:to>
      <xdr:col>24</xdr:col>
      <xdr:colOff>63500</xdr:colOff>
      <xdr:row>81</xdr:row>
      <xdr:rowOff>154305</xdr:rowOff>
    </xdr:to>
    <xdr:cxnSp macro="">
      <xdr:nvCxnSpPr>
        <xdr:cNvPr id="308" name="直線コネクタ 307"/>
        <xdr:cNvCxnSpPr/>
      </xdr:nvCxnSpPr>
      <xdr:spPr>
        <a:xfrm>
          <a:off x="3355340" y="13691235"/>
          <a:ext cx="73152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19686</xdr:rowOff>
    </xdr:from>
    <xdr:to>
      <xdr:col>15</xdr:col>
      <xdr:colOff>101600</xdr:colOff>
      <xdr:row>81</xdr:row>
      <xdr:rowOff>121286</xdr:rowOff>
    </xdr:to>
    <xdr:sp macro="" textlink="">
      <xdr:nvSpPr>
        <xdr:cNvPr id="309" name="楕円 308"/>
        <xdr:cNvSpPr/>
      </xdr:nvSpPr>
      <xdr:spPr>
        <a:xfrm>
          <a:off x="2514600" y="1359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70486</xdr:rowOff>
    </xdr:from>
    <xdr:to>
      <xdr:col>19</xdr:col>
      <xdr:colOff>177800</xdr:colOff>
      <xdr:row>81</xdr:row>
      <xdr:rowOff>112395</xdr:rowOff>
    </xdr:to>
    <xdr:cxnSp macro="">
      <xdr:nvCxnSpPr>
        <xdr:cNvPr id="310" name="直線コネクタ 309"/>
        <xdr:cNvCxnSpPr/>
      </xdr:nvCxnSpPr>
      <xdr:spPr>
        <a:xfrm>
          <a:off x="2565400" y="13649326"/>
          <a:ext cx="78994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154939</xdr:rowOff>
    </xdr:from>
    <xdr:to>
      <xdr:col>10</xdr:col>
      <xdr:colOff>165100</xdr:colOff>
      <xdr:row>81</xdr:row>
      <xdr:rowOff>85089</xdr:rowOff>
    </xdr:to>
    <xdr:sp macro="" textlink="">
      <xdr:nvSpPr>
        <xdr:cNvPr id="311" name="楕円 310"/>
        <xdr:cNvSpPr/>
      </xdr:nvSpPr>
      <xdr:spPr>
        <a:xfrm>
          <a:off x="1739900" y="135661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34289</xdr:rowOff>
    </xdr:from>
    <xdr:to>
      <xdr:col>15</xdr:col>
      <xdr:colOff>50800</xdr:colOff>
      <xdr:row>81</xdr:row>
      <xdr:rowOff>70486</xdr:rowOff>
    </xdr:to>
    <xdr:cxnSp macro="">
      <xdr:nvCxnSpPr>
        <xdr:cNvPr id="312" name="直線コネクタ 311"/>
        <xdr:cNvCxnSpPr/>
      </xdr:nvCxnSpPr>
      <xdr:spPr>
        <a:xfrm>
          <a:off x="1790700" y="13613129"/>
          <a:ext cx="7747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118745</xdr:rowOff>
    </xdr:from>
    <xdr:to>
      <xdr:col>6</xdr:col>
      <xdr:colOff>38100</xdr:colOff>
      <xdr:row>81</xdr:row>
      <xdr:rowOff>48895</xdr:rowOff>
    </xdr:to>
    <xdr:sp macro="" textlink="">
      <xdr:nvSpPr>
        <xdr:cNvPr id="313" name="楕円 312"/>
        <xdr:cNvSpPr/>
      </xdr:nvSpPr>
      <xdr:spPr>
        <a:xfrm>
          <a:off x="965200" y="135299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169545</xdr:rowOff>
    </xdr:from>
    <xdr:to>
      <xdr:col>10</xdr:col>
      <xdr:colOff>114300</xdr:colOff>
      <xdr:row>81</xdr:row>
      <xdr:rowOff>34289</xdr:rowOff>
    </xdr:to>
    <xdr:cxnSp macro="">
      <xdr:nvCxnSpPr>
        <xdr:cNvPr id="314" name="直線コネクタ 313"/>
        <xdr:cNvCxnSpPr/>
      </xdr:nvCxnSpPr>
      <xdr:spPr>
        <a:xfrm>
          <a:off x="1008380" y="13580745"/>
          <a:ext cx="78232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43832</xdr:rowOff>
    </xdr:from>
    <xdr:ext cx="405111" cy="259045"/>
    <xdr:sp macro="" textlink="">
      <xdr:nvSpPr>
        <xdr:cNvPr id="315" name="n_1aveValue【福祉施設】&#10;有形固定資産減価償却率"/>
        <xdr:cNvSpPr txBox="1"/>
      </xdr:nvSpPr>
      <xdr:spPr>
        <a:xfrm>
          <a:off x="3170564" y="13790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3827</xdr:rowOff>
    </xdr:from>
    <xdr:ext cx="405111" cy="259045"/>
    <xdr:sp macro="" textlink="">
      <xdr:nvSpPr>
        <xdr:cNvPr id="316" name="n_2aveValue【福祉施設】&#10;有形固定資産減価償却率"/>
        <xdr:cNvSpPr txBox="1"/>
      </xdr:nvSpPr>
      <xdr:spPr>
        <a:xfrm>
          <a:off x="2385704" y="13750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137177</xdr:rowOff>
    </xdr:from>
    <xdr:ext cx="405111" cy="259045"/>
    <xdr:sp macro="" textlink="">
      <xdr:nvSpPr>
        <xdr:cNvPr id="317" name="n_3aveValue【福祉施設】&#10;有形固定資産減価償却率"/>
        <xdr:cNvSpPr txBox="1"/>
      </xdr:nvSpPr>
      <xdr:spPr>
        <a:xfrm>
          <a:off x="1611004" y="1371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156227</xdr:rowOff>
    </xdr:from>
    <xdr:ext cx="405111" cy="259045"/>
    <xdr:sp macro="" textlink="">
      <xdr:nvSpPr>
        <xdr:cNvPr id="318" name="n_4aveValue【福祉施設】&#10;有形固定資産減価償却率"/>
        <xdr:cNvSpPr txBox="1"/>
      </xdr:nvSpPr>
      <xdr:spPr>
        <a:xfrm>
          <a:off x="836304" y="13735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8272</xdr:rowOff>
    </xdr:from>
    <xdr:ext cx="405111" cy="259045"/>
    <xdr:sp macro="" textlink="">
      <xdr:nvSpPr>
        <xdr:cNvPr id="319" name="n_1mainValue【福祉施設】&#10;有形固定資産減価償却率"/>
        <xdr:cNvSpPr txBox="1"/>
      </xdr:nvSpPr>
      <xdr:spPr>
        <a:xfrm>
          <a:off x="3170564" y="1341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137813</xdr:rowOff>
    </xdr:from>
    <xdr:ext cx="405111" cy="259045"/>
    <xdr:sp macro="" textlink="">
      <xdr:nvSpPr>
        <xdr:cNvPr id="320" name="n_2mainValue【福祉施設】&#10;有形固定資産減価償却率"/>
        <xdr:cNvSpPr txBox="1"/>
      </xdr:nvSpPr>
      <xdr:spPr>
        <a:xfrm>
          <a:off x="2385704" y="13381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101616</xdr:rowOff>
    </xdr:from>
    <xdr:ext cx="405111" cy="259045"/>
    <xdr:sp macro="" textlink="">
      <xdr:nvSpPr>
        <xdr:cNvPr id="321" name="n_3mainValue【福祉施設】&#10;有形固定資産減価償却率"/>
        <xdr:cNvSpPr txBox="1"/>
      </xdr:nvSpPr>
      <xdr:spPr>
        <a:xfrm>
          <a:off x="1611004" y="13345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65422</xdr:rowOff>
    </xdr:from>
    <xdr:ext cx="405111" cy="259045"/>
    <xdr:sp macro="" textlink="">
      <xdr:nvSpPr>
        <xdr:cNvPr id="322" name="n_4mainValue【福祉施設】&#10;有形固定資産減価償却率"/>
        <xdr:cNvSpPr txBox="1"/>
      </xdr:nvSpPr>
      <xdr:spPr>
        <a:xfrm>
          <a:off x="836304" y="1330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72389</xdr:rowOff>
    </xdr:from>
    <xdr:to>
      <xdr:col>54</xdr:col>
      <xdr:colOff>189865</xdr:colOff>
      <xdr:row>86</xdr:row>
      <xdr:rowOff>24385</xdr:rowOff>
    </xdr:to>
    <xdr:cxnSp macro="">
      <xdr:nvCxnSpPr>
        <xdr:cNvPr id="344" name="直線コネクタ 343"/>
        <xdr:cNvCxnSpPr/>
      </xdr:nvCxnSpPr>
      <xdr:spPr>
        <a:xfrm flipV="1">
          <a:off x="9219565" y="12980669"/>
          <a:ext cx="0" cy="1460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345" name="【福祉施設】&#10;一人当たり面積最小値テキスト"/>
        <xdr:cNvSpPr txBox="1"/>
      </xdr:nvSpPr>
      <xdr:spPr>
        <a:xfrm>
          <a:off x="9258300" y="14445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346" name="直線コネクタ 345"/>
        <xdr:cNvCxnSpPr/>
      </xdr:nvCxnSpPr>
      <xdr:spPr>
        <a:xfrm>
          <a:off x="9154160" y="144414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19066</xdr:rowOff>
    </xdr:from>
    <xdr:ext cx="469744" cy="259045"/>
    <xdr:sp macro="" textlink="">
      <xdr:nvSpPr>
        <xdr:cNvPr id="347" name="【福祉施設】&#10;一人当たり面積最大値テキスト"/>
        <xdr:cNvSpPr txBox="1"/>
      </xdr:nvSpPr>
      <xdr:spPr>
        <a:xfrm>
          <a:off x="9258300" y="12759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72389</xdr:rowOff>
    </xdr:from>
    <xdr:to>
      <xdr:col>55</xdr:col>
      <xdr:colOff>88900</xdr:colOff>
      <xdr:row>77</xdr:row>
      <xdr:rowOff>72389</xdr:rowOff>
    </xdr:to>
    <xdr:cxnSp macro="">
      <xdr:nvCxnSpPr>
        <xdr:cNvPr id="348" name="直線コネクタ 347"/>
        <xdr:cNvCxnSpPr/>
      </xdr:nvCxnSpPr>
      <xdr:spPr>
        <a:xfrm>
          <a:off x="9154160" y="129806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118890</xdr:rowOff>
    </xdr:from>
    <xdr:ext cx="469744" cy="259045"/>
    <xdr:sp macro="" textlink="">
      <xdr:nvSpPr>
        <xdr:cNvPr id="349" name="【福祉施設】&#10;一人当たり面積平均値テキスト"/>
        <xdr:cNvSpPr txBox="1"/>
      </xdr:nvSpPr>
      <xdr:spPr>
        <a:xfrm>
          <a:off x="9258300" y="14033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140463</xdr:rowOff>
    </xdr:from>
    <xdr:to>
      <xdr:col>55</xdr:col>
      <xdr:colOff>50800</xdr:colOff>
      <xdr:row>84</xdr:row>
      <xdr:rowOff>70613</xdr:rowOff>
    </xdr:to>
    <xdr:sp macro="" textlink="">
      <xdr:nvSpPr>
        <xdr:cNvPr id="350" name="フローチャート: 判断 349"/>
        <xdr:cNvSpPr/>
      </xdr:nvSpPr>
      <xdr:spPr>
        <a:xfrm>
          <a:off x="9192260" y="1405458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99313</xdr:rowOff>
    </xdr:from>
    <xdr:to>
      <xdr:col>50</xdr:col>
      <xdr:colOff>165100</xdr:colOff>
      <xdr:row>84</xdr:row>
      <xdr:rowOff>29463</xdr:rowOff>
    </xdr:to>
    <xdr:sp macro="" textlink="">
      <xdr:nvSpPr>
        <xdr:cNvPr id="351" name="フローチャート: 判断 350"/>
        <xdr:cNvSpPr/>
      </xdr:nvSpPr>
      <xdr:spPr>
        <a:xfrm>
          <a:off x="8445500" y="140134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108458</xdr:rowOff>
    </xdr:from>
    <xdr:to>
      <xdr:col>46</xdr:col>
      <xdr:colOff>38100</xdr:colOff>
      <xdr:row>84</xdr:row>
      <xdr:rowOff>38608</xdr:rowOff>
    </xdr:to>
    <xdr:sp macro="" textlink="">
      <xdr:nvSpPr>
        <xdr:cNvPr id="352" name="フローチャート: 判断 351"/>
        <xdr:cNvSpPr/>
      </xdr:nvSpPr>
      <xdr:spPr>
        <a:xfrm>
          <a:off x="7670800" y="1402257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117602</xdr:rowOff>
    </xdr:from>
    <xdr:to>
      <xdr:col>41</xdr:col>
      <xdr:colOff>101600</xdr:colOff>
      <xdr:row>84</xdr:row>
      <xdr:rowOff>47752</xdr:rowOff>
    </xdr:to>
    <xdr:sp macro="" textlink="">
      <xdr:nvSpPr>
        <xdr:cNvPr id="353" name="フローチャート: 判断 352"/>
        <xdr:cNvSpPr/>
      </xdr:nvSpPr>
      <xdr:spPr>
        <a:xfrm>
          <a:off x="6873240" y="140317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145035</xdr:rowOff>
    </xdr:from>
    <xdr:to>
      <xdr:col>36</xdr:col>
      <xdr:colOff>165100</xdr:colOff>
      <xdr:row>84</xdr:row>
      <xdr:rowOff>75185</xdr:rowOff>
    </xdr:to>
    <xdr:sp macro="" textlink="">
      <xdr:nvSpPr>
        <xdr:cNvPr id="354" name="フローチャート: 判断 353"/>
        <xdr:cNvSpPr/>
      </xdr:nvSpPr>
      <xdr:spPr>
        <a:xfrm>
          <a:off x="6098540" y="140591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62737</xdr:rowOff>
    </xdr:from>
    <xdr:to>
      <xdr:col>55</xdr:col>
      <xdr:colOff>50800</xdr:colOff>
      <xdr:row>81</xdr:row>
      <xdr:rowOff>164337</xdr:rowOff>
    </xdr:to>
    <xdr:sp macro="" textlink="">
      <xdr:nvSpPr>
        <xdr:cNvPr id="360" name="楕円 359"/>
        <xdr:cNvSpPr/>
      </xdr:nvSpPr>
      <xdr:spPr>
        <a:xfrm>
          <a:off x="9192260" y="1364157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85614</xdr:rowOff>
    </xdr:from>
    <xdr:ext cx="469744" cy="259045"/>
    <xdr:sp macro="" textlink="">
      <xdr:nvSpPr>
        <xdr:cNvPr id="361" name="【福祉施設】&#10;一人当たり面積該当値テキスト"/>
        <xdr:cNvSpPr txBox="1"/>
      </xdr:nvSpPr>
      <xdr:spPr>
        <a:xfrm>
          <a:off x="9258300" y="13496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81026</xdr:rowOff>
    </xdr:from>
    <xdr:to>
      <xdr:col>50</xdr:col>
      <xdr:colOff>165100</xdr:colOff>
      <xdr:row>82</xdr:row>
      <xdr:rowOff>11176</xdr:rowOff>
    </xdr:to>
    <xdr:sp macro="" textlink="">
      <xdr:nvSpPr>
        <xdr:cNvPr id="362" name="楕円 361"/>
        <xdr:cNvSpPr/>
      </xdr:nvSpPr>
      <xdr:spPr>
        <a:xfrm>
          <a:off x="8445500" y="136598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113537</xdr:rowOff>
    </xdr:from>
    <xdr:to>
      <xdr:col>55</xdr:col>
      <xdr:colOff>0</xdr:colOff>
      <xdr:row>81</xdr:row>
      <xdr:rowOff>131826</xdr:rowOff>
    </xdr:to>
    <xdr:cxnSp macro="">
      <xdr:nvCxnSpPr>
        <xdr:cNvPr id="363" name="直線コネクタ 362"/>
        <xdr:cNvCxnSpPr/>
      </xdr:nvCxnSpPr>
      <xdr:spPr>
        <a:xfrm flipV="1">
          <a:off x="8496300" y="13692377"/>
          <a:ext cx="7239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94742</xdr:rowOff>
    </xdr:from>
    <xdr:to>
      <xdr:col>46</xdr:col>
      <xdr:colOff>38100</xdr:colOff>
      <xdr:row>82</xdr:row>
      <xdr:rowOff>24892</xdr:rowOff>
    </xdr:to>
    <xdr:sp macro="" textlink="">
      <xdr:nvSpPr>
        <xdr:cNvPr id="364" name="楕円 363"/>
        <xdr:cNvSpPr/>
      </xdr:nvSpPr>
      <xdr:spPr>
        <a:xfrm>
          <a:off x="7670800" y="1367358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131826</xdr:rowOff>
    </xdr:from>
    <xdr:to>
      <xdr:col>50</xdr:col>
      <xdr:colOff>114300</xdr:colOff>
      <xdr:row>81</xdr:row>
      <xdr:rowOff>145542</xdr:rowOff>
    </xdr:to>
    <xdr:cxnSp macro="">
      <xdr:nvCxnSpPr>
        <xdr:cNvPr id="365" name="直線コネクタ 364"/>
        <xdr:cNvCxnSpPr/>
      </xdr:nvCxnSpPr>
      <xdr:spPr>
        <a:xfrm flipV="1">
          <a:off x="7713980" y="13710666"/>
          <a:ext cx="78232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113030</xdr:rowOff>
    </xdr:from>
    <xdr:to>
      <xdr:col>41</xdr:col>
      <xdr:colOff>101600</xdr:colOff>
      <xdr:row>82</xdr:row>
      <xdr:rowOff>43180</xdr:rowOff>
    </xdr:to>
    <xdr:sp macro="" textlink="">
      <xdr:nvSpPr>
        <xdr:cNvPr id="366" name="楕円 365"/>
        <xdr:cNvSpPr/>
      </xdr:nvSpPr>
      <xdr:spPr>
        <a:xfrm>
          <a:off x="6873240" y="136918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145542</xdr:rowOff>
    </xdr:from>
    <xdr:to>
      <xdr:col>45</xdr:col>
      <xdr:colOff>177800</xdr:colOff>
      <xdr:row>81</xdr:row>
      <xdr:rowOff>163830</xdr:rowOff>
    </xdr:to>
    <xdr:cxnSp macro="">
      <xdr:nvCxnSpPr>
        <xdr:cNvPr id="367" name="直線コネクタ 366"/>
        <xdr:cNvCxnSpPr/>
      </xdr:nvCxnSpPr>
      <xdr:spPr>
        <a:xfrm flipV="1">
          <a:off x="6924040" y="13724382"/>
          <a:ext cx="78994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126746</xdr:rowOff>
    </xdr:from>
    <xdr:to>
      <xdr:col>36</xdr:col>
      <xdr:colOff>165100</xdr:colOff>
      <xdr:row>82</xdr:row>
      <xdr:rowOff>56896</xdr:rowOff>
    </xdr:to>
    <xdr:sp macro="" textlink="">
      <xdr:nvSpPr>
        <xdr:cNvPr id="368" name="楕円 367"/>
        <xdr:cNvSpPr/>
      </xdr:nvSpPr>
      <xdr:spPr>
        <a:xfrm>
          <a:off x="6098540" y="137055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163830</xdr:rowOff>
    </xdr:from>
    <xdr:to>
      <xdr:col>41</xdr:col>
      <xdr:colOff>50800</xdr:colOff>
      <xdr:row>82</xdr:row>
      <xdr:rowOff>6096</xdr:rowOff>
    </xdr:to>
    <xdr:cxnSp macro="">
      <xdr:nvCxnSpPr>
        <xdr:cNvPr id="369" name="直線コネクタ 368"/>
        <xdr:cNvCxnSpPr/>
      </xdr:nvCxnSpPr>
      <xdr:spPr>
        <a:xfrm flipV="1">
          <a:off x="6149340" y="13742670"/>
          <a:ext cx="7747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20590</xdr:rowOff>
    </xdr:from>
    <xdr:ext cx="469744" cy="259045"/>
    <xdr:sp macro="" textlink="">
      <xdr:nvSpPr>
        <xdr:cNvPr id="370" name="n_1aveValue【福祉施設】&#10;一人当たり面積"/>
        <xdr:cNvSpPr txBox="1"/>
      </xdr:nvSpPr>
      <xdr:spPr>
        <a:xfrm>
          <a:off x="8271587" y="14102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29735</xdr:rowOff>
    </xdr:from>
    <xdr:ext cx="469744" cy="259045"/>
    <xdr:sp macro="" textlink="">
      <xdr:nvSpPr>
        <xdr:cNvPr id="371" name="n_2aveValue【福祉施設】&#10;一人当たり面積"/>
        <xdr:cNvSpPr txBox="1"/>
      </xdr:nvSpPr>
      <xdr:spPr>
        <a:xfrm>
          <a:off x="7509587" y="14111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38879</xdr:rowOff>
    </xdr:from>
    <xdr:ext cx="469744" cy="259045"/>
    <xdr:sp macro="" textlink="">
      <xdr:nvSpPr>
        <xdr:cNvPr id="372" name="n_3aveValue【福祉施設】&#10;一人当たり面積"/>
        <xdr:cNvSpPr txBox="1"/>
      </xdr:nvSpPr>
      <xdr:spPr>
        <a:xfrm>
          <a:off x="6712027" y="1412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66312</xdr:rowOff>
    </xdr:from>
    <xdr:ext cx="469744" cy="259045"/>
    <xdr:sp macro="" textlink="">
      <xdr:nvSpPr>
        <xdr:cNvPr id="373" name="n_4aveValue【福祉施設】&#10;一人当たり面積"/>
        <xdr:cNvSpPr txBox="1"/>
      </xdr:nvSpPr>
      <xdr:spPr>
        <a:xfrm>
          <a:off x="5937327" y="14148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27703</xdr:rowOff>
    </xdr:from>
    <xdr:ext cx="469744" cy="259045"/>
    <xdr:sp macro="" textlink="">
      <xdr:nvSpPr>
        <xdr:cNvPr id="374" name="n_1mainValue【福祉施設】&#10;一人当たり面積"/>
        <xdr:cNvSpPr txBox="1"/>
      </xdr:nvSpPr>
      <xdr:spPr>
        <a:xfrm>
          <a:off x="8271587" y="1343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41419</xdr:rowOff>
    </xdr:from>
    <xdr:ext cx="469744" cy="259045"/>
    <xdr:sp macro="" textlink="">
      <xdr:nvSpPr>
        <xdr:cNvPr id="375" name="n_2mainValue【福祉施設】&#10;一人当たり面積"/>
        <xdr:cNvSpPr txBox="1"/>
      </xdr:nvSpPr>
      <xdr:spPr>
        <a:xfrm>
          <a:off x="7509587" y="1345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59707</xdr:rowOff>
    </xdr:from>
    <xdr:ext cx="469744" cy="259045"/>
    <xdr:sp macro="" textlink="">
      <xdr:nvSpPr>
        <xdr:cNvPr id="376" name="n_3mainValue【福祉施設】&#10;一人当たり面積"/>
        <xdr:cNvSpPr txBox="1"/>
      </xdr:nvSpPr>
      <xdr:spPr>
        <a:xfrm>
          <a:off x="6712027" y="1347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73423</xdr:rowOff>
    </xdr:from>
    <xdr:ext cx="469744" cy="259045"/>
    <xdr:sp macro="" textlink="">
      <xdr:nvSpPr>
        <xdr:cNvPr id="377" name="n_4mainValue【福祉施設】&#10;一人当たり面積"/>
        <xdr:cNvSpPr txBox="1"/>
      </xdr:nvSpPr>
      <xdr:spPr>
        <a:xfrm>
          <a:off x="5937327" y="1348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9" name="直線コネクタ 388"/>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0" name="テキスト ボックス 389"/>
        <xdr:cNvSpPr txBox="1"/>
      </xdr:nvSpPr>
      <xdr:spPr>
        <a:xfrm>
          <a:off x="27196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1" name="直線コネクタ 390"/>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2" name="テキスト ボックス 391"/>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3" name="直線コネクタ 392"/>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4" name="テキスト ボックス 393"/>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5" name="直線コネクタ 394"/>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6" name="テキスト ボックス 395"/>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7" name="直線コネクタ 396"/>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8" name="テキスト ボックス 397"/>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9" name="直線コネクタ 398"/>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0" name="テキスト ボックス 399"/>
        <xdr:cNvSpPr txBox="1"/>
      </xdr:nvSpPr>
      <xdr:spPr>
        <a:xfrm>
          <a:off x="37734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1" name="直線コネクタ 400"/>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2"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141514</xdr:rowOff>
    </xdr:from>
    <xdr:to>
      <xdr:col>24</xdr:col>
      <xdr:colOff>62865</xdr:colOff>
      <xdr:row>109</xdr:row>
      <xdr:rowOff>23949</xdr:rowOff>
    </xdr:to>
    <xdr:cxnSp macro="">
      <xdr:nvCxnSpPr>
        <xdr:cNvPr id="403" name="直線コネクタ 402"/>
        <xdr:cNvCxnSpPr/>
      </xdr:nvCxnSpPr>
      <xdr:spPr>
        <a:xfrm flipV="1">
          <a:off x="4086225" y="16905514"/>
          <a:ext cx="0" cy="1391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27776</xdr:rowOff>
    </xdr:from>
    <xdr:ext cx="405111" cy="259045"/>
    <xdr:sp macro="" textlink="">
      <xdr:nvSpPr>
        <xdr:cNvPr id="404" name="【市民会館】&#10;有形固定資産減価償却率最小値テキスト"/>
        <xdr:cNvSpPr txBox="1"/>
      </xdr:nvSpPr>
      <xdr:spPr>
        <a:xfrm>
          <a:off x="4124960" y="18300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23949</xdr:rowOff>
    </xdr:from>
    <xdr:to>
      <xdr:col>24</xdr:col>
      <xdr:colOff>152400</xdr:colOff>
      <xdr:row>109</xdr:row>
      <xdr:rowOff>23949</xdr:rowOff>
    </xdr:to>
    <xdr:cxnSp macro="">
      <xdr:nvCxnSpPr>
        <xdr:cNvPr id="405" name="直線コネクタ 404"/>
        <xdr:cNvCxnSpPr/>
      </xdr:nvCxnSpPr>
      <xdr:spPr>
        <a:xfrm>
          <a:off x="4020820" y="1829670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88191</xdr:rowOff>
    </xdr:from>
    <xdr:ext cx="405111" cy="259045"/>
    <xdr:sp macro="" textlink="">
      <xdr:nvSpPr>
        <xdr:cNvPr id="406" name="【市民会館】&#10;有形固定資産減価償却率最大値テキスト"/>
        <xdr:cNvSpPr txBox="1"/>
      </xdr:nvSpPr>
      <xdr:spPr>
        <a:xfrm>
          <a:off x="4124960" y="16684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141514</xdr:rowOff>
    </xdr:from>
    <xdr:to>
      <xdr:col>24</xdr:col>
      <xdr:colOff>152400</xdr:colOff>
      <xdr:row>100</xdr:row>
      <xdr:rowOff>141514</xdr:rowOff>
    </xdr:to>
    <xdr:cxnSp macro="">
      <xdr:nvCxnSpPr>
        <xdr:cNvPr id="407" name="直線コネクタ 406"/>
        <xdr:cNvCxnSpPr/>
      </xdr:nvCxnSpPr>
      <xdr:spPr>
        <a:xfrm>
          <a:off x="4020820" y="169055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85833</xdr:rowOff>
    </xdr:from>
    <xdr:ext cx="405111" cy="259045"/>
    <xdr:sp macro="" textlink="">
      <xdr:nvSpPr>
        <xdr:cNvPr id="408" name="【市民会館】&#10;有形固定資産減価償却率平均値テキスト"/>
        <xdr:cNvSpPr txBox="1"/>
      </xdr:nvSpPr>
      <xdr:spPr>
        <a:xfrm>
          <a:off x="4124960" y="17352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62956</xdr:rowOff>
    </xdr:from>
    <xdr:to>
      <xdr:col>24</xdr:col>
      <xdr:colOff>114300</xdr:colOff>
      <xdr:row>104</xdr:row>
      <xdr:rowOff>164556</xdr:rowOff>
    </xdr:to>
    <xdr:sp macro="" textlink="">
      <xdr:nvSpPr>
        <xdr:cNvPr id="409" name="フローチャート: 判断 408"/>
        <xdr:cNvSpPr/>
      </xdr:nvSpPr>
      <xdr:spPr>
        <a:xfrm>
          <a:off x="4036060" y="1749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410" name="フローチャート: 判断 409"/>
        <xdr:cNvSpPr/>
      </xdr:nvSpPr>
      <xdr:spPr>
        <a:xfrm>
          <a:off x="3312160" y="1748282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36830</xdr:rowOff>
    </xdr:from>
    <xdr:to>
      <xdr:col>15</xdr:col>
      <xdr:colOff>101600</xdr:colOff>
      <xdr:row>104</xdr:row>
      <xdr:rowOff>138430</xdr:rowOff>
    </xdr:to>
    <xdr:sp macro="" textlink="">
      <xdr:nvSpPr>
        <xdr:cNvPr id="411" name="フローチャート: 判断 410"/>
        <xdr:cNvSpPr/>
      </xdr:nvSpPr>
      <xdr:spPr>
        <a:xfrm>
          <a:off x="2514600" y="1747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xdr:rowOff>
    </xdr:from>
    <xdr:to>
      <xdr:col>10</xdr:col>
      <xdr:colOff>165100</xdr:colOff>
      <xdr:row>104</xdr:row>
      <xdr:rowOff>117202</xdr:rowOff>
    </xdr:to>
    <xdr:sp macro="" textlink="">
      <xdr:nvSpPr>
        <xdr:cNvPr id="412" name="フローチャート: 判断 411"/>
        <xdr:cNvSpPr/>
      </xdr:nvSpPr>
      <xdr:spPr>
        <a:xfrm>
          <a:off x="1739900" y="1745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30299</xdr:rowOff>
    </xdr:from>
    <xdr:to>
      <xdr:col>6</xdr:col>
      <xdr:colOff>38100</xdr:colOff>
      <xdr:row>104</xdr:row>
      <xdr:rowOff>131899</xdr:rowOff>
    </xdr:to>
    <xdr:sp macro="" textlink="">
      <xdr:nvSpPr>
        <xdr:cNvPr id="413" name="フローチャート: 判断 412"/>
        <xdr:cNvSpPr/>
      </xdr:nvSpPr>
      <xdr:spPr>
        <a:xfrm>
          <a:off x="965200" y="1746485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4" name="テキスト ボックス 413"/>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5" name="テキスト ボックス 414"/>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6" name="テキスト ボックス 415"/>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7" name="テキスト ボックス 416"/>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8" name="テキスト ボックス 417"/>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139700</xdr:rowOff>
    </xdr:from>
    <xdr:to>
      <xdr:col>24</xdr:col>
      <xdr:colOff>114300</xdr:colOff>
      <xdr:row>108</xdr:row>
      <xdr:rowOff>69850</xdr:rowOff>
    </xdr:to>
    <xdr:sp macro="" textlink="">
      <xdr:nvSpPr>
        <xdr:cNvPr id="419" name="楕円 418"/>
        <xdr:cNvSpPr/>
      </xdr:nvSpPr>
      <xdr:spPr>
        <a:xfrm>
          <a:off x="4036060" y="180771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118127</xdr:rowOff>
    </xdr:from>
    <xdr:ext cx="405111" cy="259045"/>
    <xdr:sp macro="" textlink="">
      <xdr:nvSpPr>
        <xdr:cNvPr id="420" name="【市民会館】&#10;有形固定資産減価償却率該当値テキスト"/>
        <xdr:cNvSpPr txBox="1"/>
      </xdr:nvSpPr>
      <xdr:spPr>
        <a:xfrm>
          <a:off x="4124960" y="1805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95613</xdr:rowOff>
    </xdr:from>
    <xdr:to>
      <xdr:col>20</xdr:col>
      <xdr:colOff>38100</xdr:colOff>
      <xdr:row>108</xdr:row>
      <xdr:rowOff>25763</xdr:rowOff>
    </xdr:to>
    <xdr:sp macro="" textlink="">
      <xdr:nvSpPr>
        <xdr:cNvPr id="421" name="楕円 420"/>
        <xdr:cNvSpPr/>
      </xdr:nvSpPr>
      <xdr:spPr>
        <a:xfrm>
          <a:off x="3312160" y="1803309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146413</xdr:rowOff>
    </xdr:from>
    <xdr:to>
      <xdr:col>24</xdr:col>
      <xdr:colOff>63500</xdr:colOff>
      <xdr:row>108</xdr:row>
      <xdr:rowOff>19050</xdr:rowOff>
    </xdr:to>
    <xdr:cxnSp macro="">
      <xdr:nvCxnSpPr>
        <xdr:cNvPr id="422" name="直線コネクタ 421"/>
        <xdr:cNvCxnSpPr/>
      </xdr:nvCxnSpPr>
      <xdr:spPr>
        <a:xfrm>
          <a:off x="3355340" y="18083893"/>
          <a:ext cx="731520" cy="4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53158</xdr:rowOff>
    </xdr:from>
    <xdr:to>
      <xdr:col>15</xdr:col>
      <xdr:colOff>101600</xdr:colOff>
      <xdr:row>107</xdr:row>
      <xdr:rowOff>154758</xdr:rowOff>
    </xdr:to>
    <xdr:sp macro="" textlink="">
      <xdr:nvSpPr>
        <xdr:cNvPr id="423" name="楕円 422"/>
        <xdr:cNvSpPr/>
      </xdr:nvSpPr>
      <xdr:spPr>
        <a:xfrm>
          <a:off x="2514600" y="1799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103958</xdr:rowOff>
    </xdr:from>
    <xdr:to>
      <xdr:col>19</xdr:col>
      <xdr:colOff>177800</xdr:colOff>
      <xdr:row>107</xdr:row>
      <xdr:rowOff>146413</xdr:rowOff>
    </xdr:to>
    <xdr:cxnSp macro="">
      <xdr:nvCxnSpPr>
        <xdr:cNvPr id="424" name="直線コネクタ 423"/>
        <xdr:cNvCxnSpPr/>
      </xdr:nvCxnSpPr>
      <xdr:spPr>
        <a:xfrm>
          <a:off x="2565400" y="18041438"/>
          <a:ext cx="78994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10705</xdr:rowOff>
    </xdr:from>
    <xdr:to>
      <xdr:col>10</xdr:col>
      <xdr:colOff>165100</xdr:colOff>
      <xdr:row>107</xdr:row>
      <xdr:rowOff>112305</xdr:rowOff>
    </xdr:to>
    <xdr:sp macro="" textlink="">
      <xdr:nvSpPr>
        <xdr:cNvPr id="425" name="楕円 424"/>
        <xdr:cNvSpPr/>
      </xdr:nvSpPr>
      <xdr:spPr>
        <a:xfrm>
          <a:off x="1739900" y="1794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61505</xdr:rowOff>
    </xdr:from>
    <xdr:to>
      <xdr:col>15</xdr:col>
      <xdr:colOff>50800</xdr:colOff>
      <xdr:row>107</xdr:row>
      <xdr:rowOff>103958</xdr:rowOff>
    </xdr:to>
    <xdr:cxnSp macro="">
      <xdr:nvCxnSpPr>
        <xdr:cNvPr id="426" name="直線コネクタ 425"/>
        <xdr:cNvCxnSpPr/>
      </xdr:nvCxnSpPr>
      <xdr:spPr>
        <a:xfrm>
          <a:off x="1790700" y="17998985"/>
          <a:ext cx="7747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139700</xdr:rowOff>
    </xdr:from>
    <xdr:to>
      <xdr:col>6</xdr:col>
      <xdr:colOff>38100</xdr:colOff>
      <xdr:row>107</xdr:row>
      <xdr:rowOff>69850</xdr:rowOff>
    </xdr:to>
    <xdr:sp macro="" textlink="">
      <xdr:nvSpPr>
        <xdr:cNvPr id="427" name="楕円 426"/>
        <xdr:cNvSpPr/>
      </xdr:nvSpPr>
      <xdr:spPr>
        <a:xfrm>
          <a:off x="965200" y="179095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19050</xdr:rowOff>
    </xdr:from>
    <xdr:to>
      <xdr:col>10</xdr:col>
      <xdr:colOff>114300</xdr:colOff>
      <xdr:row>107</xdr:row>
      <xdr:rowOff>61505</xdr:rowOff>
    </xdr:to>
    <xdr:cxnSp macro="">
      <xdr:nvCxnSpPr>
        <xdr:cNvPr id="428" name="直線コネクタ 427"/>
        <xdr:cNvCxnSpPr/>
      </xdr:nvCxnSpPr>
      <xdr:spPr>
        <a:xfrm>
          <a:off x="1008380" y="17956530"/>
          <a:ext cx="78232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166388</xdr:rowOff>
    </xdr:from>
    <xdr:ext cx="405111" cy="259045"/>
    <xdr:sp macro="" textlink="">
      <xdr:nvSpPr>
        <xdr:cNvPr id="429" name="n_1aveValue【市民会館】&#10;有形固定資産減価償却率"/>
        <xdr:cNvSpPr txBox="1"/>
      </xdr:nvSpPr>
      <xdr:spPr>
        <a:xfrm>
          <a:off x="3170564" y="17265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154957</xdr:rowOff>
    </xdr:from>
    <xdr:ext cx="405111" cy="259045"/>
    <xdr:sp macro="" textlink="">
      <xdr:nvSpPr>
        <xdr:cNvPr id="430" name="n_2aveValue【市民会館】&#10;有形固定資産減価償却率"/>
        <xdr:cNvSpPr txBox="1"/>
      </xdr:nvSpPr>
      <xdr:spPr>
        <a:xfrm>
          <a:off x="2385704" y="1725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133729</xdr:rowOff>
    </xdr:from>
    <xdr:ext cx="405111" cy="259045"/>
    <xdr:sp macro="" textlink="">
      <xdr:nvSpPr>
        <xdr:cNvPr id="431" name="n_3aveValue【市民会館】&#10;有形固定資産減価償却率"/>
        <xdr:cNvSpPr txBox="1"/>
      </xdr:nvSpPr>
      <xdr:spPr>
        <a:xfrm>
          <a:off x="1611004" y="17233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148426</xdr:rowOff>
    </xdr:from>
    <xdr:ext cx="405111" cy="259045"/>
    <xdr:sp macro="" textlink="">
      <xdr:nvSpPr>
        <xdr:cNvPr id="432" name="n_4aveValue【市民会館】&#10;有形固定資産減価償却率"/>
        <xdr:cNvSpPr txBox="1"/>
      </xdr:nvSpPr>
      <xdr:spPr>
        <a:xfrm>
          <a:off x="836304" y="17247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16890</xdr:rowOff>
    </xdr:from>
    <xdr:ext cx="405111" cy="259045"/>
    <xdr:sp macro="" textlink="">
      <xdr:nvSpPr>
        <xdr:cNvPr id="433" name="n_1mainValue【市民会館】&#10;有形固定資産減価償却率"/>
        <xdr:cNvSpPr txBox="1"/>
      </xdr:nvSpPr>
      <xdr:spPr>
        <a:xfrm>
          <a:off x="3170564" y="1812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145885</xdr:rowOff>
    </xdr:from>
    <xdr:ext cx="405111" cy="259045"/>
    <xdr:sp macro="" textlink="">
      <xdr:nvSpPr>
        <xdr:cNvPr id="434" name="n_2mainValue【市民会館】&#10;有形固定資産減価償却率"/>
        <xdr:cNvSpPr txBox="1"/>
      </xdr:nvSpPr>
      <xdr:spPr>
        <a:xfrm>
          <a:off x="2385704" y="18083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103432</xdr:rowOff>
    </xdr:from>
    <xdr:ext cx="405111" cy="259045"/>
    <xdr:sp macro="" textlink="">
      <xdr:nvSpPr>
        <xdr:cNvPr id="435" name="n_3mainValue【市民会館】&#10;有形固定資産減価償却率"/>
        <xdr:cNvSpPr txBox="1"/>
      </xdr:nvSpPr>
      <xdr:spPr>
        <a:xfrm>
          <a:off x="1611004" y="1804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60977</xdr:rowOff>
    </xdr:from>
    <xdr:ext cx="405111" cy="259045"/>
    <xdr:sp macro="" textlink="">
      <xdr:nvSpPr>
        <xdr:cNvPr id="436" name="n_4mainValue【市民会館】&#10;有形固定資産減価償却率"/>
        <xdr:cNvSpPr txBox="1"/>
      </xdr:nvSpPr>
      <xdr:spPr>
        <a:xfrm>
          <a:off x="836304" y="1799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7" name="正方形/長方形 436"/>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8" name="正方形/長方形 437"/>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9" name="正方形/長方形 438"/>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0" name="正方形/長方形 439"/>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1" name="正方形/長方形 440"/>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2" name="正方形/長方形 441"/>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3" name="正方形/長方形 442"/>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4" name="正方形/長方形 443"/>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5" name="テキスト ボックス 444"/>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6" name="直線コネクタ 445"/>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7" name="直線コネクタ 446"/>
        <xdr:cNvCxnSpPr/>
      </xdr:nvCxnSpPr>
      <xdr:spPr>
        <a:xfrm>
          <a:off x="5826760" y="1830813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8" name="テキスト ボックス 447"/>
        <xdr:cNvSpPr txBox="1"/>
      </xdr:nvSpPr>
      <xdr:spPr>
        <a:xfrm>
          <a:off x="54053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9" name="直線コネクタ 448"/>
        <xdr:cNvCxnSpPr/>
      </xdr:nvCxnSpPr>
      <xdr:spPr>
        <a:xfrm>
          <a:off x="5826760" y="1798918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50" name="テキスト ボックス 449"/>
        <xdr:cNvSpPr txBox="1"/>
      </xdr:nvSpPr>
      <xdr:spPr>
        <a:xfrm>
          <a:off x="540530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1" name="直線コネクタ 450"/>
        <xdr:cNvCxnSpPr/>
      </xdr:nvCxnSpPr>
      <xdr:spPr>
        <a:xfrm>
          <a:off x="5826760" y="1767023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2" name="テキスト ボックス 451"/>
        <xdr:cNvSpPr txBox="1"/>
      </xdr:nvSpPr>
      <xdr:spPr>
        <a:xfrm>
          <a:off x="540530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3" name="直線コネクタ 452"/>
        <xdr:cNvCxnSpPr/>
      </xdr:nvCxnSpPr>
      <xdr:spPr>
        <a:xfrm>
          <a:off x="5826760" y="1735128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4" name="テキスト ボックス 453"/>
        <xdr:cNvSpPr txBox="1"/>
      </xdr:nvSpPr>
      <xdr:spPr>
        <a:xfrm>
          <a:off x="540530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5" name="直線コネクタ 454"/>
        <xdr:cNvCxnSpPr/>
      </xdr:nvCxnSpPr>
      <xdr:spPr>
        <a:xfrm>
          <a:off x="5826760" y="1703233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6" name="テキスト ボックス 455"/>
        <xdr:cNvSpPr txBox="1"/>
      </xdr:nvSpPr>
      <xdr:spPr>
        <a:xfrm>
          <a:off x="540530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7" name="直線コネクタ 456"/>
        <xdr:cNvCxnSpPr/>
      </xdr:nvCxnSpPr>
      <xdr:spPr>
        <a:xfrm>
          <a:off x="5826760" y="1671338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8" name="テキスト ボックス 457"/>
        <xdr:cNvSpPr txBox="1"/>
      </xdr:nvSpPr>
      <xdr:spPr>
        <a:xfrm>
          <a:off x="540530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71301</xdr:rowOff>
    </xdr:from>
    <xdr:to>
      <xdr:col>54</xdr:col>
      <xdr:colOff>189865</xdr:colOff>
      <xdr:row>108</xdr:row>
      <xdr:rowOff>148045</xdr:rowOff>
    </xdr:to>
    <xdr:cxnSp macro="">
      <xdr:nvCxnSpPr>
        <xdr:cNvPr id="462" name="直線コネクタ 461"/>
        <xdr:cNvCxnSpPr/>
      </xdr:nvCxnSpPr>
      <xdr:spPr>
        <a:xfrm flipV="1">
          <a:off x="9219565" y="16667661"/>
          <a:ext cx="0" cy="1585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151872</xdr:rowOff>
    </xdr:from>
    <xdr:ext cx="469744" cy="259045"/>
    <xdr:sp macro="" textlink="">
      <xdr:nvSpPr>
        <xdr:cNvPr id="463" name="【市民会館】&#10;一人当たり面積最小値テキスト"/>
        <xdr:cNvSpPr txBox="1"/>
      </xdr:nvSpPr>
      <xdr:spPr>
        <a:xfrm>
          <a:off x="9258300" y="18256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148045</xdr:rowOff>
    </xdr:from>
    <xdr:to>
      <xdr:col>55</xdr:col>
      <xdr:colOff>88900</xdr:colOff>
      <xdr:row>108</xdr:row>
      <xdr:rowOff>148045</xdr:rowOff>
    </xdr:to>
    <xdr:cxnSp macro="">
      <xdr:nvCxnSpPr>
        <xdr:cNvPr id="464" name="直線コネクタ 463"/>
        <xdr:cNvCxnSpPr/>
      </xdr:nvCxnSpPr>
      <xdr:spPr>
        <a:xfrm>
          <a:off x="9154160" y="182531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17978</xdr:rowOff>
    </xdr:from>
    <xdr:ext cx="469744" cy="259045"/>
    <xdr:sp macro="" textlink="">
      <xdr:nvSpPr>
        <xdr:cNvPr id="465" name="【市民会館】&#10;一人当たり面積最大値テキスト"/>
        <xdr:cNvSpPr txBox="1"/>
      </xdr:nvSpPr>
      <xdr:spPr>
        <a:xfrm>
          <a:off x="9258300" y="16446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71301</xdr:rowOff>
    </xdr:from>
    <xdr:to>
      <xdr:col>55</xdr:col>
      <xdr:colOff>88900</xdr:colOff>
      <xdr:row>99</xdr:row>
      <xdr:rowOff>71301</xdr:rowOff>
    </xdr:to>
    <xdr:cxnSp macro="">
      <xdr:nvCxnSpPr>
        <xdr:cNvPr id="466" name="直線コネクタ 465"/>
        <xdr:cNvCxnSpPr/>
      </xdr:nvCxnSpPr>
      <xdr:spPr>
        <a:xfrm>
          <a:off x="9154160" y="1666766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80934</xdr:rowOff>
    </xdr:from>
    <xdr:ext cx="469744" cy="259045"/>
    <xdr:sp macro="" textlink="">
      <xdr:nvSpPr>
        <xdr:cNvPr id="467" name="【市民会館】&#10;一人当たり面積平均値テキスト"/>
        <xdr:cNvSpPr txBox="1"/>
      </xdr:nvSpPr>
      <xdr:spPr>
        <a:xfrm>
          <a:off x="9258300" y="176831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58057</xdr:rowOff>
    </xdr:from>
    <xdr:to>
      <xdr:col>55</xdr:col>
      <xdr:colOff>50800</xdr:colOff>
      <xdr:row>106</xdr:row>
      <xdr:rowOff>159657</xdr:rowOff>
    </xdr:to>
    <xdr:sp macro="" textlink="">
      <xdr:nvSpPr>
        <xdr:cNvPr id="468" name="フローチャート: 判断 467"/>
        <xdr:cNvSpPr/>
      </xdr:nvSpPr>
      <xdr:spPr>
        <a:xfrm>
          <a:off x="9192260" y="1782789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41729</xdr:rowOff>
    </xdr:from>
    <xdr:to>
      <xdr:col>50</xdr:col>
      <xdr:colOff>165100</xdr:colOff>
      <xdr:row>106</xdr:row>
      <xdr:rowOff>143329</xdr:rowOff>
    </xdr:to>
    <xdr:sp macro="" textlink="">
      <xdr:nvSpPr>
        <xdr:cNvPr id="469" name="フローチャート: 判断 468"/>
        <xdr:cNvSpPr/>
      </xdr:nvSpPr>
      <xdr:spPr>
        <a:xfrm>
          <a:off x="8445500" y="1781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470" name="フローチャート: 判断 469"/>
        <xdr:cNvSpPr/>
      </xdr:nvSpPr>
      <xdr:spPr>
        <a:xfrm>
          <a:off x="7670800" y="1782789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51526</xdr:rowOff>
    </xdr:from>
    <xdr:to>
      <xdr:col>41</xdr:col>
      <xdr:colOff>101600</xdr:colOff>
      <xdr:row>106</xdr:row>
      <xdr:rowOff>153126</xdr:rowOff>
    </xdr:to>
    <xdr:sp macro="" textlink="">
      <xdr:nvSpPr>
        <xdr:cNvPr id="471" name="フローチャート: 判断 470"/>
        <xdr:cNvSpPr/>
      </xdr:nvSpPr>
      <xdr:spPr>
        <a:xfrm>
          <a:off x="6873240" y="1782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58057</xdr:rowOff>
    </xdr:from>
    <xdr:to>
      <xdr:col>36</xdr:col>
      <xdr:colOff>165100</xdr:colOff>
      <xdr:row>106</xdr:row>
      <xdr:rowOff>159657</xdr:rowOff>
    </xdr:to>
    <xdr:sp macro="" textlink="">
      <xdr:nvSpPr>
        <xdr:cNvPr id="472" name="フローチャート: 判断 471"/>
        <xdr:cNvSpPr/>
      </xdr:nvSpPr>
      <xdr:spPr>
        <a:xfrm>
          <a:off x="6098540" y="1782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152763</xdr:rowOff>
    </xdr:from>
    <xdr:to>
      <xdr:col>55</xdr:col>
      <xdr:colOff>50800</xdr:colOff>
      <xdr:row>107</xdr:row>
      <xdr:rowOff>82913</xdr:rowOff>
    </xdr:to>
    <xdr:sp macro="" textlink="">
      <xdr:nvSpPr>
        <xdr:cNvPr id="478" name="楕円 477"/>
        <xdr:cNvSpPr/>
      </xdr:nvSpPr>
      <xdr:spPr>
        <a:xfrm>
          <a:off x="9192260" y="1792260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131190</xdr:rowOff>
    </xdr:from>
    <xdr:ext cx="469744" cy="259045"/>
    <xdr:sp macro="" textlink="">
      <xdr:nvSpPr>
        <xdr:cNvPr id="479" name="【市民会館】&#10;一人当たり面積該当値テキスト"/>
        <xdr:cNvSpPr txBox="1"/>
      </xdr:nvSpPr>
      <xdr:spPr>
        <a:xfrm>
          <a:off x="9258300" y="17901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162561</xdr:rowOff>
    </xdr:from>
    <xdr:to>
      <xdr:col>50</xdr:col>
      <xdr:colOff>165100</xdr:colOff>
      <xdr:row>107</xdr:row>
      <xdr:rowOff>92711</xdr:rowOff>
    </xdr:to>
    <xdr:sp macro="" textlink="">
      <xdr:nvSpPr>
        <xdr:cNvPr id="480" name="楕円 479"/>
        <xdr:cNvSpPr/>
      </xdr:nvSpPr>
      <xdr:spPr>
        <a:xfrm>
          <a:off x="8445500" y="1793240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32113</xdr:rowOff>
    </xdr:from>
    <xdr:to>
      <xdr:col>55</xdr:col>
      <xdr:colOff>0</xdr:colOff>
      <xdr:row>107</xdr:row>
      <xdr:rowOff>41911</xdr:rowOff>
    </xdr:to>
    <xdr:cxnSp macro="">
      <xdr:nvCxnSpPr>
        <xdr:cNvPr id="481" name="直線コネクタ 480"/>
        <xdr:cNvCxnSpPr/>
      </xdr:nvCxnSpPr>
      <xdr:spPr>
        <a:xfrm flipV="1">
          <a:off x="8496300" y="17969593"/>
          <a:ext cx="7239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169092</xdr:rowOff>
    </xdr:from>
    <xdr:to>
      <xdr:col>46</xdr:col>
      <xdr:colOff>38100</xdr:colOff>
      <xdr:row>107</xdr:row>
      <xdr:rowOff>99242</xdr:rowOff>
    </xdr:to>
    <xdr:sp macro="" textlink="">
      <xdr:nvSpPr>
        <xdr:cNvPr id="482" name="楕円 481"/>
        <xdr:cNvSpPr/>
      </xdr:nvSpPr>
      <xdr:spPr>
        <a:xfrm>
          <a:off x="7670800" y="1793893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41911</xdr:rowOff>
    </xdr:from>
    <xdr:to>
      <xdr:col>50</xdr:col>
      <xdr:colOff>114300</xdr:colOff>
      <xdr:row>107</xdr:row>
      <xdr:rowOff>48442</xdr:rowOff>
    </xdr:to>
    <xdr:cxnSp macro="">
      <xdr:nvCxnSpPr>
        <xdr:cNvPr id="483" name="直線コネクタ 482"/>
        <xdr:cNvCxnSpPr/>
      </xdr:nvCxnSpPr>
      <xdr:spPr>
        <a:xfrm flipV="1">
          <a:off x="7713980" y="17979391"/>
          <a:ext cx="78232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4173</xdr:rowOff>
    </xdr:from>
    <xdr:to>
      <xdr:col>41</xdr:col>
      <xdr:colOff>101600</xdr:colOff>
      <xdr:row>107</xdr:row>
      <xdr:rowOff>105773</xdr:rowOff>
    </xdr:to>
    <xdr:sp macro="" textlink="">
      <xdr:nvSpPr>
        <xdr:cNvPr id="484" name="楕円 483"/>
        <xdr:cNvSpPr/>
      </xdr:nvSpPr>
      <xdr:spPr>
        <a:xfrm>
          <a:off x="6873240" y="1794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48442</xdr:rowOff>
    </xdr:from>
    <xdr:to>
      <xdr:col>45</xdr:col>
      <xdr:colOff>177800</xdr:colOff>
      <xdr:row>107</xdr:row>
      <xdr:rowOff>54973</xdr:rowOff>
    </xdr:to>
    <xdr:cxnSp macro="">
      <xdr:nvCxnSpPr>
        <xdr:cNvPr id="485" name="直線コネクタ 484"/>
        <xdr:cNvCxnSpPr/>
      </xdr:nvCxnSpPr>
      <xdr:spPr>
        <a:xfrm flipV="1">
          <a:off x="6924040" y="17985922"/>
          <a:ext cx="78994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10705</xdr:rowOff>
    </xdr:from>
    <xdr:to>
      <xdr:col>36</xdr:col>
      <xdr:colOff>165100</xdr:colOff>
      <xdr:row>107</xdr:row>
      <xdr:rowOff>112305</xdr:rowOff>
    </xdr:to>
    <xdr:sp macro="" textlink="">
      <xdr:nvSpPr>
        <xdr:cNvPr id="486" name="楕円 485"/>
        <xdr:cNvSpPr/>
      </xdr:nvSpPr>
      <xdr:spPr>
        <a:xfrm>
          <a:off x="6098540" y="1794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54973</xdr:rowOff>
    </xdr:from>
    <xdr:to>
      <xdr:col>41</xdr:col>
      <xdr:colOff>50800</xdr:colOff>
      <xdr:row>107</xdr:row>
      <xdr:rowOff>61505</xdr:rowOff>
    </xdr:to>
    <xdr:cxnSp macro="">
      <xdr:nvCxnSpPr>
        <xdr:cNvPr id="487" name="直線コネクタ 486"/>
        <xdr:cNvCxnSpPr/>
      </xdr:nvCxnSpPr>
      <xdr:spPr>
        <a:xfrm flipV="1">
          <a:off x="6149340" y="17992453"/>
          <a:ext cx="7747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159856</xdr:rowOff>
    </xdr:from>
    <xdr:ext cx="469744" cy="259045"/>
    <xdr:sp macro="" textlink="">
      <xdr:nvSpPr>
        <xdr:cNvPr id="488" name="n_1aveValue【市民会館】&#10;一人当たり面積"/>
        <xdr:cNvSpPr txBox="1"/>
      </xdr:nvSpPr>
      <xdr:spPr>
        <a:xfrm>
          <a:off x="8271587" y="175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4734</xdr:rowOff>
    </xdr:from>
    <xdr:ext cx="469744" cy="259045"/>
    <xdr:sp macro="" textlink="">
      <xdr:nvSpPr>
        <xdr:cNvPr id="489" name="n_2aveValue【市民会館】&#10;一人当たり面積"/>
        <xdr:cNvSpPr txBox="1"/>
      </xdr:nvSpPr>
      <xdr:spPr>
        <a:xfrm>
          <a:off x="7509587" y="17606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169653</xdr:rowOff>
    </xdr:from>
    <xdr:ext cx="469744" cy="259045"/>
    <xdr:sp macro="" textlink="">
      <xdr:nvSpPr>
        <xdr:cNvPr id="490" name="n_3aveValue【市民会館】&#10;一人当たり面積"/>
        <xdr:cNvSpPr txBox="1"/>
      </xdr:nvSpPr>
      <xdr:spPr>
        <a:xfrm>
          <a:off x="6712027" y="17604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4734</xdr:rowOff>
    </xdr:from>
    <xdr:ext cx="469744" cy="259045"/>
    <xdr:sp macro="" textlink="">
      <xdr:nvSpPr>
        <xdr:cNvPr id="491" name="n_4aveValue【市民会館】&#10;一人当たり面積"/>
        <xdr:cNvSpPr txBox="1"/>
      </xdr:nvSpPr>
      <xdr:spPr>
        <a:xfrm>
          <a:off x="5937327" y="17606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83838</xdr:rowOff>
    </xdr:from>
    <xdr:ext cx="469744" cy="259045"/>
    <xdr:sp macro="" textlink="">
      <xdr:nvSpPr>
        <xdr:cNvPr id="492" name="n_1mainValue【市民会館】&#10;一人当たり面積"/>
        <xdr:cNvSpPr txBox="1"/>
      </xdr:nvSpPr>
      <xdr:spPr>
        <a:xfrm>
          <a:off x="8271587" y="18021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90369</xdr:rowOff>
    </xdr:from>
    <xdr:ext cx="469744" cy="259045"/>
    <xdr:sp macro="" textlink="">
      <xdr:nvSpPr>
        <xdr:cNvPr id="493" name="n_2mainValue【市民会館】&#10;一人当たり面積"/>
        <xdr:cNvSpPr txBox="1"/>
      </xdr:nvSpPr>
      <xdr:spPr>
        <a:xfrm>
          <a:off x="7509587" y="1802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96900</xdr:rowOff>
    </xdr:from>
    <xdr:ext cx="469744" cy="259045"/>
    <xdr:sp macro="" textlink="">
      <xdr:nvSpPr>
        <xdr:cNvPr id="494" name="n_3mainValue【市民会館】&#10;一人当たり面積"/>
        <xdr:cNvSpPr txBox="1"/>
      </xdr:nvSpPr>
      <xdr:spPr>
        <a:xfrm>
          <a:off x="6712027" y="18034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103432</xdr:rowOff>
    </xdr:from>
    <xdr:ext cx="469744" cy="259045"/>
    <xdr:sp macro="" textlink="">
      <xdr:nvSpPr>
        <xdr:cNvPr id="495" name="n_4mainValue【市民会館】&#10;一人当たり面積"/>
        <xdr:cNvSpPr txBox="1"/>
      </xdr:nvSpPr>
      <xdr:spPr>
        <a:xfrm>
          <a:off x="5937327" y="1804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156210</xdr:rowOff>
    </xdr:from>
    <xdr:to>
      <xdr:col>85</xdr:col>
      <xdr:colOff>126364</xdr:colOff>
      <xdr:row>41</xdr:row>
      <xdr:rowOff>167640</xdr:rowOff>
    </xdr:to>
    <xdr:cxnSp macro="">
      <xdr:nvCxnSpPr>
        <xdr:cNvPr id="521" name="直線コネクタ 520"/>
        <xdr:cNvCxnSpPr/>
      </xdr:nvCxnSpPr>
      <xdr:spPr>
        <a:xfrm flipV="1">
          <a:off x="14375764" y="568833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522" name="【一般廃棄物処理施設】&#10;有形固定資産減価償却率最小値テキスト"/>
        <xdr:cNvSpPr txBox="1"/>
      </xdr:nvSpPr>
      <xdr:spPr>
        <a:xfrm>
          <a:off x="14414500" y="704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523" name="直線コネクタ 522"/>
        <xdr:cNvCxnSpPr/>
      </xdr:nvCxnSpPr>
      <xdr:spPr>
        <a:xfrm>
          <a:off x="14287500" y="70408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102887</xdr:rowOff>
    </xdr:from>
    <xdr:ext cx="340478" cy="259045"/>
    <xdr:sp macro="" textlink="">
      <xdr:nvSpPr>
        <xdr:cNvPr id="524" name="【一般廃棄物処理施設】&#10;有形固定資産減価償却率最大値テキスト"/>
        <xdr:cNvSpPr txBox="1"/>
      </xdr:nvSpPr>
      <xdr:spPr>
        <a:xfrm>
          <a:off x="14414500" y="54673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156210</xdr:rowOff>
    </xdr:from>
    <xdr:to>
      <xdr:col>86</xdr:col>
      <xdr:colOff>25400</xdr:colOff>
      <xdr:row>33</xdr:row>
      <xdr:rowOff>156210</xdr:rowOff>
    </xdr:to>
    <xdr:cxnSp macro="">
      <xdr:nvCxnSpPr>
        <xdr:cNvPr id="525" name="直線コネクタ 524"/>
        <xdr:cNvCxnSpPr/>
      </xdr:nvCxnSpPr>
      <xdr:spPr>
        <a:xfrm>
          <a:off x="14287500" y="56883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157678</xdr:rowOff>
    </xdr:from>
    <xdr:ext cx="405111" cy="259045"/>
    <xdr:sp macro="" textlink="">
      <xdr:nvSpPr>
        <xdr:cNvPr id="526" name="【一般廃棄物処理施設】&#10;有形固定資産減価償却率平均値テキスト"/>
        <xdr:cNvSpPr txBox="1"/>
      </xdr:nvSpPr>
      <xdr:spPr>
        <a:xfrm>
          <a:off x="14414500" y="63603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134801</xdr:rowOff>
    </xdr:from>
    <xdr:to>
      <xdr:col>85</xdr:col>
      <xdr:colOff>177800</xdr:colOff>
      <xdr:row>39</xdr:row>
      <xdr:rowOff>64951</xdr:rowOff>
    </xdr:to>
    <xdr:sp macro="" textlink="">
      <xdr:nvSpPr>
        <xdr:cNvPr id="527" name="フローチャート: 判断 526"/>
        <xdr:cNvSpPr/>
      </xdr:nvSpPr>
      <xdr:spPr>
        <a:xfrm>
          <a:off x="14325600" y="6505121"/>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25400</xdr:rowOff>
    </xdr:from>
    <xdr:to>
      <xdr:col>81</xdr:col>
      <xdr:colOff>101600</xdr:colOff>
      <xdr:row>39</xdr:row>
      <xdr:rowOff>127000</xdr:rowOff>
    </xdr:to>
    <xdr:sp macro="" textlink="">
      <xdr:nvSpPr>
        <xdr:cNvPr id="528" name="フローチャート: 判断 527"/>
        <xdr:cNvSpPr/>
      </xdr:nvSpPr>
      <xdr:spPr>
        <a:xfrm>
          <a:off x="1357884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160927</xdr:rowOff>
    </xdr:from>
    <xdr:to>
      <xdr:col>76</xdr:col>
      <xdr:colOff>165100</xdr:colOff>
      <xdr:row>39</xdr:row>
      <xdr:rowOff>91077</xdr:rowOff>
    </xdr:to>
    <xdr:sp macro="" textlink="">
      <xdr:nvSpPr>
        <xdr:cNvPr id="529" name="フローチャート: 判断 528"/>
        <xdr:cNvSpPr/>
      </xdr:nvSpPr>
      <xdr:spPr>
        <a:xfrm>
          <a:off x="12804140" y="65312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13970</xdr:rowOff>
    </xdr:from>
    <xdr:to>
      <xdr:col>72</xdr:col>
      <xdr:colOff>38100</xdr:colOff>
      <xdr:row>39</xdr:row>
      <xdr:rowOff>115570</xdr:rowOff>
    </xdr:to>
    <xdr:sp macro="" textlink="">
      <xdr:nvSpPr>
        <xdr:cNvPr id="530" name="フローチャート: 判断 529"/>
        <xdr:cNvSpPr/>
      </xdr:nvSpPr>
      <xdr:spPr>
        <a:xfrm>
          <a:off x="12029440" y="65519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147865</xdr:rowOff>
    </xdr:from>
    <xdr:to>
      <xdr:col>67</xdr:col>
      <xdr:colOff>101600</xdr:colOff>
      <xdr:row>39</xdr:row>
      <xdr:rowOff>78015</xdr:rowOff>
    </xdr:to>
    <xdr:sp macro="" textlink="">
      <xdr:nvSpPr>
        <xdr:cNvPr id="531" name="フローチャート: 判断 530"/>
        <xdr:cNvSpPr/>
      </xdr:nvSpPr>
      <xdr:spPr>
        <a:xfrm>
          <a:off x="11231880" y="65181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138067</xdr:rowOff>
    </xdr:from>
    <xdr:to>
      <xdr:col>85</xdr:col>
      <xdr:colOff>177800</xdr:colOff>
      <xdr:row>39</xdr:row>
      <xdr:rowOff>68217</xdr:rowOff>
    </xdr:to>
    <xdr:sp macro="" textlink="">
      <xdr:nvSpPr>
        <xdr:cNvPr id="537" name="楕円 536"/>
        <xdr:cNvSpPr/>
      </xdr:nvSpPr>
      <xdr:spPr>
        <a:xfrm>
          <a:off x="14325600" y="6508387"/>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116494</xdr:rowOff>
    </xdr:from>
    <xdr:ext cx="405111" cy="259045"/>
    <xdr:sp macro="" textlink="">
      <xdr:nvSpPr>
        <xdr:cNvPr id="538" name="【一般廃棄物処理施設】&#10;有形固定資産減価償却率該当値テキスト"/>
        <xdr:cNvSpPr txBox="1"/>
      </xdr:nvSpPr>
      <xdr:spPr>
        <a:xfrm>
          <a:off x="14414500" y="6486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90715</xdr:rowOff>
    </xdr:from>
    <xdr:to>
      <xdr:col>81</xdr:col>
      <xdr:colOff>101600</xdr:colOff>
      <xdr:row>39</xdr:row>
      <xdr:rowOff>20865</xdr:rowOff>
    </xdr:to>
    <xdr:sp macro="" textlink="">
      <xdr:nvSpPr>
        <xdr:cNvPr id="539" name="楕円 538"/>
        <xdr:cNvSpPr/>
      </xdr:nvSpPr>
      <xdr:spPr>
        <a:xfrm>
          <a:off x="13578840" y="64610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141515</xdr:rowOff>
    </xdr:from>
    <xdr:to>
      <xdr:col>85</xdr:col>
      <xdr:colOff>127000</xdr:colOff>
      <xdr:row>39</xdr:row>
      <xdr:rowOff>17417</xdr:rowOff>
    </xdr:to>
    <xdr:cxnSp macro="">
      <xdr:nvCxnSpPr>
        <xdr:cNvPr id="540" name="直線コネクタ 539"/>
        <xdr:cNvCxnSpPr/>
      </xdr:nvCxnSpPr>
      <xdr:spPr>
        <a:xfrm>
          <a:off x="13629640" y="6511835"/>
          <a:ext cx="74676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43362</xdr:rowOff>
    </xdr:from>
    <xdr:to>
      <xdr:col>76</xdr:col>
      <xdr:colOff>165100</xdr:colOff>
      <xdr:row>38</xdr:row>
      <xdr:rowOff>144962</xdr:rowOff>
    </xdr:to>
    <xdr:sp macro="" textlink="">
      <xdr:nvSpPr>
        <xdr:cNvPr id="541" name="楕円 540"/>
        <xdr:cNvSpPr/>
      </xdr:nvSpPr>
      <xdr:spPr>
        <a:xfrm>
          <a:off x="12804140" y="641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94162</xdr:rowOff>
    </xdr:from>
    <xdr:to>
      <xdr:col>81</xdr:col>
      <xdr:colOff>50800</xdr:colOff>
      <xdr:row>38</xdr:row>
      <xdr:rowOff>141515</xdr:rowOff>
    </xdr:to>
    <xdr:cxnSp macro="">
      <xdr:nvCxnSpPr>
        <xdr:cNvPr id="542" name="直線コネクタ 541"/>
        <xdr:cNvCxnSpPr/>
      </xdr:nvCxnSpPr>
      <xdr:spPr>
        <a:xfrm>
          <a:off x="12854940" y="6464482"/>
          <a:ext cx="7747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164193</xdr:rowOff>
    </xdr:from>
    <xdr:to>
      <xdr:col>72</xdr:col>
      <xdr:colOff>38100</xdr:colOff>
      <xdr:row>38</xdr:row>
      <xdr:rowOff>94343</xdr:rowOff>
    </xdr:to>
    <xdr:sp macro="" textlink="">
      <xdr:nvSpPr>
        <xdr:cNvPr id="543" name="楕円 542"/>
        <xdr:cNvSpPr/>
      </xdr:nvSpPr>
      <xdr:spPr>
        <a:xfrm>
          <a:off x="12029440" y="636687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43543</xdr:rowOff>
    </xdr:from>
    <xdr:to>
      <xdr:col>76</xdr:col>
      <xdr:colOff>114300</xdr:colOff>
      <xdr:row>38</xdr:row>
      <xdr:rowOff>94162</xdr:rowOff>
    </xdr:to>
    <xdr:cxnSp macro="">
      <xdr:nvCxnSpPr>
        <xdr:cNvPr id="544" name="直線コネクタ 543"/>
        <xdr:cNvCxnSpPr/>
      </xdr:nvCxnSpPr>
      <xdr:spPr>
        <a:xfrm>
          <a:off x="12072620" y="6413863"/>
          <a:ext cx="78232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118127</xdr:rowOff>
    </xdr:from>
    <xdr:ext cx="405111" cy="259045"/>
    <xdr:sp macro="" textlink="">
      <xdr:nvSpPr>
        <xdr:cNvPr id="545" name="n_1aveValue【一般廃棄物処理施設】&#10;有形固定資産減価償却率"/>
        <xdr:cNvSpPr txBox="1"/>
      </xdr:nvSpPr>
      <xdr:spPr>
        <a:xfrm>
          <a:off x="134372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82204</xdr:rowOff>
    </xdr:from>
    <xdr:ext cx="405111" cy="259045"/>
    <xdr:sp macro="" textlink="">
      <xdr:nvSpPr>
        <xdr:cNvPr id="546" name="n_2aveValue【一般廃棄物処理施設】&#10;有形固定資産減価償却率"/>
        <xdr:cNvSpPr txBox="1"/>
      </xdr:nvSpPr>
      <xdr:spPr>
        <a:xfrm>
          <a:off x="12675244" y="662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106697</xdr:rowOff>
    </xdr:from>
    <xdr:ext cx="405111" cy="259045"/>
    <xdr:sp macro="" textlink="">
      <xdr:nvSpPr>
        <xdr:cNvPr id="547" name="n_3aveValue【一般廃棄物処理施設】&#10;有形固定資産減価償却率"/>
        <xdr:cNvSpPr txBox="1"/>
      </xdr:nvSpPr>
      <xdr:spPr>
        <a:xfrm>
          <a:off x="119005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94541</xdr:rowOff>
    </xdr:from>
    <xdr:ext cx="405111" cy="259045"/>
    <xdr:sp macro="" textlink="">
      <xdr:nvSpPr>
        <xdr:cNvPr id="548" name="n_4aveValue【一般廃棄物処理施設】&#10;有形固定資産減価償却率"/>
        <xdr:cNvSpPr txBox="1"/>
      </xdr:nvSpPr>
      <xdr:spPr>
        <a:xfrm>
          <a:off x="11102984" y="6297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37391</xdr:rowOff>
    </xdr:from>
    <xdr:ext cx="405111" cy="259045"/>
    <xdr:sp macro="" textlink="">
      <xdr:nvSpPr>
        <xdr:cNvPr id="549" name="n_1mainValue【一般廃棄物処理施設】&#10;有形固定資産減価償却率"/>
        <xdr:cNvSpPr txBox="1"/>
      </xdr:nvSpPr>
      <xdr:spPr>
        <a:xfrm>
          <a:off x="13437244" y="6240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161488</xdr:rowOff>
    </xdr:from>
    <xdr:ext cx="405111" cy="259045"/>
    <xdr:sp macro="" textlink="">
      <xdr:nvSpPr>
        <xdr:cNvPr id="550" name="n_2mainValue【一般廃棄物処理施設】&#10;有形固定資産減価償却率"/>
        <xdr:cNvSpPr txBox="1"/>
      </xdr:nvSpPr>
      <xdr:spPr>
        <a:xfrm>
          <a:off x="12675244" y="61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110870</xdr:rowOff>
    </xdr:from>
    <xdr:ext cx="405111" cy="259045"/>
    <xdr:sp macro="" textlink="">
      <xdr:nvSpPr>
        <xdr:cNvPr id="551" name="n_3mainValue【一般廃棄物処理施設】&#10;有形固定資産減価償却率"/>
        <xdr:cNvSpPr txBox="1"/>
      </xdr:nvSpPr>
      <xdr:spPr>
        <a:xfrm>
          <a:off x="11900544" y="614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2" name="正方形/長方形 551"/>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3" name="正方形/長方形 552"/>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4" name="正方形/長方形 553"/>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5" name="正方形/長方形 554"/>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6" name="正方形/長方形 555"/>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7" name="正方形/長方形 556"/>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8" name="正方形/長方形 557"/>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9" name="正方形/長方形 558"/>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0" name="テキスト ボックス 559"/>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1" name="直線コネクタ 560"/>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2" name="直線コネクタ 561"/>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3" name="テキスト ボックス 562"/>
        <xdr:cNvSpPr txBox="1"/>
      </xdr:nvSpPr>
      <xdr:spPr>
        <a:xfrm>
          <a:off x="15890374" y="6868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4" name="直線コネクタ 563"/>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5" name="テキスト ボックス 564"/>
        <xdr:cNvSpPr txBox="1"/>
      </xdr:nvSpPr>
      <xdr:spPr>
        <a:xfrm>
          <a:off x="15589461" y="6418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6" name="直線コネクタ 565"/>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7" name="テキスト ボックス 566"/>
        <xdr:cNvSpPr txBox="1"/>
      </xdr:nvSpPr>
      <xdr:spPr>
        <a:xfrm>
          <a:off x="1558946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8" name="直線コネクタ 567"/>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9" name="テキスト ボックス 568"/>
        <xdr:cNvSpPr txBox="1"/>
      </xdr:nvSpPr>
      <xdr:spPr>
        <a:xfrm>
          <a:off x="1558946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1" name="テキスト ボックス 570"/>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7366</xdr:rowOff>
    </xdr:from>
    <xdr:to>
      <xdr:col>116</xdr:col>
      <xdr:colOff>62864</xdr:colOff>
      <xdr:row>41</xdr:row>
      <xdr:rowOff>132516</xdr:rowOff>
    </xdr:to>
    <xdr:cxnSp macro="">
      <xdr:nvCxnSpPr>
        <xdr:cNvPr id="573" name="直線コネクタ 572"/>
        <xdr:cNvCxnSpPr/>
      </xdr:nvCxnSpPr>
      <xdr:spPr>
        <a:xfrm flipV="1">
          <a:off x="19509104" y="5539486"/>
          <a:ext cx="0" cy="1466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136343</xdr:rowOff>
    </xdr:from>
    <xdr:ext cx="378565" cy="259045"/>
    <xdr:sp macro="" textlink="">
      <xdr:nvSpPr>
        <xdr:cNvPr id="574" name="【一般廃棄物処理施設】&#10;一人当たり有形固定資産（償却資産）額最小値テキスト"/>
        <xdr:cNvSpPr txBox="1"/>
      </xdr:nvSpPr>
      <xdr:spPr>
        <a:xfrm>
          <a:off x="19547840" y="700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132516</xdr:rowOff>
    </xdr:from>
    <xdr:to>
      <xdr:col>116</xdr:col>
      <xdr:colOff>152400</xdr:colOff>
      <xdr:row>41</xdr:row>
      <xdr:rowOff>132516</xdr:rowOff>
    </xdr:to>
    <xdr:cxnSp macro="">
      <xdr:nvCxnSpPr>
        <xdr:cNvPr id="575" name="直線コネクタ 574"/>
        <xdr:cNvCxnSpPr/>
      </xdr:nvCxnSpPr>
      <xdr:spPr>
        <a:xfrm>
          <a:off x="19443700" y="70057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125493</xdr:rowOff>
    </xdr:from>
    <xdr:ext cx="599010" cy="259045"/>
    <xdr:sp macro="" textlink="">
      <xdr:nvSpPr>
        <xdr:cNvPr id="576" name="【一般廃棄物処理施設】&#10;一人当たり有形固定資産（償却資産）額最大値テキスト"/>
        <xdr:cNvSpPr txBox="1"/>
      </xdr:nvSpPr>
      <xdr:spPr>
        <a:xfrm>
          <a:off x="19547840" y="5322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7366</xdr:rowOff>
    </xdr:from>
    <xdr:to>
      <xdr:col>116</xdr:col>
      <xdr:colOff>152400</xdr:colOff>
      <xdr:row>33</xdr:row>
      <xdr:rowOff>7366</xdr:rowOff>
    </xdr:to>
    <xdr:cxnSp macro="">
      <xdr:nvCxnSpPr>
        <xdr:cNvPr id="577" name="直線コネクタ 576"/>
        <xdr:cNvCxnSpPr/>
      </xdr:nvCxnSpPr>
      <xdr:spPr>
        <a:xfrm>
          <a:off x="19443700" y="55394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28324</xdr:rowOff>
    </xdr:from>
    <xdr:ext cx="534377" cy="259045"/>
    <xdr:sp macro="" textlink="">
      <xdr:nvSpPr>
        <xdr:cNvPr id="578" name="【一般廃棄物処理施設】&#10;一人当たり有形固定資産（償却資産）額平均値テキスト"/>
        <xdr:cNvSpPr txBox="1"/>
      </xdr:nvSpPr>
      <xdr:spPr>
        <a:xfrm>
          <a:off x="19547840" y="6733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49897</xdr:rowOff>
    </xdr:from>
    <xdr:to>
      <xdr:col>116</xdr:col>
      <xdr:colOff>114300</xdr:colOff>
      <xdr:row>40</xdr:row>
      <xdr:rowOff>151497</xdr:rowOff>
    </xdr:to>
    <xdr:sp macro="" textlink="">
      <xdr:nvSpPr>
        <xdr:cNvPr id="579" name="フローチャート: 判断 578"/>
        <xdr:cNvSpPr/>
      </xdr:nvSpPr>
      <xdr:spPr>
        <a:xfrm>
          <a:off x="19458940" y="675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43286</xdr:rowOff>
    </xdr:from>
    <xdr:to>
      <xdr:col>112</xdr:col>
      <xdr:colOff>38100</xdr:colOff>
      <xdr:row>40</xdr:row>
      <xdr:rowOff>144886</xdr:rowOff>
    </xdr:to>
    <xdr:sp macro="" textlink="">
      <xdr:nvSpPr>
        <xdr:cNvPr id="580" name="フローチャート: 判断 579"/>
        <xdr:cNvSpPr/>
      </xdr:nvSpPr>
      <xdr:spPr>
        <a:xfrm>
          <a:off x="18735040" y="674888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38030</xdr:rowOff>
    </xdr:from>
    <xdr:to>
      <xdr:col>107</xdr:col>
      <xdr:colOff>101600</xdr:colOff>
      <xdr:row>40</xdr:row>
      <xdr:rowOff>139630</xdr:rowOff>
    </xdr:to>
    <xdr:sp macro="" textlink="">
      <xdr:nvSpPr>
        <xdr:cNvPr id="581" name="フローチャート: 判断 580"/>
        <xdr:cNvSpPr/>
      </xdr:nvSpPr>
      <xdr:spPr>
        <a:xfrm>
          <a:off x="17937480" y="674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53602</xdr:rowOff>
    </xdr:from>
    <xdr:to>
      <xdr:col>102</xdr:col>
      <xdr:colOff>165100</xdr:colOff>
      <xdr:row>40</xdr:row>
      <xdr:rowOff>155202</xdr:rowOff>
    </xdr:to>
    <xdr:sp macro="" textlink="">
      <xdr:nvSpPr>
        <xdr:cNvPr id="582" name="フローチャート: 判断 581"/>
        <xdr:cNvSpPr/>
      </xdr:nvSpPr>
      <xdr:spPr>
        <a:xfrm>
          <a:off x="17162780" y="6759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66697</xdr:rowOff>
    </xdr:from>
    <xdr:to>
      <xdr:col>98</xdr:col>
      <xdr:colOff>38100</xdr:colOff>
      <xdr:row>40</xdr:row>
      <xdr:rowOff>168297</xdr:rowOff>
    </xdr:to>
    <xdr:sp macro="" textlink="">
      <xdr:nvSpPr>
        <xdr:cNvPr id="583" name="フローチャート: 判断 582"/>
        <xdr:cNvSpPr/>
      </xdr:nvSpPr>
      <xdr:spPr>
        <a:xfrm>
          <a:off x="16388080" y="677229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115326</xdr:rowOff>
    </xdr:from>
    <xdr:to>
      <xdr:col>116</xdr:col>
      <xdr:colOff>114300</xdr:colOff>
      <xdr:row>40</xdr:row>
      <xdr:rowOff>45476</xdr:rowOff>
    </xdr:to>
    <xdr:sp macro="" textlink="">
      <xdr:nvSpPr>
        <xdr:cNvPr id="589" name="楕円 588"/>
        <xdr:cNvSpPr/>
      </xdr:nvSpPr>
      <xdr:spPr>
        <a:xfrm>
          <a:off x="19458940" y="66532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138203</xdr:rowOff>
    </xdr:from>
    <xdr:ext cx="599010" cy="259045"/>
    <xdr:sp macro="" textlink="">
      <xdr:nvSpPr>
        <xdr:cNvPr id="590" name="【一般廃棄物処理施設】&#10;一人当たり有形固定資産（償却資産）額該当値テキスト"/>
        <xdr:cNvSpPr txBox="1"/>
      </xdr:nvSpPr>
      <xdr:spPr>
        <a:xfrm>
          <a:off x="19547840" y="6508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128220</xdr:rowOff>
    </xdr:from>
    <xdr:to>
      <xdr:col>112</xdr:col>
      <xdr:colOff>38100</xdr:colOff>
      <xdr:row>40</xdr:row>
      <xdr:rowOff>58370</xdr:rowOff>
    </xdr:to>
    <xdr:sp macro="" textlink="">
      <xdr:nvSpPr>
        <xdr:cNvPr id="591" name="楕円 590"/>
        <xdr:cNvSpPr/>
      </xdr:nvSpPr>
      <xdr:spPr>
        <a:xfrm>
          <a:off x="18735040" y="66661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166126</xdr:rowOff>
    </xdr:from>
    <xdr:to>
      <xdr:col>116</xdr:col>
      <xdr:colOff>63500</xdr:colOff>
      <xdr:row>40</xdr:row>
      <xdr:rowOff>7570</xdr:rowOff>
    </xdr:to>
    <xdr:cxnSp macro="">
      <xdr:nvCxnSpPr>
        <xdr:cNvPr id="592" name="直線コネクタ 591"/>
        <xdr:cNvCxnSpPr/>
      </xdr:nvCxnSpPr>
      <xdr:spPr>
        <a:xfrm flipV="1">
          <a:off x="18778220" y="6704086"/>
          <a:ext cx="731520" cy="9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164352</xdr:rowOff>
    </xdr:from>
    <xdr:to>
      <xdr:col>107</xdr:col>
      <xdr:colOff>101600</xdr:colOff>
      <xdr:row>40</xdr:row>
      <xdr:rowOff>94502</xdr:rowOff>
    </xdr:to>
    <xdr:sp macro="" textlink="">
      <xdr:nvSpPr>
        <xdr:cNvPr id="593" name="楕円 592"/>
        <xdr:cNvSpPr/>
      </xdr:nvSpPr>
      <xdr:spPr>
        <a:xfrm>
          <a:off x="17937480" y="670231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7570</xdr:rowOff>
    </xdr:from>
    <xdr:to>
      <xdr:col>111</xdr:col>
      <xdr:colOff>177800</xdr:colOff>
      <xdr:row>40</xdr:row>
      <xdr:rowOff>43702</xdr:rowOff>
    </xdr:to>
    <xdr:cxnSp macro="">
      <xdr:nvCxnSpPr>
        <xdr:cNvPr id="594" name="直線コネクタ 593"/>
        <xdr:cNvCxnSpPr/>
      </xdr:nvCxnSpPr>
      <xdr:spPr>
        <a:xfrm flipV="1">
          <a:off x="17988280" y="6713170"/>
          <a:ext cx="789940" cy="36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170392</xdr:rowOff>
    </xdr:from>
    <xdr:to>
      <xdr:col>102</xdr:col>
      <xdr:colOff>165100</xdr:colOff>
      <xdr:row>40</xdr:row>
      <xdr:rowOff>100542</xdr:rowOff>
    </xdr:to>
    <xdr:sp macro="" textlink="">
      <xdr:nvSpPr>
        <xdr:cNvPr id="595" name="楕円 594"/>
        <xdr:cNvSpPr/>
      </xdr:nvSpPr>
      <xdr:spPr>
        <a:xfrm>
          <a:off x="17162780" y="67083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43702</xdr:rowOff>
    </xdr:from>
    <xdr:to>
      <xdr:col>107</xdr:col>
      <xdr:colOff>50800</xdr:colOff>
      <xdr:row>40</xdr:row>
      <xdr:rowOff>49742</xdr:rowOff>
    </xdr:to>
    <xdr:cxnSp macro="">
      <xdr:nvCxnSpPr>
        <xdr:cNvPr id="596" name="直線コネクタ 595"/>
        <xdr:cNvCxnSpPr/>
      </xdr:nvCxnSpPr>
      <xdr:spPr>
        <a:xfrm flipV="1">
          <a:off x="17213580" y="6749302"/>
          <a:ext cx="774700" cy="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136013</xdr:rowOff>
    </xdr:from>
    <xdr:ext cx="534377" cy="259045"/>
    <xdr:sp macro="" textlink="">
      <xdr:nvSpPr>
        <xdr:cNvPr id="597" name="n_1aveValue【一般廃棄物処理施設】&#10;一人当たり有形固定資産（償却資産）額"/>
        <xdr:cNvSpPr txBox="1"/>
      </xdr:nvSpPr>
      <xdr:spPr>
        <a:xfrm>
          <a:off x="18528811" y="684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130757</xdr:rowOff>
    </xdr:from>
    <xdr:ext cx="534377" cy="259045"/>
    <xdr:sp macro="" textlink="">
      <xdr:nvSpPr>
        <xdr:cNvPr id="598" name="n_2aveValue【一般廃棄物処理施設】&#10;一人当たり有形固定資産（償却資産）額"/>
        <xdr:cNvSpPr txBox="1"/>
      </xdr:nvSpPr>
      <xdr:spPr>
        <a:xfrm>
          <a:off x="17766811" y="683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146329</xdr:rowOff>
    </xdr:from>
    <xdr:ext cx="534377" cy="259045"/>
    <xdr:sp macro="" textlink="">
      <xdr:nvSpPr>
        <xdr:cNvPr id="599" name="n_3aveValue【一般廃棄物処理施設】&#10;一人当たり有形固定資産（償却資産）額"/>
        <xdr:cNvSpPr txBox="1"/>
      </xdr:nvSpPr>
      <xdr:spPr>
        <a:xfrm>
          <a:off x="16969251" y="6851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13374</xdr:rowOff>
    </xdr:from>
    <xdr:ext cx="534377" cy="259045"/>
    <xdr:sp macro="" textlink="">
      <xdr:nvSpPr>
        <xdr:cNvPr id="600" name="n_4aveValue【一般廃棄物処理施設】&#10;一人当たり有形固定資産（償却資産）額"/>
        <xdr:cNvSpPr txBox="1"/>
      </xdr:nvSpPr>
      <xdr:spPr>
        <a:xfrm>
          <a:off x="16194551" y="6551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74897</xdr:rowOff>
    </xdr:from>
    <xdr:ext cx="599010" cy="259045"/>
    <xdr:sp macro="" textlink="">
      <xdr:nvSpPr>
        <xdr:cNvPr id="601" name="n_1mainValue【一般廃棄物処理施設】&#10;一人当たり有形固定資産（償却資産）額"/>
        <xdr:cNvSpPr txBox="1"/>
      </xdr:nvSpPr>
      <xdr:spPr>
        <a:xfrm>
          <a:off x="18496495" y="6445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111029</xdr:rowOff>
    </xdr:from>
    <xdr:ext cx="599010" cy="259045"/>
    <xdr:sp macro="" textlink="">
      <xdr:nvSpPr>
        <xdr:cNvPr id="602" name="n_2mainValue【一般廃棄物処理施設】&#10;一人当たり有形固定資産（償却資産）額"/>
        <xdr:cNvSpPr txBox="1"/>
      </xdr:nvSpPr>
      <xdr:spPr>
        <a:xfrm>
          <a:off x="17734495" y="6481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117069</xdr:rowOff>
    </xdr:from>
    <xdr:ext cx="599010" cy="259045"/>
    <xdr:sp macro="" textlink="">
      <xdr:nvSpPr>
        <xdr:cNvPr id="603" name="n_3mainValue【一般廃棄物処理施設】&#10;一人当たり有形固定資産（償却資産）額"/>
        <xdr:cNvSpPr txBox="1"/>
      </xdr:nvSpPr>
      <xdr:spPr>
        <a:xfrm>
          <a:off x="16936935" y="6487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4" name="テキスト ボックス 613"/>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5" name="直線コネクタ 614"/>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6" name="テキスト ボックス 615"/>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7" name="直線コネクタ 616"/>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8" name="テキスト ボックス 617"/>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9" name="直線コネクタ 618"/>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0" name="テキスト ボックス 619"/>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1" name="直線コネクタ 620"/>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2" name="テキスト ボックス 621"/>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3" name="直線コネクタ 622"/>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4" name="テキスト ボックス 623"/>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5" name="直線コネクタ 624"/>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6" name="テキスト ボックス 625"/>
        <xdr:cNvSpPr txBox="1"/>
      </xdr:nvSpPr>
      <xdr:spPr>
        <a:xfrm>
          <a:off x="1066688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7" name="直線コネクタ 626"/>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8"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89807</xdr:rowOff>
    </xdr:from>
    <xdr:to>
      <xdr:col>85</xdr:col>
      <xdr:colOff>126364</xdr:colOff>
      <xdr:row>64</xdr:row>
      <xdr:rowOff>130628</xdr:rowOff>
    </xdr:to>
    <xdr:cxnSp macro="">
      <xdr:nvCxnSpPr>
        <xdr:cNvPr id="629" name="直線コネクタ 628"/>
        <xdr:cNvCxnSpPr/>
      </xdr:nvCxnSpPr>
      <xdr:spPr>
        <a:xfrm flipV="1">
          <a:off x="14375764" y="9310007"/>
          <a:ext cx="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0" name="【保健センター・保健所】&#10;有形固定資産減価償却率最小値テキスト"/>
        <xdr:cNvSpPr txBox="1"/>
      </xdr:nvSpPr>
      <xdr:spPr>
        <a:xfrm>
          <a:off x="14414500" y="1086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1" name="直線コネクタ 630"/>
        <xdr:cNvCxnSpPr/>
      </xdr:nvCxnSpPr>
      <xdr:spPr>
        <a:xfrm>
          <a:off x="14287500" y="1085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36484</xdr:rowOff>
    </xdr:from>
    <xdr:ext cx="340478" cy="259045"/>
    <xdr:sp macro="" textlink="">
      <xdr:nvSpPr>
        <xdr:cNvPr id="632" name="【保健センター・保健所】&#10;有形固定資産減価償却率最大値テキスト"/>
        <xdr:cNvSpPr txBox="1"/>
      </xdr:nvSpPr>
      <xdr:spPr>
        <a:xfrm>
          <a:off x="14414500" y="90890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89807</xdr:rowOff>
    </xdr:from>
    <xdr:to>
      <xdr:col>86</xdr:col>
      <xdr:colOff>25400</xdr:colOff>
      <xdr:row>55</xdr:row>
      <xdr:rowOff>89807</xdr:rowOff>
    </xdr:to>
    <xdr:cxnSp macro="">
      <xdr:nvCxnSpPr>
        <xdr:cNvPr id="633" name="直線コネクタ 632"/>
        <xdr:cNvCxnSpPr/>
      </xdr:nvCxnSpPr>
      <xdr:spPr>
        <a:xfrm>
          <a:off x="14287500" y="93100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25961</xdr:rowOff>
    </xdr:from>
    <xdr:ext cx="405111" cy="259045"/>
    <xdr:sp macro="" textlink="">
      <xdr:nvSpPr>
        <xdr:cNvPr id="634" name="【保健センター・保健所】&#10;有形固定資産減価償却率平均値テキスト"/>
        <xdr:cNvSpPr txBox="1"/>
      </xdr:nvSpPr>
      <xdr:spPr>
        <a:xfrm>
          <a:off x="14414500" y="99167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xdr:rowOff>
    </xdr:from>
    <xdr:to>
      <xdr:col>85</xdr:col>
      <xdr:colOff>177800</xdr:colOff>
      <xdr:row>60</xdr:row>
      <xdr:rowOff>104684</xdr:rowOff>
    </xdr:to>
    <xdr:sp macro="" textlink="">
      <xdr:nvSpPr>
        <xdr:cNvPr id="635" name="フローチャート: 判断 634"/>
        <xdr:cNvSpPr/>
      </xdr:nvSpPr>
      <xdr:spPr>
        <a:xfrm>
          <a:off x="14325600" y="10061484"/>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151674</xdr:rowOff>
    </xdr:from>
    <xdr:to>
      <xdr:col>81</xdr:col>
      <xdr:colOff>101600</xdr:colOff>
      <xdr:row>60</xdr:row>
      <xdr:rowOff>81824</xdr:rowOff>
    </xdr:to>
    <xdr:sp macro="" textlink="">
      <xdr:nvSpPr>
        <xdr:cNvPr id="636" name="フローチャート: 判断 635"/>
        <xdr:cNvSpPr/>
      </xdr:nvSpPr>
      <xdr:spPr>
        <a:xfrm>
          <a:off x="13578840" y="1004243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114119</xdr:rowOff>
    </xdr:from>
    <xdr:to>
      <xdr:col>76</xdr:col>
      <xdr:colOff>165100</xdr:colOff>
      <xdr:row>60</xdr:row>
      <xdr:rowOff>44269</xdr:rowOff>
    </xdr:to>
    <xdr:sp macro="" textlink="">
      <xdr:nvSpPr>
        <xdr:cNvPr id="637" name="フローチャート: 判断 636"/>
        <xdr:cNvSpPr/>
      </xdr:nvSpPr>
      <xdr:spPr>
        <a:xfrm>
          <a:off x="12804140" y="100048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86360</xdr:rowOff>
    </xdr:from>
    <xdr:to>
      <xdr:col>72</xdr:col>
      <xdr:colOff>38100</xdr:colOff>
      <xdr:row>60</xdr:row>
      <xdr:rowOff>16510</xdr:rowOff>
    </xdr:to>
    <xdr:sp macro="" textlink="">
      <xdr:nvSpPr>
        <xdr:cNvPr id="638" name="フローチャート: 判断 637"/>
        <xdr:cNvSpPr/>
      </xdr:nvSpPr>
      <xdr:spPr>
        <a:xfrm>
          <a:off x="12029440" y="99771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68399</xdr:rowOff>
    </xdr:from>
    <xdr:to>
      <xdr:col>67</xdr:col>
      <xdr:colOff>101600</xdr:colOff>
      <xdr:row>59</xdr:row>
      <xdr:rowOff>169999</xdr:rowOff>
    </xdr:to>
    <xdr:sp macro="" textlink="">
      <xdr:nvSpPr>
        <xdr:cNvPr id="639" name="フローチャート: 判断 638"/>
        <xdr:cNvSpPr/>
      </xdr:nvSpPr>
      <xdr:spPr>
        <a:xfrm>
          <a:off x="11231880" y="9959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0" name="テキスト ボックス 639"/>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1" name="テキスト ボックス 640"/>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2" name="テキスト ボックス 641"/>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3" name="テキスト ボックス 642"/>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4" name="テキスト ボックス 643"/>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63500</xdr:rowOff>
    </xdr:from>
    <xdr:to>
      <xdr:col>85</xdr:col>
      <xdr:colOff>177800</xdr:colOff>
      <xdr:row>61</xdr:row>
      <xdr:rowOff>165100</xdr:rowOff>
    </xdr:to>
    <xdr:sp macro="" textlink="">
      <xdr:nvSpPr>
        <xdr:cNvPr id="645" name="楕円 644"/>
        <xdr:cNvSpPr/>
      </xdr:nvSpPr>
      <xdr:spPr>
        <a:xfrm>
          <a:off x="14325600" y="1028954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41927</xdr:rowOff>
    </xdr:from>
    <xdr:ext cx="405111" cy="259045"/>
    <xdr:sp macro="" textlink="">
      <xdr:nvSpPr>
        <xdr:cNvPr id="646" name="【保健センター・保健所】&#10;有形固定資産減価償却率該当値テキスト"/>
        <xdr:cNvSpPr txBox="1"/>
      </xdr:nvSpPr>
      <xdr:spPr>
        <a:xfrm>
          <a:off x="14414500" y="1026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45538</xdr:rowOff>
    </xdr:from>
    <xdr:to>
      <xdr:col>81</xdr:col>
      <xdr:colOff>101600</xdr:colOff>
      <xdr:row>60</xdr:row>
      <xdr:rowOff>147138</xdr:rowOff>
    </xdr:to>
    <xdr:sp macro="" textlink="">
      <xdr:nvSpPr>
        <xdr:cNvPr id="647" name="楕円 646"/>
        <xdr:cNvSpPr/>
      </xdr:nvSpPr>
      <xdr:spPr>
        <a:xfrm>
          <a:off x="13578840" y="1010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96338</xdr:rowOff>
    </xdr:from>
    <xdr:to>
      <xdr:col>85</xdr:col>
      <xdr:colOff>127000</xdr:colOff>
      <xdr:row>61</xdr:row>
      <xdr:rowOff>114300</xdr:rowOff>
    </xdr:to>
    <xdr:cxnSp macro="">
      <xdr:nvCxnSpPr>
        <xdr:cNvPr id="648" name="直線コネクタ 647"/>
        <xdr:cNvCxnSpPr/>
      </xdr:nvCxnSpPr>
      <xdr:spPr>
        <a:xfrm>
          <a:off x="13629640" y="10154738"/>
          <a:ext cx="746760" cy="185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6350</xdr:rowOff>
    </xdr:from>
    <xdr:to>
      <xdr:col>76</xdr:col>
      <xdr:colOff>165100</xdr:colOff>
      <xdr:row>60</xdr:row>
      <xdr:rowOff>107950</xdr:rowOff>
    </xdr:to>
    <xdr:sp macro="" textlink="">
      <xdr:nvSpPr>
        <xdr:cNvPr id="649" name="楕円 648"/>
        <xdr:cNvSpPr/>
      </xdr:nvSpPr>
      <xdr:spPr>
        <a:xfrm>
          <a:off x="1280414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57150</xdr:rowOff>
    </xdr:from>
    <xdr:to>
      <xdr:col>81</xdr:col>
      <xdr:colOff>50800</xdr:colOff>
      <xdr:row>60</xdr:row>
      <xdr:rowOff>96338</xdr:rowOff>
    </xdr:to>
    <xdr:cxnSp macro="">
      <xdr:nvCxnSpPr>
        <xdr:cNvPr id="650" name="直線コネクタ 649"/>
        <xdr:cNvCxnSpPr/>
      </xdr:nvCxnSpPr>
      <xdr:spPr>
        <a:xfrm>
          <a:off x="12854940" y="10115550"/>
          <a:ext cx="7747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140244</xdr:rowOff>
    </xdr:from>
    <xdr:to>
      <xdr:col>72</xdr:col>
      <xdr:colOff>38100</xdr:colOff>
      <xdr:row>60</xdr:row>
      <xdr:rowOff>70394</xdr:rowOff>
    </xdr:to>
    <xdr:sp macro="" textlink="">
      <xdr:nvSpPr>
        <xdr:cNvPr id="651" name="楕円 650"/>
        <xdr:cNvSpPr/>
      </xdr:nvSpPr>
      <xdr:spPr>
        <a:xfrm>
          <a:off x="12029440" y="1003100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19594</xdr:rowOff>
    </xdr:from>
    <xdr:to>
      <xdr:col>76</xdr:col>
      <xdr:colOff>114300</xdr:colOff>
      <xdr:row>60</xdr:row>
      <xdr:rowOff>57150</xdr:rowOff>
    </xdr:to>
    <xdr:cxnSp macro="">
      <xdr:nvCxnSpPr>
        <xdr:cNvPr id="652" name="直線コネクタ 651"/>
        <xdr:cNvCxnSpPr/>
      </xdr:nvCxnSpPr>
      <xdr:spPr>
        <a:xfrm>
          <a:off x="12072620" y="10077994"/>
          <a:ext cx="78232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101056</xdr:rowOff>
    </xdr:from>
    <xdr:to>
      <xdr:col>67</xdr:col>
      <xdr:colOff>101600</xdr:colOff>
      <xdr:row>60</xdr:row>
      <xdr:rowOff>31206</xdr:rowOff>
    </xdr:to>
    <xdr:sp macro="" textlink="">
      <xdr:nvSpPr>
        <xdr:cNvPr id="653" name="楕円 652"/>
        <xdr:cNvSpPr/>
      </xdr:nvSpPr>
      <xdr:spPr>
        <a:xfrm>
          <a:off x="11231880" y="99918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151856</xdr:rowOff>
    </xdr:from>
    <xdr:to>
      <xdr:col>71</xdr:col>
      <xdr:colOff>177800</xdr:colOff>
      <xdr:row>60</xdr:row>
      <xdr:rowOff>19594</xdr:rowOff>
    </xdr:to>
    <xdr:cxnSp macro="">
      <xdr:nvCxnSpPr>
        <xdr:cNvPr id="654" name="直線コネクタ 653"/>
        <xdr:cNvCxnSpPr/>
      </xdr:nvCxnSpPr>
      <xdr:spPr>
        <a:xfrm>
          <a:off x="11282680" y="10042616"/>
          <a:ext cx="789940" cy="35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98351</xdr:rowOff>
    </xdr:from>
    <xdr:ext cx="405111" cy="259045"/>
    <xdr:sp macro="" textlink="">
      <xdr:nvSpPr>
        <xdr:cNvPr id="655" name="n_1aveValue【保健センター・保健所】&#10;有形固定資産減価償却率"/>
        <xdr:cNvSpPr txBox="1"/>
      </xdr:nvSpPr>
      <xdr:spPr>
        <a:xfrm>
          <a:off x="13437244" y="9821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60796</xdr:rowOff>
    </xdr:from>
    <xdr:ext cx="405111" cy="259045"/>
    <xdr:sp macro="" textlink="">
      <xdr:nvSpPr>
        <xdr:cNvPr id="656" name="n_2aveValue【保健センター・保健所】&#10;有形固定資産減価償却率"/>
        <xdr:cNvSpPr txBox="1"/>
      </xdr:nvSpPr>
      <xdr:spPr>
        <a:xfrm>
          <a:off x="12675244" y="9783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33037</xdr:rowOff>
    </xdr:from>
    <xdr:ext cx="405111" cy="259045"/>
    <xdr:sp macro="" textlink="">
      <xdr:nvSpPr>
        <xdr:cNvPr id="657" name="n_3aveValue【保健センター・保健所】&#10;有形固定資産減価償却率"/>
        <xdr:cNvSpPr txBox="1"/>
      </xdr:nvSpPr>
      <xdr:spPr>
        <a:xfrm>
          <a:off x="11900544" y="975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15076</xdr:rowOff>
    </xdr:from>
    <xdr:ext cx="405111" cy="259045"/>
    <xdr:sp macro="" textlink="">
      <xdr:nvSpPr>
        <xdr:cNvPr id="658" name="n_4aveValue【保健センター・保健所】&#10;有形固定資産減価償却率"/>
        <xdr:cNvSpPr txBox="1"/>
      </xdr:nvSpPr>
      <xdr:spPr>
        <a:xfrm>
          <a:off x="11102984" y="9738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138265</xdr:rowOff>
    </xdr:from>
    <xdr:ext cx="405111" cy="259045"/>
    <xdr:sp macro="" textlink="">
      <xdr:nvSpPr>
        <xdr:cNvPr id="659" name="n_1mainValue【保健センター・保健所】&#10;有形固定資産減価償却率"/>
        <xdr:cNvSpPr txBox="1"/>
      </xdr:nvSpPr>
      <xdr:spPr>
        <a:xfrm>
          <a:off x="13437244" y="10196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99077</xdr:rowOff>
    </xdr:from>
    <xdr:ext cx="405111" cy="259045"/>
    <xdr:sp macro="" textlink="">
      <xdr:nvSpPr>
        <xdr:cNvPr id="660" name="n_2mainValue【保健センター・保健所】&#10;有形固定資産減価償却率"/>
        <xdr:cNvSpPr txBox="1"/>
      </xdr:nvSpPr>
      <xdr:spPr>
        <a:xfrm>
          <a:off x="12675244" y="1015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61521</xdr:rowOff>
    </xdr:from>
    <xdr:ext cx="405111" cy="259045"/>
    <xdr:sp macro="" textlink="">
      <xdr:nvSpPr>
        <xdr:cNvPr id="661" name="n_3mainValue【保健センター・保健所】&#10;有形固定資産減価償却率"/>
        <xdr:cNvSpPr txBox="1"/>
      </xdr:nvSpPr>
      <xdr:spPr>
        <a:xfrm>
          <a:off x="11900544" y="10119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22333</xdr:rowOff>
    </xdr:from>
    <xdr:ext cx="405111" cy="259045"/>
    <xdr:sp macro="" textlink="">
      <xdr:nvSpPr>
        <xdr:cNvPr id="662" name="n_4mainValue【保健センター・保健所】&#10;有形固定資産減価償却率"/>
        <xdr:cNvSpPr txBox="1"/>
      </xdr:nvSpPr>
      <xdr:spPr>
        <a:xfrm>
          <a:off x="11102984" y="10080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1" name="テキスト ボックス 670"/>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3" name="直線コネクタ 672"/>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4" name="テキスト ボックス 673"/>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5" name="直線コネクタ 674"/>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6" name="テキスト ボックス 675"/>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7" name="直線コネクタ 676"/>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8" name="テキスト ボックス 677"/>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9" name="直線コネクタ 678"/>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0" name="テキスト ボックス 679"/>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1" name="直線コネクタ 680"/>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2" name="テキスト ボックス 681"/>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3" name="直線コネクタ 682"/>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4" name="テキスト ボックス 683"/>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5"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50800</xdr:rowOff>
    </xdr:to>
    <xdr:cxnSp macro="">
      <xdr:nvCxnSpPr>
        <xdr:cNvPr id="686" name="直線コネクタ 685"/>
        <xdr:cNvCxnSpPr/>
      </xdr:nvCxnSpPr>
      <xdr:spPr>
        <a:xfrm flipV="1">
          <a:off x="19509104" y="9387840"/>
          <a:ext cx="0" cy="1391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687" name="【保健センター・保健所】&#10;一人当たり面積最小値テキスト"/>
        <xdr:cNvSpPr txBox="1"/>
      </xdr:nvSpPr>
      <xdr:spPr>
        <a:xfrm>
          <a:off x="19547840" y="1078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688" name="直線コネクタ 687"/>
        <xdr:cNvCxnSpPr/>
      </xdr:nvCxnSpPr>
      <xdr:spPr>
        <a:xfrm>
          <a:off x="19443700" y="107797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689" name="【保健センター・保健所】&#10;一人当たり面積最大値テキスト"/>
        <xdr:cNvSpPr txBox="1"/>
      </xdr:nvSpPr>
      <xdr:spPr>
        <a:xfrm>
          <a:off x="19547840" y="9170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690" name="直線コネクタ 689"/>
        <xdr:cNvCxnSpPr/>
      </xdr:nvCxnSpPr>
      <xdr:spPr>
        <a:xfrm>
          <a:off x="19443700" y="93878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29227</xdr:rowOff>
    </xdr:from>
    <xdr:ext cx="469744" cy="259045"/>
    <xdr:sp macro="" textlink="">
      <xdr:nvSpPr>
        <xdr:cNvPr id="691" name="【保健センター・保健所】&#10;一人当たり面積平均値テキスト"/>
        <xdr:cNvSpPr txBox="1"/>
      </xdr:nvSpPr>
      <xdr:spPr>
        <a:xfrm>
          <a:off x="19547840" y="10087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92" name="フローチャート: 判断 691"/>
        <xdr:cNvSpPr/>
      </xdr:nvSpPr>
      <xdr:spPr>
        <a:xfrm>
          <a:off x="1945894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693" name="フローチャート: 判断 692"/>
        <xdr:cNvSpPr/>
      </xdr:nvSpPr>
      <xdr:spPr>
        <a:xfrm>
          <a:off x="18735040" y="102323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165100</xdr:rowOff>
    </xdr:from>
    <xdr:to>
      <xdr:col>107</xdr:col>
      <xdr:colOff>101600</xdr:colOff>
      <xdr:row>61</xdr:row>
      <xdr:rowOff>95250</xdr:rowOff>
    </xdr:to>
    <xdr:sp macro="" textlink="">
      <xdr:nvSpPr>
        <xdr:cNvPr id="694" name="フローチャート: 判断 693"/>
        <xdr:cNvSpPr/>
      </xdr:nvSpPr>
      <xdr:spPr>
        <a:xfrm>
          <a:off x="17937480" y="102235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19050</xdr:rowOff>
    </xdr:from>
    <xdr:to>
      <xdr:col>102</xdr:col>
      <xdr:colOff>165100</xdr:colOff>
      <xdr:row>61</xdr:row>
      <xdr:rowOff>120650</xdr:rowOff>
    </xdr:to>
    <xdr:sp macro="" textlink="">
      <xdr:nvSpPr>
        <xdr:cNvPr id="695" name="フローチャート: 判断 694"/>
        <xdr:cNvSpPr/>
      </xdr:nvSpPr>
      <xdr:spPr>
        <a:xfrm>
          <a:off x="17162780" y="1024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31750</xdr:rowOff>
    </xdr:from>
    <xdr:to>
      <xdr:col>98</xdr:col>
      <xdr:colOff>38100</xdr:colOff>
      <xdr:row>61</xdr:row>
      <xdr:rowOff>133350</xdr:rowOff>
    </xdr:to>
    <xdr:sp macro="" textlink="">
      <xdr:nvSpPr>
        <xdr:cNvPr id="696" name="フローチャート: 判断 695"/>
        <xdr:cNvSpPr/>
      </xdr:nvSpPr>
      <xdr:spPr>
        <a:xfrm>
          <a:off x="16388080" y="102577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7" name="テキスト ボックス 696"/>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8" name="テキスト ボックス 697"/>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9" name="テキスト ボックス 698"/>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0" name="テキスト ボックス 699"/>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1" name="テキスト ボックス 700"/>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12700</xdr:rowOff>
    </xdr:from>
    <xdr:to>
      <xdr:col>116</xdr:col>
      <xdr:colOff>114300</xdr:colOff>
      <xdr:row>62</xdr:row>
      <xdr:rowOff>114300</xdr:rowOff>
    </xdr:to>
    <xdr:sp macro="" textlink="">
      <xdr:nvSpPr>
        <xdr:cNvPr id="702" name="楕円 701"/>
        <xdr:cNvSpPr/>
      </xdr:nvSpPr>
      <xdr:spPr>
        <a:xfrm>
          <a:off x="1945894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162577</xdr:rowOff>
    </xdr:from>
    <xdr:ext cx="469744" cy="259045"/>
    <xdr:sp macro="" textlink="">
      <xdr:nvSpPr>
        <xdr:cNvPr id="703" name="【保健センター・保健所】&#10;一人当たり面積該当値テキスト"/>
        <xdr:cNvSpPr txBox="1"/>
      </xdr:nvSpPr>
      <xdr:spPr>
        <a:xfrm>
          <a:off x="19547840" y="1038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44450</xdr:rowOff>
    </xdr:from>
    <xdr:to>
      <xdr:col>112</xdr:col>
      <xdr:colOff>38100</xdr:colOff>
      <xdr:row>61</xdr:row>
      <xdr:rowOff>146050</xdr:rowOff>
    </xdr:to>
    <xdr:sp macro="" textlink="">
      <xdr:nvSpPr>
        <xdr:cNvPr id="704" name="楕円 703"/>
        <xdr:cNvSpPr/>
      </xdr:nvSpPr>
      <xdr:spPr>
        <a:xfrm>
          <a:off x="18735040" y="102704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95250</xdr:rowOff>
    </xdr:from>
    <xdr:to>
      <xdr:col>116</xdr:col>
      <xdr:colOff>63500</xdr:colOff>
      <xdr:row>62</xdr:row>
      <xdr:rowOff>63500</xdr:rowOff>
    </xdr:to>
    <xdr:cxnSp macro="">
      <xdr:nvCxnSpPr>
        <xdr:cNvPr id="705" name="直線コネクタ 704"/>
        <xdr:cNvCxnSpPr/>
      </xdr:nvCxnSpPr>
      <xdr:spPr>
        <a:xfrm>
          <a:off x="18778220" y="10321290"/>
          <a:ext cx="731520" cy="135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57150</xdr:rowOff>
    </xdr:from>
    <xdr:to>
      <xdr:col>107</xdr:col>
      <xdr:colOff>101600</xdr:colOff>
      <xdr:row>61</xdr:row>
      <xdr:rowOff>158750</xdr:rowOff>
    </xdr:to>
    <xdr:sp macro="" textlink="">
      <xdr:nvSpPr>
        <xdr:cNvPr id="706" name="楕円 705"/>
        <xdr:cNvSpPr/>
      </xdr:nvSpPr>
      <xdr:spPr>
        <a:xfrm>
          <a:off x="17937480" y="1028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95250</xdr:rowOff>
    </xdr:from>
    <xdr:to>
      <xdr:col>111</xdr:col>
      <xdr:colOff>177800</xdr:colOff>
      <xdr:row>61</xdr:row>
      <xdr:rowOff>107950</xdr:rowOff>
    </xdr:to>
    <xdr:cxnSp macro="">
      <xdr:nvCxnSpPr>
        <xdr:cNvPr id="707" name="直線コネクタ 706"/>
        <xdr:cNvCxnSpPr/>
      </xdr:nvCxnSpPr>
      <xdr:spPr>
        <a:xfrm flipV="1">
          <a:off x="17988280" y="10321290"/>
          <a:ext cx="78994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69850</xdr:rowOff>
    </xdr:from>
    <xdr:to>
      <xdr:col>102</xdr:col>
      <xdr:colOff>165100</xdr:colOff>
      <xdr:row>62</xdr:row>
      <xdr:rowOff>0</xdr:rowOff>
    </xdr:to>
    <xdr:sp macro="" textlink="">
      <xdr:nvSpPr>
        <xdr:cNvPr id="708" name="楕円 707"/>
        <xdr:cNvSpPr/>
      </xdr:nvSpPr>
      <xdr:spPr>
        <a:xfrm>
          <a:off x="17162780" y="102958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107950</xdr:rowOff>
    </xdr:from>
    <xdr:to>
      <xdr:col>107</xdr:col>
      <xdr:colOff>50800</xdr:colOff>
      <xdr:row>61</xdr:row>
      <xdr:rowOff>120650</xdr:rowOff>
    </xdr:to>
    <xdr:cxnSp macro="">
      <xdr:nvCxnSpPr>
        <xdr:cNvPr id="709" name="直線コネクタ 708"/>
        <xdr:cNvCxnSpPr/>
      </xdr:nvCxnSpPr>
      <xdr:spPr>
        <a:xfrm flipV="1">
          <a:off x="17213580" y="10333990"/>
          <a:ext cx="7747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69850</xdr:rowOff>
    </xdr:from>
    <xdr:to>
      <xdr:col>98</xdr:col>
      <xdr:colOff>38100</xdr:colOff>
      <xdr:row>62</xdr:row>
      <xdr:rowOff>0</xdr:rowOff>
    </xdr:to>
    <xdr:sp macro="" textlink="">
      <xdr:nvSpPr>
        <xdr:cNvPr id="710" name="楕円 709"/>
        <xdr:cNvSpPr/>
      </xdr:nvSpPr>
      <xdr:spPr>
        <a:xfrm>
          <a:off x="16388080" y="102958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120650</xdr:rowOff>
    </xdr:from>
    <xdr:to>
      <xdr:col>102</xdr:col>
      <xdr:colOff>114300</xdr:colOff>
      <xdr:row>61</xdr:row>
      <xdr:rowOff>120650</xdr:rowOff>
    </xdr:to>
    <xdr:cxnSp macro="">
      <xdr:nvCxnSpPr>
        <xdr:cNvPr id="711" name="直線コネクタ 710"/>
        <xdr:cNvCxnSpPr/>
      </xdr:nvCxnSpPr>
      <xdr:spPr>
        <a:xfrm>
          <a:off x="16431260" y="1034669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124477</xdr:rowOff>
    </xdr:from>
    <xdr:ext cx="469744" cy="259045"/>
    <xdr:sp macro="" textlink="">
      <xdr:nvSpPr>
        <xdr:cNvPr id="712" name="n_1aveValue【保健センター・保健所】&#10;一人当たり面積"/>
        <xdr:cNvSpPr txBox="1"/>
      </xdr:nvSpPr>
      <xdr:spPr>
        <a:xfrm>
          <a:off x="18561127" y="1001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111777</xdr:rowOff>
    </xdr:from>
    <xdr:ext cx="469744" cy="259045"/>
    <xdr:sp macro="" textlink="">
      <xdr:nvSpPr>
        <xdr:cNvPr id="713" name="n_2aveValue【保健センター・保健所】&#10;一人当たり面積"/>
        <xdr:cNvSpPr txBox="1"/>
      </xdr:nvSpPr>
      <xdr:spPr>
        <a:xfrm>
          <a:off x="17776267" y="1000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137177</xdr:rowOff>
    </xdr:from>
    <xdr:ext cx="469744" cy="259045"/>
    <xdr:sp macro="" textlink="">
      <xdr:nvSpPr>
        <xdr:cNvPr id="714" name="n_3aveValue【保健センター・保健所】&#10;一人当たり面積"/>
        <xdr:cNvSpPr txBox="1"/>
      </xdr:nvSpPr>
      <xdr:spPr>
        <a:xfrm>
          <a:off x="17001567" y="10027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149877</xdr:rowOff>
    </xdr:from>
    <xdr:ext cx="469744" cy="259045"/>
    <xdr:sp macro="" textlink="">
      <xdr:nvSpPr>
        <xdr:cNvPr id="715" name="n_4aveValue【保健センター・保健所】&#10;一人当たり面積"/>
        <xdr:cNvSpPr txBox="1"/>
      </xdr:nvSpPr>
      <xdr:spPr>
        <a:xfrm>
          <a:off x="16226867" y="10040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137177</xdr:rowOff>
    </xdr:from>
    <xdr:ext cx="469744" cy="259045"/>
    <xdr:sp macro="" textlink="">
      <xdr:nvSpPr>
        <xdr:cNvPr id="716" name="n_1mainValue【保健センター・保健所】&#10;一人当たり面積"/>
        <xdr:cNvSpPr txBox="1"/>
      </xdr:nvSpPr>
      <xdr:spPr>
        <a:xfrm>
          <a:off x="18561127" y="10363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149877</xdr:rowOff>
    </xdr:from>
    <xdr:ext cx="469744" cy="259045"/>
    <xdr:sp macro="" textlink="">
      <xdr:nvSpPr>
        <xdr:cNvPr id="717" name="n_2mainValue【保健センター・保健所】&#10;一人当たり面積"/>
        <xdr:cNvSpPr txBox="1"/>
      </xdr:nvSpPr>
      <xdr:spPr>
        <a:xfrm>
          <a:off x="17776267" y="10375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162577</xdr:rowOff>
    </xdr:from>
    <xdr:ext cx="469744" cy="259045"/>
    <xdr:sp macro="" textlink="">
      <xdr:nvSpPr>
        <xdr:cNvPr id="718" name="n_3mainValue【保健センター・保健所】&#10;一人当たり面積"/>
        <xdr:cNvSpPr txBox="1"/>
      </xdr:nvSpPr>
      <xdr:spPr>
        <a:xfrm>
          <a:off x="17001567" y="1038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162577</xdr:rowOff>
    </xdr:from>
    <xdr:ext cx="469744" cy="259045"/>
    <xdr:sp macro="" textlink="">
      <xdr:nvSpPr>
        <xdr:cNvPr id="719" name="n_4mainValue【保健センター・保健所】&#10;一人当たり面積"/>
        <xdr:cNvSpPr txBox="1"/>
      </xdr:nvSpPr>
      <xdr:spPr>
        <a:xfrm>
          <a:off x="16226867" y="1038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0" name="正方形/長方形 719"/>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1" name="正方形/長方形 720"/>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2" name="正方形/長方形 721"/>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3" name="正方形/長方形 722"/>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4" name="正方形/長方形 723"/>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5" name="正方形/長方形 724"/>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6" name="正方形/長方形 725"/>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7" name="正方形/長方形 726"/>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8" name="テキスト ボックス 727"/>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9" name="直線コネクタ 728"/>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0" name="テキスト ボックス 729"/>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1" name="直線コネクタ 730"/>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2" name="テキスト ボックス 731"/>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3" name="直線コネクタ 732"/>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4" name="テキスト ボックス 733"/>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5" name="直線コネクタ 734"/>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6" name="テキスト ボックス 735"/>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7" name="直線コネクタ 736"/>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8" name="テキスト ボックス 737"/>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9" name="直線コネクタ 738"/>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0" name="テキスト ボックス 739"/>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1" name="直線コネクタ 740"/>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2" name="テキスト ボックス 741"/>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3" name="直線コネクタ 742"/>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4"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129539</xdr:rowOff>
    </xdr:to>
    <xdr:cxnSp macro="">
      <xdr:nvCxnSpPr>
        <xdr:cNvPr id="745" name="直線コネクタ 744"/>
        <xdr:cNvCxnSpPr/>
      </xdr:nvCxnSpPr>
      <xdr:spPr>
        <a:xfrm flipV="1">
          <a:off x="14375764" y="12987201"/>
          <a:ext cx="0" cy="1559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133366</xdr:rowOff>
    </xdr:from>
    <xdr:ext cx="405111" cy="259045"/>
    <xdr:sp macro="" textlink="">
      <xdr:nvSpPr>
        <xdr:cNvPr id="746" name="【消防施設】&#10;有形固定資産減価償却率最小値テキスト"/>
        <xdr:cNvSpPr txBox="1"/>
      </xdr:nvSpPr>
      <xdr:spPr>
        <a:xfrm>
          <a:off x="14414500" y="14550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129539</xdr:rowOff>
    </xdr:from>
    <xdr:to>
      <xdr:col>86</xdr:col>
      <xdr:colOff>25400</xdr:colOff>
      <xdr:row>86</xdr:row>
      <xdr:rowOff>129539</xdr:rowOff>
    </xdr:to>
    <xdr:cxnSp macro="">
      <xdr:nvCxnSpPr>
        <xdr:cNvPr id="747" name="直線コネクタ 746"/>
        <xdr:cNvCxnSpPr/>
      </xdr:nvCxnSpPr>
      <xdr:spPr>
        <a:xfrm>
          <a:off x="14287500" y="145465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340478" cy="259045"/>
    <xdr:sp macro="" textlink="">
      <xdr:nvSpPr>
        <xdr:cNvPr id="748" name="【消防施設】&#10;有形固定資産減価償却率最大値テキスト"/>
        <xdr:cNvSpPr txBox="1"/>
      </xdr:nvSpPr>
      <xdr:spPr>
        <a:xfrm>
          <a:off x="14414500" y="127662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749" name="直線コネクタ 748"/>
        <xdr:cNvCxnSpPr/>
      </xdr:nvCxnSpPr>
      <xdr:spPr>
        <a:xfrm>
          <a:off x="14287500" y="129872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144071</xdr:rowOff>
    </xdr:from>
    <xdr:ext cx="405111" cy="259045"/>
    <xdr:sp macro="" textlink="">
      <xdr:nvSpPr>
        <xdr:cNvPr id="750" name="【消防施設】&#10;有形固定資産減価償却率平均値テキスト"/>
        <xdr:cNvSpPr txBox="1"/>
      </xdr:nvSpPr>
      <xdr:spPr>
        <a:xfrm>
          <a:off x="14414500" y="13722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121194</xdr:rowOff>
    </xdr:from>
    <xdr:to>
      <xdr:col>85</xdr:col>
      <xdr:colOff>177800</xdr:colOff>
      <xdr:row>83</xdr:row>
      <xdr:rowOff>51344</xdr:rowOff>
    </xdr:to>
    <xdr:sp macro="" textlink="">
      <xdr:nvSpPr>
        <xdr:cNvPr id="751" name="フローチャート: 判断 750"/>
        <xdr:cNvSpPr/>
      </xdr:nvSpPr>
      <xdr:spPr>
        <a:xfrm>
          <a:off x="14325600" y="13867674"/>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152219</xdr:rowOff>
    </xdr:from>
    <xdr:to>
      <xdr:col>81</xdr:col>
      <xdr:colOff>101600</xdr:colOff>
      <xdr:row>83</xdr:row>
      <xdr:rowOff>82369</xdr:rowOff>
    </xdr:to>
    <xdr:sp macro="" textlink="">
      <xdr:nvSpPr>
        <xdr:cNvPr id="752" name="フローチャート: 判断 751"/>
        <xdr:cNvSpPr/>
      </xdr:nvSpPr>
      <xdr:spPr>
        <a:xfrm>
          <a:off x="13578840" y="138986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140788</xdr:rowOff>
    </xdr:from>
    <xdr:to>
      <xdr:col>76</xdr:col>
      <xdr:colOff>165100</xdr:colOff>
      <xdr:row>83</xdr:row>
      <xdr:rowOff>70938</xdr:rowOff>
    </xdr:to>
    <xdr:sp macro="" textlink="">
      <xdr:nvSpPr>
        <xdr:cNvPr id="753" name="フローチャート: 判断 752"/>
        <xdr:cNvSpPr/>
      </xdr:nvSpPr>
      <xdr:spPr>
        <a:xfrm>
          <a:off x="12804140" y="138872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124461</xdr:rowOff>
    </xdr:from>
    <xdr:to>
      <xdr:col>72</xdr:col>
      <xdr:colOff>38100</xdr:colOff>
      <xdr:row>83</xdr:row>
      <xdr:rowOff>54611</xdr:rowOff>
    </xdr:to>
    <xdr:sp macro="" textlink="">
      <xdr:nvSpPr>
        <xdr:cNvPr id="754" name="フローチャート: 判断 753"/>
        <xdr:cNvSpPr/>
      </xdr:nvSpPr>
      <xdr:spPr>
        <a:xfrm>
          <a:off x="12029440" y="1387094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170180</xdr:rowOff>
    </xdr:from>
    <xdr:to>
      <xdr:col>67</xdr:col>
      <xdr:colOff>101600</xdr:colOff>
      <xdr:row>82</xdr:row>
      <xdr:rowOff>100330</xdr:rowOff>
    </xdr:to>
    <xdr:sp macro="" textlink="">
      <xdr:nvSpPr>
        <xdr:cNvPr id="755" name="フローチャート: 判断 754"/>
        <xdr:cNvSpPr/>
      </xdr:nvSpPr>
      <xdr:spPr>
        <a:xfrm>
          <a:off x="11231880" y="137490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6" name="テキスト ボックス 755"/>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7" name="テキスト ボックス 756"/>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8" name="テキスト ボックス 757"/>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9" name="テキスト ボックス 758"/>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0" name="テキスト ボックス 759"/>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144055</xdr:rowOff>
    </xdr:from>
    <xdr:to>
      <xdr:col>85</xdr:col>
      <xdr:colOff>177800</xdr:colOff>
      <xdr:row>83</xdr:row>
      <xdr:rowOff>74205</xdr:rowOff>
    </xdr:to>
    <xdr:sp macro="" textlink="">
      <xdr:nvSpPr>
        <xdr:cNvPr id="761" name="楕円 760"/>
        <xdr:cNvSpPr/>
      </xdr:nvSpPr>
      <xdr:spPr>
        <a:xfrm>
          <a:off x="14325600" y="1389053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122482</xdr:rowOff>
    </xdr:from>
    <xdr:ext cx="405111" cy="259045"/>
    <xdr:sp macro="" textlink="">
      <xdr:nvSpPr>
        <xdr:cNvPr id="762" name="【消防施設】&#10;有形固定資産減価償却率該当値テキスト"/>
        <xdr:cNvSpPr txBox="1"/>
      </xdr:nvSpPr>
      <xdr:spPr>
        <a:xfrm>
          <a:off x="14414500" y="1386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122827</xdr:rowOff>
    </xdr:from>
    <xdr:to>
      <xdr:col>81</xdr:col>
      <xdr:colOff>101600</xdr:colOff>
      <xdr:row>83</xdr:row>
      <xdr:rowOff>52977</xdr:rowOff>
    </xdr:to>
    <xdr:sp macro="" textlink="">
      <xdr:nvSpPr>
        <xdr:cNvPr id="763" name="楕円 762"/>
        <xdr:cNvSpPr/>
      </xdr:nvSpPr>
      <xdr:spPr>
        <a:xfrm>
          <a:off x="13578840" y="1386930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2177</xdr:rowOff>
    </xdr:from>
    <xdr:to>
      <xdr:col>85</xdr:col>
      <xdr:colOff>127000</xdr:colOff>
      <xdr:row>83</xdr:row>
      <xdr:rowOff>23405</xdr:rowOff>
    </xdr:to>
    <xdr:cxnSp macro="">
      <xdr:nvCxnSpPr>
        <xdr:cNvPr id="764" name="直線コネクタ 763"/>
        <xdr:cNvCxnSpPr/>
      </xdr:nvCxnSpPr>
      <xdr:spPr>
        <a:xfrm>
          <a:off x="13629640" y="13916297"/>
          <a:ext cx="74676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116295</xdr:rowOff>
    </xdr:from>
    <xdr:to>
      <xdr:col>76</xdr:col>
      <xdr:colOff>165100</xdr:colOff>
      <xdr:row>83</xdr:row>
      <xdr:rowOff>46445</xdr:rowOff>
    </xdr:to>
    <xdr:sp macro="" textlink="">
      <xdr:nvSpPr>
        <xdr:cNvPr id="765" name="楕円 764"/>
        <xdr:cNvSpPr/>
      </xdr:nvSpPr>
      <xdr:spPr>
        <a:xfrm>
          <a:off x="12804140" y="138627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167095</xdr:rowOff>
    </xdr:from>
    <xdr:to>
      <xdr:col>81</xdr:col>
      <xdr:colOff>50800</xdr:colOff>
      <xdr:row>83</xdr:row>
      <xdr:rowOff>2177</xdr:rowOff>
    </xdr:to>
    <xdr:cxnSp macro="">
      <xdr:nvCxnSpPr>
        <xdr:cNvPr id="766" name="直線コネクタ 765"/>
        <xdr:cNvCxnSpPr/>
      </xdr:nvCxnSpPr>
      <xdr:spPr>
        <a:xfrm>
          <a:off x="12854940" y="13913575"/>
          <a:ext cx="774700" cy="2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90170</xdr:rowOff>
    </xdr:from>
    <xdr:to>
      <xdr:col>72</xdr:col>
      <xdr:colOff>38100</xdr:colOff>
      <xdr:row>83</xdr:row>
      <xdr:rowOff>20320</xdr:rowOff>
    </xdr:to>
    <xdr:sp macro="" textlink="">
      <xdr:nvSpPr>
        <xdr:cNvPr id="767" name="楕円 766"/>
        <xdr:cNvSpPr/>
      </xdr:nvSpPr>
      <xdr:spPr>
        <a:xfrm>
          <a:off x="12029440" y="138366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140970</xdr:rowOff>
    </xdr:from>
    <xdr:to>
      <xdr:col>76</xdr:col>
      <xdr:colOff>114300</xdr:colOff>
      <xdr:row>82</xdr:row>
      <xdr:rowOff>167095</xdr:rowOff>
    </xdr:to>
    <xdr:cxnSp macro="">
      <xdr:nvCxnSpPr>
        <xdr:cNvPr id="768" name="直線コネクタ 767"/>
        <xdr:cNvCxnSpPr/>
      </xdr:nvCxnSpPr>
      <xdr:spPr>
        <a:xfrm>
          <a:off x="12072620" y="13887450"/>
          <a:ext cx="78232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73496</xdr:rowOff>
    </xdr:from>
    <xdr:ext cx="405111" cy="259045"/>
    <xdr:sp macro="" textlink="">
      <xdr:nvSpPr>
        <xdr:cNvPr id="769" name="n_1aveValue【消防施設】&#10;有形固定資産減価償却率"/>
        <xdr:cNvSpPr txBox="1"/>
      </xdr:nvSpPr>
      <xdr:spPr>
        <a:xfrm>
          <a:off x="13437244" y="1398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62065</xdr:rowOff>
    </xdr:from>
    <xdr:ext cx="405111" cy="259045"/>
    <xdr:sp macro="" textlink="">
      <xdr:nvSpPr>
        <xdr:cNvPr id="770" name="n_2aveValue【消防施設】&#10;有形固定資産減価償却率"/>
        <xdr:cNvSpPr txBox="1"/>
      </xdr:nvSpPr>
      <xdr:spPr>
        <a:xfrm>
          <a:off x="12675244" y="13976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45738</xdr:rowOff>
    </xdr:from>
    <xdr:ext cx="405111" cy="259045"/>
    <xdr:sp macro="" textlink="">
      <xdr:nvSpPr>
        <xdr:cNvPr id="771" name="n_3aveValue【消防施設】&#10;有形固定資産減価償却率"/>
        <xdr:cNvSpPr txBox="1"/>
      </xdr:nvSpPr>
      <xdr:spPr>
        <a:xfrm>
          <a:off x="11900544" y="13959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116857</xdr:rowOff>
    </xdr:from>
    <xdr:ext cx="405111" cy="259045"/>
    <xdr:sp macro="" textlink="">
      <xdr:nvSpPr>
        <xdr:cNvPr id="772" name="n_4aveValue【消防施設】&#10;有形固定資産減価償却率"/>
        <xdr:cNvSpPr txBox="1"/>
      </xdr:nvSpPr>
      <xdr:spPr>
        <a:xfrm>
          <a:off x="11102984" y="1352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69504</xdr:rowOff>
    </xdr:from>
    <xdr:ext cx="405111" cy="259045"/>
    <xdr:sp macro="" textlink="">
      <xdr:nvSpPr>
        <xdr:cNvPr id="773" name="n_1mainValue【消防施設】&#10;有形固定資産減価償却率"/>
        <xdr:cNvSpPr txBox="1"/>
      </xdr:nvSpPr>
      <xdr:spPr>
        <a:xfrm>
          <a:off x="13437244" y="1364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62972</xdr:rowOff>
    </xdr:from>
    <xdr:ext cx="405111" cy="259045"/>
    <xdr:sp macro="" textlink="">
      <xdr:nvSpPr>
        <xdr:cNvPr id="774" name="n_2mainValue【消防施設】&#10;有形固定資産減価償却率"/>
        <xdr:cNvSpPr txBox="1"/>
      </xdr:nvSpPr>
      <xdr:spPr>
        <a:xfrm>
          <a:off x="12675244" y="1364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36847</xdr:rowOff>
    </xdr:from>
    <xdr:ext cx="405111" cy="259045"/>
    <xdr:sp macro="" textlink="">
      <xdr:nvSpPr>
        <xdr:cNvPr id="775" name="n_3mainValue【消防施設】&#10;有形固定資産減価償却率"/>
        <xdr:cNvSpPr txBox="1"/>
      </xdr:nvSpPr>
      <xdr:spPr>
        <a:xfrm>
          <a:off x="11900544" y="1361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6" name="正方形/長方形 775"/>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7" name="正方形/長方形 776"/>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8" name="正方形/長方形 777"/>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9" name="正方形/長方形 778"/>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0" name="正方形/長方形 779"/>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1" name="正方形/長方形 780"/>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2" name="正方形/長方形 781"/>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3" name="正方形/長方形 782"/>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4" name="テキスト ボックス 783"/>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5" name="直線コネクタ 784"/>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6" name="直線コネクタ 785"/>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7" name="テキスト ボックス 786"/>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8" name="直線コネクタ 787"/>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89" name="テキスト ボックス 788"/>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0" name="直線コネクタ 789"/>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1" name="テキスト ボックス 790"/>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2" name="直線コネクタ 791"/>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3" name="テキスト ボックス 792"/>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4" name="直線コネクタ 793"/>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5" name="テキスト ボックス 794"/>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6"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83820</xdr:rowOff>
    </xdr:from>
    <xdr:to>
      <xdr:col>116</xdr:col>
      <xdr:colOff>62864</xdr:colOff>
      <xdr:row>86</xdr:row>
      <xdr:rowOff>6096</xdr:rowOff>
    </xdr:to>
    <xdr:cxnSp macro="">
      <xdr:nvCxnSpPr>
        <xdr:cNvPr id="797" name="直線コネクタ 796"/>
        <xdr:cNvCxnSpPr/>
      </xdr:nvCxnSpPr>
      <xdr:spPr>
        <a:xfrm flipV="1">
          <a:off x="19509104" y="13159740"/>
          <a:ext cx="0" cy="1263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98" name="【消防施設】&#10;一人当たり面積最小値テキスト"/>
        <xdr:cNvSpPr txBox="1"/>
      </xdr:nvSpPr>
      <xdr:spPr>
        <a:xfrm>
          <a:off x="19547840" y="14426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99" name="直線コネクタ 798"/>
        <xdr:cNvCxnSpPr/>
      </xdr:nvCxnSpPr>
      <xdr:spPr>
        <a:xfrm>
          <a:off x="19443700" y="144231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30497</xdr:rowOff>
    </xdr:from>
    <xdr:ext cx="469744" cy="259045"/>
    <xdr:sp macro="" textlink="">
      <xdr:nvSpPr>
        <xdr:cNvPr id="800" name="【消防施設】&#10;一人当たり面積最大値テキスト"/>
        <xdr:cNvSpPr txBox="1"/>
      </xdr:nvSpPr>
      <xdr:spPr>
        <a:xfrm>
          <a:off x="19547840" y="12938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83820</xdr:rowOff>
    </xdr:from>
    <xdr:to>
      <xdr:col>116</xdr:col>
      <xdr:colOff>152400</xdr:colOff>
      <xdr:row>78</xdr:row>
      <xdr:rowOff>83820</xdr:rowOff>
    </xdr:to>
    <xdr:cxnSp macro="">
      <xdr:nvCxnSpPr>
        <xdr:cNvPr id="801" name="直線コネクタ 800"/>
        <xdr:cNvCxnSpPr/>
      </xdr:nvCxnSpPr>
      <xdr:spPr>
        <a:xfrm>
          <a:off x="19443700" y="131597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100601</xdr:rowOff>
    </xdr:from>
    <xdr:ext cx="469744" cy="259045"/>
    <xdr:sp macro="" textlink="">
      <xdr:nvSpPr>
        <xdr:cNvPr id="802" name="【消防施設】&#10;一人当たり面積平均値テキスト"/>
        <xdr:cNvSpPr txBox="1"/>
      </xdr:nvSpPr>
      <xdr:spPr>
        <a:xfrm>
          <a:off x="19547840" y="14014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122174</xdr:rowOff>
    </xdr:from>
    <xdr:to>
      <xdr:col>116</xdr:col>
      <xdr:colOff>114300</xdr:colOff>
      <xdr:row>84</xdr:row>
      <xdr:rowOff>52324</xdr:rowOff>
    </xdr:to>
    <xdr:sp macro="" textlink="">
      <xdr:nvSpPr>
        <xdr:cNvPr id="803" name="フローチャート: 判断 802"/>
        <xdr:cNvSpPr/>
      </xdr:nvSpPr>
      <xdr:spPr>
        <a:xfrm>
          <a:off x="19458940" y="140362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85598</xdr:rowOff>
    </xdr:from>
    <xdr:to>
      <xdr:col>112</xdr:col>
      <xdr:colOff>38100</xdr:colOff>
      <xdr:row>84</xdr:row>
      <xdr:rowOff>15748</xdr:rowOff>
    </xdr:to>
    <xdr:sp macro="" textlink="">
      <xdr:nvSpPr>
        <xdr:cNvPr id="804" name="フローチャート: 判断 803"/>
        <xdr:cNvSpPr/>
      </xdr:nvSpPr>
      <xdr:spPr>
        <a:xfrm>
          <a:off x="18735040" y="1399971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805" name="フローチャート: 判断 804"/>
        <xdr:cNvSpPr/>
      </xdr:nvSpPr>
      <xdr:spPr>
        <a:xfrm>
          <a:off x="17937480" y="1398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806" name="フローチャート: 判断 805"/>
        <xdr:cNvSpPr/>
      </xdr:nvSpPr>
      <xdr:spPr>
        <a:xfrm>
          <a:off x="17162780" y="140042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113030</xdr:rowOff>
    </xdr:from>
    <xdr:to>
      <xdr:col>98</xdr:col>
      <xdr:colOff>38100</xdr:colOff>
      <xdr:row>84</xdr:row>
      <xdr:rowOff>43180</xdr:rowOff>
    </xdr:to>
    <xdr:sp macro="" textlink="">
      <xdr:nvSpPr>
        <xdr:cNvPr id="807" name="フローチャート: 判断 806"/>
        <xdr:cNvSpPr/>
      </xdr:nvSpPr>
      <xdr:spPr>
        <a:xfrm>
          <a:off x="16388080" y="140271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8" name="テキスト ボックス 807"/>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9" name="テキスト ボックス 808"/>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0" name="テキスト ボックス 809"/>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1" name="テキスト ボックス 810"/>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2" name="テキスト ボックス 811"/>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33020</xdr:rowOff>
    </xdr:from>
    <xdr:to>
      <xdr:col>116</xdr:col>
      <xdr:colOff>114300</xdr:colOff>
      <xdr:row>78</xdr:row>
      <xdr:rowOff>134620</xdr:rowOff>
    </xdr:to>
    <xdr:sp macro="" textlink="">
      <xdr:nvSpPr>
        <xdr:cNvPr id="813" name="楕円 812"/>
        <xdr:cNvSpPr/>
      </xdr:nvSpPr>
      <xdr:spPr>
        <a:xfrm>
          <a:off x="19458940" y="1310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157497</xdr:rowOff>
    </xdr:from>
    <xdr:ext cx="469744" cy="259045"/>
    <xdr:sp macro="" textlink="">
      <xdr:nvSpPr>
        <xdr:cNvPr id="814" name="【消防施設】&#10;一人当たり面積該当値テキスト"/>
        <xdr:cNvSpPr txBox="1"/>
      </xdr:nvSpPr>
      <xdr:spPr>
        <a:xfrm>
          <a:off x="19547840" y="1306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65024</xdr:rowOff>
    </xdr:from>
    <xdr:to>
      <xdr:col>112</xdr:col>
      <xdr:colOff>38100</xdr:colOff>
      <xdr:row>78</xdr:row>
      <xdr:rowOff>166624</xdr:rowOff>
    </xdr:to>
    <xdr:sp macro="" textlink="">
      <xdr:nvSpPr>
        <xdr:cNvPr id="815" name="楕円 814"/>
        <xdr:cNvSpPr/>
      </xdr:nvSpPr>
      <xdr:spPr>
        <a:xfrm>
          <a:off x="18735040" y="1314094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83820</xdr:rowOff>
    </xdr:from>
    <xdr:to>
      <xdr:col>116</xdr:col>
      <xdr:colOff>63500</xdr:colOff>
      <xdr:row>78</xdr:row>
      <xdr:rowOff>115824</xdr:rowOff>
    </xdr:to>
    <xdr:cxnSp macro="">
      <xdr:nvCxnSpPr>
        <xdr:cNvPr id="816" name="直線コネクタ 815"/>
        <xdr:cNvCxnSpPr/>
      </xdr:nvCxnSpPr>
      <xdr:spPr>
        <a:xfrm flipV="1">
          <a:off x="18778220" y="13159740"/>
          <a:ext cx="73152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17018</xdr:rowOff>
    </xdr:from>
    <xdr:to>
      <xdr:col>107</xdr:col>
      <xdr:colOff>101600</xdr:colOff>
      <xdr:row>79</xdr:row>
      <xdr:rowOff>118618</xdr:rowOff>
    </xdr:to>
    <xdr:sp macro="" textlink="">
      <xdr:nvSpPr>
        <xdr:cNvPr id="817" name="楕円 816"/>
        <xdr:cNvSpPr/>
      </xdr:nvSpPr>
      <xdr:spPr>
        <a:xfrm>
          <a:off x="17937480" y="1326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115824</xdr:rowOff>
    </xdr:from>
    <xdr:to>
      <xdr:col>111</xdr:col>
      <xdr:colOff>177800</xdr:colOff>
      <xdr:row>79</xdr:row>
      <xdr:rowOff>67818</xdr:rowOff>
    </xdr:to>
    <xdr:cxnSp macro="">
      <xdr:nvCxnSpPr>
        <xdr:cNvPr id="818" name="直線コネクタ 817"/>
        <xdr:cNvCxnSpPr/>
      </xdr:nvCxnSpPr>
      <xdr:spPr>
        <a:xfrm flipV="1">
          <a:off x="17988280" y="13191744"/>
          <a:ext cx="789940" cy="11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35306</xdr:rowOff>
    </xdr:from>
    <xdr:to>
      <xdr:col>102</xdr:col>
      <xdr:colOff>165100</xdr:colOff>
      <xdr:row>79</xdr:row>
      <xdr:rowOff>136906</xdr:rowOff>
    </xdr:to>
    <xdr:sp macro="" textlink="">
      <xdr:nvSpPr>
        <xdr:cNvPr id="819" name="楕円 818"/>
        <xdr:cNvSpPr/>
      </xdr:nvSpPr>
      <xdr:spPr>
        <a:xfrm>
          <a:off x="17162780" y="1327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79</xdr:row>
      <xdr:rowOff>67818</xdr:rowOff>
    </xdr:from>
    <xdr:to>
      <xdr:col>107</xdr:col>
      <xdr:colOff>50800</xdr:colOff>
      <xdr:row>79</xdr:row>
      <xdr:rowOff>86106</xdr:rowOff>
    </xdr:to>
    <xdr:cxnSp macro="">
      <xdr:nvCxnSpPr>
        <xdr:cNvPr id="820" name="直線コネクタ 819"/>
        <xdr:cNvCxnSpPr/>
      </xdr:nvCxnSpPr>
      <xdr:spPr>
        <a:xfrm flipV="1">
          <a:off x="17213580" y="13311378"/>
          <a:ext cx="7747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6875</xdr:rowOff>
    </xdr:from>
    <xdr:ext cx="469744" cy="259045"/>
    <xdr:sp macro="" textlink="">
      <xdr:nvSpPr>
        <xdr:cNvPr id="821" name="n_1aveValue【消防施設】&#10;一人当たり面積"/>
        <xdr:cNvSpPr txBox="1"/>
      </xdr:nvSpPr>
      <xdr:spPr>
        <a:xfrm>
          <a:off x="18561127" y="14088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160038</xdr:rowOff>
    </xdr:from>
    <xdr:ext cx="469744" cy="259045"/>
    <xdr:sp macro="" textlink="">
      <xdr:nvSpPr>
        <xdr:cNvPr id="822" name="n_2aveValue【消防施設】&#10;一人当たり面積"/>
        <xdr:cNvSpPr txBox="1"/>
      </xdr:nvSpPr>
      <xdr:spPr>
        <a:xfrm>
          <a:off x="17776267" y="14074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11447</xdr:rowOff>
    </xdr:from>
    <xdr:ext cx="469744" cy="259045"/>
    <xdr:sp macro="" textlink="">
      <xdr:nvSpPr>
        <xdr:cNvPr id="823" name="n_3aveValue【消防施設】&#10;一人当たり面積"/>
        <xdr:cNvSpPr txBox="1"/>
      </xdr:nvSpPr>
      <xdr:spPr>
        <a:xfrm>
          <a:off x="17001567" y="1409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59707</xdr:rowOff>
    </xdr:from>
    <xdr:ext cx="469744" cy="259045"/>
    <xdr:sp macro="" textlink="">
      <xdr:nvSpPr>
        <xdr:cNvPr id="824" name="n_4aveValue【消防施設】&#10;一人当たり面積"/>
        <xdr:cNvSpPr txBox="1"/>
      </xdr:nvSpPr>
      <xdr:spPr>
        <a:xfrm>
          <a:off x="16226867" y="1380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11701</xdr:rowOff>
    </xdr:from>
    <xdr:ext cx="469744" cy="259045"/>
    <xdr:sp macro="" textlink="">
      <xdr:nvSpPr>
        <xdr:cNvPr id="825" name="n_1mainValue【消防施設】&#10;一人当たり面積"/>
        <xdr:cNvSpPr txBox="1"/>
      </xdr:nvSpPr>
      <xdr:spPr>
        <a:xfrm>
          <a:off x="18561127" y="12919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135145</xdr:rowOff>
    </xdr:from>
    <xdr:ext cx="469744" cy="259045"/>
    <xdr:sp macro="" textlink="">
      <xdr:nvSpPr>
        <xdr:cNvPr id="826" name="n_2mainValue【消防施設】&#10;一人当たり面積"/>
        <xdr:cNvSpPr txBox="1"/>
      </xdr:nvSpPr>
      <xdr:spPr>
        <a:xfrm>
          <a:off x="17776267" y="13043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77</xdr:row>
      <xdr:rowOff>153433</xdr:rowOff>
    </xdr:from>
    <xdr:ext cx="469744" cy="259045"/>
    <xdr:sp macro="" textlink="">
      <xdr:nvSpPr>
        <xdr:cNvPr id="827" name="n_3mainValue【消防施設】&#10;一人当たり面積"/>
        <xdr:cNvSpPr txBox="1"/>
      </xdr:nvSpPr>
      <xdr:spPr>
        <a:xfrm>
          <a:off x="17001567" y="13061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8" name="正方形/長方形 827"/>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9" name="正方形/長方形 828"/>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0" name="正方形/長方形 829"/>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1" name="正方形/長方形 830"/>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2" name="正方形/長方形 831"/>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3" name="正方形/長方形 832"/>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4" name="正方形/長方形 833"/>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5" name="正方形/長方形 834"/>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6" name="テキスト ボックス 835"/>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7" name="直線コネクタ 836"/>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8" name="テキスト ボックス 837"/>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9" name="直線コネクタ 838"/>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0" name="テキスト ボックス 839"/>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1" name="直線コネクタ 840"/>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2" name="テキスト ボックス 841"/>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3" name="直線コネクタ 842"/>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4" name="テキスト ボックス 843"/>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5" name="直線コネクタ 844"/>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6" name="テキスト ボックス 845"/>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7" name="直線コネクタ 846"/>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8" name="テキスト ボックス 847"/>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9" name="直線コネクタ 848"/>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0" name="テキスト ボックス 849"/>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1" name="直線コネクタ 850"/>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2"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35379</xdr:rowOff>
    </xdr:to>
    <xdr:cxnSp macro="">
      <xdr:nvCxnSpPr>
        <xdr:cNvPr id="853" name="直線コネクタ 852"/>
        <xdr:cNvCxnSpPr/>
      </xdr:nvCxnSpPr>
      <xdr:spPr>
        <a:xfrm flipV="1">
          <a:off x="14375764" y="16774886"/>
          <a:ext cx="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54" name="【庁舎】&#10;有形固定資産減価償却率最小値テキスト"/>
        <xdr:cNvSpPr txBox="1"/>
      </xdr:nvSpPr>
      <xdr:spPr>
        <a:xfrm>
          <a:off x="1441450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55" name="直線コネクタ 854"/>
        <xdr:cNvCxnSpPr/>
      </xdr:nvCxnSpPr>
      <xdr:spPr>
        <a:xfrm>
          <a:off x="1428750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856" name="【庁舎】&#10;有形固定資産減価償却率最大値テキスト"/>
        <xdr:cNvSpPr txBox="1"/>
      </xdr:nvSpPr>
      <xdr:spPr>
        <a:xfrm>
          <a:off x="14414500" y="165577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857" name="直線コネクタ 856"/>
        <xdr:cNvCxnSpPr/>
      </xdr:nvCxnSpPr>
      <xdr:spPr>
        <a:xfrm>
          <a:off x="14287500" y="167748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16890</xdr:rowOff>
    </xdr:from>
    <xdr:ext cx="405111" cy="259045"/>
    <xdr:sp macro="" textlink="">
      <xdr:nvSpPr>
        <xdr:cNvPr id="858" name="【庁舎】&#10;有形固定資産減価償却率平均値テキスト"/>
        <xdr:cNvSpPr txBox="1"/>
      </xdr:nvSpPr>
      <xdr:spPr>
        <a:xfrm>
          <a:off x="14414500" y="174514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859" name="フローチャート: 判断 858"/>
        <xdr:cNvSpPr/>
      </xdr:nvSpPr>
      <xdr:spPr>
        <a:xfrm>
          <a:off x="14325600" y="17473023"/>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860" name="フローチャート: 判断 859"/>
        <xdr:cNvSpPr/>
      </xdr:nvSpPr>
      <xdr:spPr>
        <a:xfrm>
          <a:off x="13578840" y="175252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152763</xdr:rowOff>
    </xdr:from>
    <xdr:to>
      <xdr:col>76</xdr:col>
      <xdr:colOff>165100</xdr:colOff>
      <xdr:row>105</xdr:row>
      <xdr:rowOff>82913</xdr:rowOff>
    </xdr:to>
    <xdr:sp macro="" textlink="">
      <xdr:nvSpPr>
        <xdr:cNvPr id="861" name="フローチャート: 判断 860"/>
        <xdr:cNvSpPr/>
      </xdr:nvSpPr>
      <xdr:spPr>
        <a:xfrm>
          <a:off x="12804140" y="1758732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156029</xdr:rowOff>
    </xdr:from>
    <xdr:to>
      <xdr:col>72</xdr:col>
      <xdr:colOff>38100</xdr:colOff>
      <xdr:row>105</xdr:row>
      <xdr:rowOff>86179</xdr:rowOff>
    </xdr:to>
    <xdr:sp macro="" textlink="">
      <xdr:nvSpPr>
        <xdr:cNvPr id="862" name="フローチャート: 判断 861"/>
        <xdr:cNvSpPr/>
      </xdr:nvSpPr>
      <xdr:spPr>
        <a:xfrm>
          <a:off x="12029440" y="1759058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863" name="フローチャート: 判断 862"/>
        <xdr:cNvSpPr/>
      </xdr:nvSpPr>
      <xdr:spPr>
        <a:xfrm>
          <a:off x="11231880" y="1761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4" name="テキスト ボックス 863"/>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5" name="テキスト ボックス 864"/>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6" name="テキスト ボックス 865"/>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7" name="テキスト ボックス 866"/>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8" name="テキスト ボックス 867"/>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160927</xdr:rowOff>
    </xdr:from>
    <xdr:to>
      <xdr:col>85</xdr:col>
      <xdr:colOff>177800</xdr:colOff>
      <xdr:row>101</xdr:row>
      <xdr:rowOff>91077</xdr:rowOff>
    </xdr:to>
    <xdr:sp macro="" textlink="">
      <xdr:nvSpPr>
        <xdr:cNvPr id="869" name="楕円 868"/>
        <xdr:cNvSpPr/>
      </xdr:nvSpPr>
      <xdr:spPr>
        <a:xfrm>
          <a:off x="14325600" y="16924927"/>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12354</xdr:rowOff>
    </xdr:from>
    <xdr:ext cx="405111" cy="259045"/>
    <xdr:sp macro="" textlink="">
      <xdr:nvSpPr>
        <xdr:cNvPr id="870" name="【庁舎】&#10;有形固定資産減価償却率該当値テキスト"/>
        <xdr:cNvSpPr txBox="1"/>
      </xdr:nvSpPr>
      <xdr:spPr>
        <a:xfrm>
          <a:off x="14414500" y="16776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129902</xdr:rowOff>
    </xdr:from>
    <xdr:to>
      <xdr:col>81</xdr:col>
      <xdr:colOff>101600</xdr:colOff>
      <xdr:row>101</xdr:row>
      <xdr:rowOff>60052</xdr:rowOff>
    </xdr:to>
    <xdr:sp macro="" textlink="">
      <xdr:nvSpPr>
        <xdr:cNvPr id="871" name="楕円 870"/>
        <xdr:cNvSpPr/>
      </xdr:nvSpPr>
      <xdr:spPr>
        <a:xfrm>
          <a:off x="13578840" y="1689390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9252</xdr:rowOff>
    </xdr:from>
    <xdr:to>
      <xdr:col>85</xdr:col>
      <xdr:colOff>127000</xdr:colOff>
      <xdr:row>101</xdr:row>
      <xdr:rowOff>40277</xdr:rowOff>
    </xdr:to>
    <xdr:cxnSp macro="">
      <xdr:nvCxnSpPr>
        <xdr:cNvPr id="872" name="直線コネクタ 871"/>
        <xdr:cNvCxnSpPr/>
      </xdr:nvCxnSpPr>
      <xdr:spPr>
        <a:xfrm>
          <a:off x="13629640" y="16940892"/>
          <a:ext cx="74676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89081</xdr:rowOff>
    </xdr:from>
    <xdr:to>
      <xdr:col>76</xdr:col>
      <xdr:colOff>165100</xdr:colOff>
      <xdr:row>101</xdr:row>
      <xdr:rowOff>19231</xdr:rowOff>
    </xdr:to>
    <xdr:sp macro="" textlink="">
      <xdr:nvSpPr>
        <xdr:cNvPr id="873" name="楕円 872"/>
        <xdr:cNvSpPr/>
      </xdr:nvSpPr>
      <xdr:spPr>
        <a:xfrm>
          <a:off x="12804140" y="1685308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139881</xdr:rowOff>
    </xdr:from>
    <xdr:to>
      <xdr:col>81</xdr:col>
      <xdr:colOff>50800</xdr:colOff>
      <xdr:row>101</xdr:row>
      <xdr:rowOff>9252</xdr:rowOff>
    </xdr:to>
    <xdr:cxnSp macro="">
      <xdr:nvCxnSpPr>
        <xdr:cNvPr id="874" name="直線コネクタ 873"/>
        <xdr:cNvCxnSpPr/>
      </xdr:nvCxnSpPr>
      <xdr:spPr>
        <a:xfrm>
          <a:off x="12854940" y="16903881"/>
          <a:ext cx="7747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7438</xdr:rowOff>
    </xdr:from>
    <xdr:to>
      <xdr:col>72</xdr:col>
      <xdr:colOff>38100</xdr:colOff>
      <xdr:row>107</xdr:row>
      <xdr:rowOff>109038</xdr:rowOff>
    </xdr:to>
    <xdr:sp macro="" textlink="">
      <xdr:nvSpPr>
        <xdr:cNvPr id="875" name="楕円 874"/>
        <xdr:cNvSpPr/>
      </xdr:nvSpPr>
      <xdr:spPr>
        <a:xfrm>
          <a:off x="12029440" y="1794491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139881</xdr:rowOff>
    </xdr:from>
    <xdr:to>
      <xdr:col>76</xdr:col>
      <xdr:colOff>114300</xdr:colOff>
      <xdr:row>107</xdr:row>
      <xdr:rowOff>58238</xdr:rowOff>
    </xdr:to>
    <xdr:cxnSp macro="">
      <xdr:nvCxnSpPr>
        <xdr:cNvPr id="876" name="直線コネクタ 875"/>
        <xdr:cNvCxnSpPr/>
      </xdr:nvCxnSpPr>
      <xdr:spPr>
        <a:xfrm flipV="1">
          <a:off x="12072620" y="16903881"/>
          <a:ext cx="782320" cy="1091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151130</xdr:rowOff>
    </xdr:from>
    <xdr:to>
      <xdr:col>67</xdr:col>
      <xdr:colOff>101600</xdr:colOff>
      <xdr:row>107</xdr:row>
      <xdr:rowOff>81280</xdr:rowOff>
    </xdr:to>
    <xdr:sp macro="" textlink="">
      <xdr:nvSpPr>
        <xdr:cNvPr id="877" name="楕円 876"/>
        <xdr:cNvSpPr/>
      </xdr:nvSpPr>
      <xdr:spPr>
        <a:xfrm>
          <a:off x="11231880" y="179209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30480</xdr:rowOff>
    </xdr:from>
    <xdr:to>
      <xdr:col>71</xdr:col>
      <xdr:colOff>177800</xdr:colOff>
      <xdr:row>107</xdr:row>
      <xdr:rowOff>58238</xdr:rowOff>
    </xdr:to>
    <xdr:cxnSp macro="">
      <xdr:nvCxnSpPr>
        <xdr:cNvPr id="878" name="直線コネクタ 877"/>
        <xdr:cNvCxnSpPr/>
      </xdr:nvCxnSpPr>
      <xdr:spPr>
        <a:xfrm>
          <a:off x="11282680" y="17967960"/>
          <a:ext cx="78994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11991</xdr:rowOff>
    </xdr:from>
    <xdr:ext cx="405111" cy="259045"/>
    <xdr:sp macro="" textlink="">
      <xdr:nvSpPr>
        <xdr:cNvPr id="879" name="n_1aveValue【庁舎】&#10;有形固定資産減価償却率"/>
        <xdr:cNvSpPr txBox="1"/>
      </xdr:nvSpPr>
      <xdr:spPr>
        <a:xfrm>
          <a:off x="13437244" y="1761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74040</xdr:rowOff>
    </xdr:from>
    <xdr:ext cx="405111" cy="259045"/>
    <xdr:sp macro="" textlink="">
      <xdr:nvSpPr>
        <xdr:cNvPr id="880" name="n_2aveValue【庁舎】&#10;有形固定資産減価償却率"/>
        <xdr:cNvSpPr txBox="1"/>
      </xdr:nvSpPr>
      <xdr:spPr>
        <a:xfrm>
          <a:off x="12675244" y="17676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102706</xdr:rowOff>
    </xdr:from>
    <xdr:ext cx="405111" cy="259045"/>
    <xdr:sp macro="" textlink="">
      <xdr:nvSpPr>
        <xdr:cNvPr id="881" name="n_3aveValue【庁舎】&#10;有形固定資産減価償却率"/>
        <xdr:cNvSpPr txBox="1"/>
      </xdr:nvSpPr>
      <xdr:spPr>
        <a:xfrm>
          <a:off x="11900544" y="17369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132097</xdr:rowOff>
    </xdr:from>
    <xdr:ext cx="405111" cy="259045"/>
    <xdr:sp macro="" textlink="">
      <xdr:nvSpPr>
        <xdr:cNvPr id="882" name="n_4aveValue【庁舎】&#10;有形固定資産減価償却率"/>
        <xdr:cNvSpPr txBox="1"/>
      </xdr:nvSpPr>
      <xdr:spPr>
        <a:xfrm>
          <a:off x="11102984" y="1739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76579</xdr:rowOff>
    </xdr:from>
    <xdr:ext cx="405111" cy="259045"/>
    <xdr:sp macro="" textlink="">
      <xdr:nvSpPr>
        <xdr:cNvPr id="883" name="n_1mainValue【庁舎】&#10;有形固定資産減価償却率"/>
        <xdr:cNvSpPr txBox="1"/>
      </xdr:nvSpPr>
      <xdr:spPr>
        <a:xfrm>
          <a:off x="13437244" y="16672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35758</xdr:rowOff>
    </xdr:from>
    <xdr:ext cx="405111" cy="259045"/>
    <xdr:sp macro="" textlink="">
      <xdr:nvSpPr>
        <xdr:cNvPr id="884" name="n_2mainValue【庁舎】&#10;有形固定資産減価償却率"/>
        <xdr:cNvSpPr txBox="1"/>
      </xdr:nvSpPr>
      <xdr:spPr>
        <a:xfrm>
          <a:off x="12675244" y="16632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100165</xdr:rowOff>
    </xdr:from>
    <xdr:ext cx="405111" cy="259045"/>
    <xdr:sp macro="" textlink="">
      <xdr:nvSpPr>
        <xdr:cNvPr id="885" name="n_3mainValue【庁舎】&#10;有形固定資産減価償却率"/>
        <xdr:cNvSpPr txBox="1"/>
      </xdr:nvSpPr>
      <xdr:spPr>
        <a:xfrm>
          <a:off x="11900544" y="18037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72407</xdr:rowOff>
    </xdr:from>
    <xdr:ext cx="405111" cy="259045"/>
    <xdr:sp macro="" textlink="">
      <xdr:nvSpPr>
        <xdr:cNvPr id="886" name="n_4mainValue【庁舎】&#10;有形固定資産減価償却率"/>
        <xdr:cNvSpPr txBox="1"/>
      </xdr:nvSpPr>
      <xdr:spPr>
        <a:xfrm>
          <a:off x="11102984" y="1800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7" name="正方形/長方形 886"/>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8" name="正方形/長方形 887"/>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9" name="正方形/長方形 888"/>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0" name="正方形/長方形 889"/>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1" name="正方形/長方形 890"/>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2" name="正方形/長方形 891"/>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3" name="正方形/長方形 892"/>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4" name="正方形/長方形 893"/>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5" name="テキスト ボックス 894"/>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6" name="直線コネクタ 895"/>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97" name="テキスト ボックス 896"/>
        <xdr:cNvSpPr txBox="1"/>
      </xdr:nvSpPr>
      <xdr:spPr>
        <a:xfrm>
          <a:off x="1569484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898" name="直線コネクタ 897"/>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99" name="テキスト ボックス 898"/>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0" name="直線コネクタ 899"/>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1" name="テキスト ボックス 900"/>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2" name="直線コネクタ 901"/>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3" name="テキスト ボックス 902"/>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4" name="直線コネクタ 903"/>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5" name="テキスト ボックス 904"/>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6" name="直線コネクタ 905"/>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07" name="テキスト ボックス 906"/>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08" name="直線コネクタ 907"/>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09" name="テキスト ボックス 908"/>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0" name="直線コネクタ 909"/>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1" name="テキスト ボックス 910"/>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2"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102326</xdr:rowOff>
    </xdr:from>
    <xdr:to>
      <xdr:col>116</xdr:col>
      <xdr:colOff>62864</xdr:colOff>
      <xdr:row>109</xdr:row>
      <xdr:rowOff>90895</xdr:rowOff>
    </xdr:to>
    <xdr:cxnSp macro="">
      <xdr:nvCxnSpPr>
        <xdr:cNvPr id="913" name="直線コネクタ 912"/>
        <xdr:cNvCxnSpPr/>
      </xdr:nvCxnSpPr>
      <xdr:spPr>
        <a:xfrm flipV="1">
          <a:off x="19509104" y="16866326"/>
          <a:ext cx="0" cy="149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94722</xdr:rowOff>
    </xdr:from>
    <xdr:ext cx="469744" cy="259045"/>
    <xdr:sp macro="" textlink="">
      <xdr:nvSpPr>
        <xdr:cNvPr id="914" name="【庁舎】&#10;一人当たり面積最小値テキスト"/>
        <xdr:cNvSpPr txBox="1"/>
      </xdr:nvSpPr>
      <xdr:spPr>
        <a:xfrm>
          <a:off x="19547840" y="18367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90895</xdr:rowOff>
    </xdr:from>
    <xdr:to>
      <xdr:col>116</xdr:col>
      <xdr:colOff>152400</xdr:colOff>
      <xdr:row>109</xdr:row>
      <xdr:rowOff>90895</xdr:rowOff>
    </xdr:to>
    <xdr:cxnSp macro="">
      <xdr:nvCxnSpPr>
        <xdr:cNvPr id="915" name="直線コネクタ 914"/>
        <xdr:cNvCxnSpPr/>
      </xdr:nvCxnSpPr>
      <xdr:spPr>
        <a:xfrm>
          <a:off x="19443700" y="183636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49003</xdr:rowOff>
    </xdr:from>
    <xdr:ext cx="469744" cy="259045"/>
    <xdr:sp macro="" textlink="">
      <xdr:nvSpPr>
        <xdr:cNvPr id="916" name="【庁舎】&#10;一人当たり面積最大値テキスト"/>
        <xdr:cNvSpPr txBox="1"/>
      </xdr:nvSpPr>
      <xdr:spPr>
        <a:xfrm>
          <a:off x="19547840" y="16645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102326</xdr:rowOff>
    </xdr:from>
    <xdr:to>
      <xdr:col>116</xdr:col>
      <xdr:colOff>152400</xdr:colOff>
      <xdr:row>100</xdr:row>
      <xdr:rowOff>102326</xdr:rowOff>
    </xdr:to>
    <xdr:cxnSp macro="">
      <xdr:nvCxnSpPr>
        <xdr:cNvPr id="917" name="直線コネクタ 916"/>
        <xdr:cNvCxnSpPr/>
      </xdr:nvCxnSpPr>
      <xdr:spPr>
        <a:xfrm>
          <a:off x="19443700" y="168663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98533</xdr:rowOff>
    </xdr:from>
    <xdr:ext cx="469744" cy="259045"/>
    <xdr:sp macro="" textlink="">
      <xdr:nvSpPr>
        <xdr:cNvPr id="918" name="【庁舎】&#10;一人当たり面積平均値テキスト"/>
        <xdr:cNvSpPr txBox="1"/>
      </xdr:nvSpPr>
      <xdr:spPr>
        <a:xfrm>
          <a:off x="19547840" y="178683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120106</xdr:rowOff>
    </xdr:from>
    <xdr:to>
      <xdr:col>116</xdr:col>
      <xdr:colOff>114300</xdr:colOff>
      <xdr:row>107</xdr:row>
      <xdr:rowOff>50256</xdr:rowOff>
    </xdr:to>
    <xdr:sp macro="" textlink="">
      <xdr:nvSpPr>
        <xdr:cNvPr id="919" name="フローチャート: 判断 918"/>
        <xdr:cNvSpPr/>
      </xdr:nvSpPr>
      <xdr:spPr>
        <a:xfrm>
          <a:off x="19458940" y="178899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87449</xdr:rowOff>
    </xdr:from>
    <xdr:to>
      <xdr:col>112</xdr:col>
      <xdr:colOff>38100</xdr:colOff>
      <xdr:row>107</xdr:row>
      <xdr:rowOff>17599</xdr:rowOff>
    </xdr:to>
    <xdr:sp macro="" textlink="">
      <xdr:nvSpPr>
        <xdr:cNvPr id="920" name="フローチャート: 判断 919"/>
        <xdr:cNvSpPr/>
      </xdr:nvSpPr>
      <xdr:spPr>
        <a:xfrm>
          <a:off x="18735040" y="1785728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126637</xdr:rowOff>
    </xdr:from>
    <xdr:to>
      <xdr:col>107</xdr:col>
      <xdr:colOff>101600</xdr:colOff>
      <xdr:row>107</xdr:row>
      <xdr:rowOff>56787</xdr:rowOff>
    </xdr:to>
    <xdr:sp macro="" textlink="">
      <xdr:nvSpPr>
        <xdr:cNvPr id="921" name="フローチャート: 判断 920"/>
        <xdr:cNvSpPr/>
      </xdr:nvSpPr>
      <xdr:spPr>
        <a:xfrm>
          <a:off x="17937480" y="1789647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922" name="フローチャート: 判断 921"/>
        <xdr:cNvSpPr/>
      </xdr:nvSpPr>
      <xdr:spPr>
        <a:xfrm>
          <a:off x="17162780" y="179128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923" name="フローチャート: 判断 922"/>
        <xdr:cNvSpPr/>
      </xdr:nvSpPr>
      <xdr:spPr>
        <a:xfrm>
          <a:off x="16388080" y="1792260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4" name="テキスト ボックス 923"/>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5" name="テキスト ボックス 924"/>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6" name="テキスト ボックス 925"/>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7" name="テキスト ボックス 926"/>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8" name="テキスト ボックス 927"/>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67855</xdr:rowOff>
    </xdr:from>
    <xdr:to>
      <xdr:col>116</xdr:col>
      <xdr:colOff>114300</xdr:colOff>
      <xdr:row>102</xdr:row>
      <xdr:rowOff>169455</xdr:rowOff>
    </xdr:to>
    <xdr:sp macro="" textlink="">
      <xdr:nvSpPr>
        <xdr:cNvPr id="929" name="楕円 928"/>
        <xdr:cNvSpPr/>
      </xdr:nvSpPr>
      <xdr:spPr>
        <a:xfrm>
          <a:off x="19458940" y="1716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90732</xdr:rowOff>
    </xdr:from>
    <xdr:ext cx="469744" cy="259045"/>
    <xdr:sp macro="" textlink="">
      <xdr:nvSpPr>
        <xdr:cNvPr id="930" name="【庁舎】&#10;一人当たり面積該当値テキスト"/>
        <xdr:cNvSpPr txBox="1"/>
      </xdr:nvSpPr>
      <xdr:spPr>
        <a:xfrm>
          <a:off x="19547840" y="1702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136434</xdr:rowOff>
    </xdr:from>
    <xdr:to>
      <xdr:col>112</xdr:col>
      <xdr:colOff>38100</xdr:colOff>
      <xdr:row>103</xdr:row>
      <xdr:rowOff>66584</xdr:rowOff>
    </xdr:to>
    <xdr:sp macro="" textlink="">
      <xdr:nvSpPr>
        <xdr:cNvPr id="931" name="楕円 930"/>
        <xdr:cNvSpPr/>
      </xdr:nvSpPr>
      <xdr:spPr>
        <a:xfrm>
          <a:off x="18735040" y="1723571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118655</xdr:rowOff>
    </xdr:from>
    <xdr:to>
      <xdr:col>116</xdr:col>
      <xdr:colOff>63500</xdr:colOff>
      <xdr:row>103</xdr:row>
      <xdr:rowOff>15784</xdr:rowOff>
    </xdr:to>
    <xdr:cxnSp macro="">
      <xdr:nvCxnSpPr>
        <xdr:cNvPr id="932" name="直線コネクタ 931"/>
        <xdr:cNvCxnSpPr/>
      </xdr:nvCxnSpPr>
      <xdr:spPr>
        <a:xfrm flipV="1">
          <a:off x="18778220" y="17217935"/>
          <a:ext cx="73152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165826</xdr:rowOff>
    </xdr:from>
    <xdr:to>
      <xdr:col>107</xdr:col>
      <xdr:colOff>101600</xdr:colOff>
      <xdr:row>103</xdr:row>
      <xdr:rowOff>95976</xdr:rowOff>
    </xdr:to>
    <xdr:sp macro="" textlink="">
      <xdr:nvSpPr>
        <xdr:cNvPr id="933" name="楕円 932"/>
        <xdr:cNvSpPr/>
      </xdr:nvSpPr>
      <xdr:spPr>
        <a:xfrm>
          <a:off x="17937480" y="172651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15784</xdr:rowOff>
    </xdr:from>
    <xdr:to>
      <xdr:col>111</xdr:col>
      <xdr:colOff>177800</xdr:colOff>
      <xdr:row>103</xdr:row>
      <xdr:rowOff>45176</xdr:rowOff>
    </xdr:to>
    <xdr:cxnSp macro="">
      <xdr:nvCxnSpPr>
        <xdr:cNvPr id="934" name="直線コネクタ 933"/>
        <xdr:cNvCxnSpPr/>
      </xdr:nvCxnSpPr>
      <xdr:spPr>
        <a:xfrm flipV="1">
          <a:off x="17988280" y="17282704"/>
          <a:ext cx="78994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69487</xdr:rowOff>
    </xdr:from>
    <xdr:to>
      <xdr:col>102</xdr:col>
      <xdr:colOff>165100</xdr:colOff>
      <xdr:row>105</xdr:row>
      <xdr:rowOff>171087</xdr:rowOff>
    </xdr:to>
    <xdr:sp macro="" textlink="">
      <xdr:nvSpPr>
        <xdr:cNvPr id="935" name="楕円 934"/>
        <xdr:cNvSpPr/>
      </xdr:nvSpPr>
      <xdr:spPr>
        <a:xfrm>
          <a:off x="17162780" y="1767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45176</xdr:rowOff>
    </xdr:from>
    <xdr:to>
      <xdr:col>107</xdr:col>
      <xdr:colOff>50800</xdr:colOff>
      <xdr:row>105</xdr:row>
      <xdr:rowOff>120287</xdr:rowOff>
    </xdr:to>
    <xdr:cxnSp macro="">
      <xdr:nvCxnSpPr>
        <xdr:cNvPr id="936" name="直線コネクタ 935"/>
        <xdr:cNvCxnSpPr/>
      </xdr:nvCxnSpPr>
      <xdr:spPr>
        <a:xfrm flipV="1">
          <a:off x="17213580" y="17312096"/>
          <a:ext cx="774700" cy="41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92348</xdr:rowOff>
    </xdr:from>
    <xdr:to>
      <xdr:col>98</xdr:col>
      <xdr:colOff>38100</xdr:colOff>
      <xdr:row>106</xdr:row>
      <xdr:rowOff>22498</xdr:rowOff>
    </xdr:to>
    <xdr:sp macro="" textlink="">
      <xdr:nvSpPr>
        <xdr:cNvPr id="937" name="楕円 936"/>
        <xdr:cNvSpPr/>
      </xdr:nvSpPr>
      <xdr:spPr>
        <a:xfrm>
          <a:off x="16388080" y="1769454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120287</xdr:rowOff>
    </xdr:from>
    <xdr:to>
      <xdr:col>102</xdr:col>
      <xdr:colOff>114300</xdr:colOff>
      <xdr:row>105</xdr:row>
      <xdr:rowOff>143148</xdr:rowOff>
    </xdr:to>
    <xdr:cxnSp macro="">
      <xdr:nvCxnSpPr>
        <xdr:cNvPr id="938" name="直線コネクタ 937"/>
        <xdr:cNvCxnSpPr/>
      </xdr:nvCxnSpPr>
      <xdr:spPr>
        <a:xfrm flipV="1">
          <a:off x="16431260" y="17722487"/>
          <a:ext cx="78232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8726</xdr:rowOff>
    </xdr:from>
    <xdr:ext cx="469744" cy="259045"/>
    <xdr:sp macro="" textlink="">
      <xdr:nvSpPr>
        <xdr:cNvPr id="939" name="n_1aveValue【庁舎】&#10;一人当たり面積"/>
        <xdr:cNvSpPr txBox="1"/>
      </xdr:nvSpPr>
      <xdr:spPr>
        <a:xfrm>
          <a:off x="18561127" y="17946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47914</xdr:rowOff>
    </xdr:from>
    <xdr:ext cx="469744" cy="259045"/>
    <xdr:sp macro="" textlink="">
      <xdr:nvSpPr>
        <xdr:cNvPr id="940" name="n_2aveValue【庁舎】&#10;一人当たり面積"/>
        <xdr:cNvSpPr txBox="1"/>
      </xdr:nvSpPr>
      <xdr:spPr>
        <a:xfrm>
          <a:off x="17776267" y="17985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64243</xdr:rowOff>
    </xdr:from>
    <xdr:ext cx="469744" cy="259045"/>
    <xdr:sp macro="" textlink="">
      <xdr:nvSpPr>
        <xdr:cNvPr id="941" name="n_3aveValue【庁舎】&#10;一人当たり面積"/>
        <xdr:cNvSpPr txBox="1"/>
      </xdr:nvSpPr>
      <xdr:spPr>
        <a:xfrm>
          <a:off x="17001567" y="18001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74040</xdr:rowOff>
    </xdr:from>
    <xdr:ext cx="469744" cy="259045"/>
    <xdr:sp macro="" textlink="">
      <xdr:nvSpPr>
        <xdr:cNvPr id="942" name="n_4aveValue【庁舎】&#10;一人当たり面積"/>
        <xdr:cNvSpPr txBox="1"/>
      </xdr:nvSpPr>
      <xdr:spPr>
        <a:xfrm>
          <a:off x="16226867" y="18011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83111</xdr:rowOff>
    </xdr:from>
    <xdr:ext cx="469744" cy="259045"/>
    <xdr:sp macro="" textlink="">
      <xdr:nvSpPr>
        <xdr:cNvPr id="943" name="n_1mainValue【庁舎】&#10;一人当たり面積"/>
        <xdr:cNvSpPr txBox="1"/>
      </xdr:nvSpPr>
      <xdr:spPr>
        <a:xfrm>
          <a:off x="18561127" y="17014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112503</xdr:rowOff>
    </xdr:from>
    <xdr:ext cx="469744" cy="259045"/>
    <xdr:sp macro="" textlink="">
      <xdr:nvSpPr>
        <xdr:cNvPr id="944" name="n_2mainValue【庁舎】&#10;一人当たり面積"/>
        <xdr:cNvSpPr txBox="1"/>
      </xdr:nvSpPr>
      <xdr:spPr>
        <a:xfrm>
          <a:off x="17776267" y="17044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16164</xdr:rowOff>
    </xdr:from>
    <xdr:ext cx="469744" cy="259045"/>
    <xdr:sp macro="" textlink="">
      <xdr:nvSpPr>
        <xdr:cNvPr id="945" name="n_3mainValue【庁舎】&#10;一人当たり面積"/>
        <xdr:cNvSpPr txBox="1"/>
      </xdr:nvSpPr>
      <xdr:spPr>
        <a:xfrm>
          <a:off x="17001567" y="1745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39025</xdr:rowOff>
    </xdr:from>
    <xdr:ext cx="469744" cy="259045"/>
    <xdr:sp macro="" textlink="">
      <xdr:nvSpPr>
        <xdr:cNvPr id="946" name="n_4mainValue【庁舎】&#10;一人当たり面積"/>
        <xdr:cNvSpPr txBox="1"/>
      </xdr:nvSpPr>
      <xdr:spPr>
        <a:xfrm>
          <a:off x="16226867" y="1747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7" name="正方形/長方形 946"/>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8" name="正方形/長方形 947"/>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9" name="テキスト ボックス 948"/>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資産全体の比率に平行して、施設類型別にみても全体的に類似団体平均を上回っている状況である。</a:t>
          </a:r>
          <a:endParaRPr lang="ja-JP" altLang="ja-JP" sz="1400">
            <a:effectLst/>
          </a:endParaRPr>
        </a:p>
        <a:p>
          <a:r>
            <a:rPr kumimoji="1" lang="ja-JP" altLang="ja-JP" sz="1100">
              <a:solidFill>
                <a:schemeClr val="dk1"/>
              </a:solidFill>
              <a:effectLst/>
              <a:latin typeface="+mn-lt"/>
              <a:ea typeface="+mn-ea"/>
              <a:cs typeface="+mn-cs"/>
            </a:rPr>
            <a:t>経年比較においても、</a:t>
          </a:r>
          <a:r>
            <a:rPr kumimoji="1" lang="ja-JP" altLang="en-US" sz="1100">
              <a:solidFill>
                <a:schemeClr val="dk1"/>
              </a:solidFill>
              <a:effectLst/>
              <a:latin typeface="+mn-lt"/>
              <a:ea typeface="+mn-ea"/>
              <a:cs typeface="+mn-cs"/>
            </a:rPr>
            <a:t>庁舎については、平成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年度に完成した中心市街地拠点施設事業により新築移転されたことで比率改善しているが、全体的に比率は</a:t>
          </a:r>
          <a:r>
            <a:rPr kumimoji="1" lang="ja-JP" altLang="ja-JP" sz="1100">
              <a:solidFill>
                <a:schemeClr val="dk1"/>
              </a:solidFill>
              <a:effectLst/>
              <a:latin typeface="+mn-lt"/>
              <a:ea typeface="+mn-ea"/>
              <a:cs typeface="+mn-cs"/>
            </a:rPr>
            <a:t>高い傾向にあ</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特に市民会館と図書館は高い数値となっている。</a:t>
          </a:r>
          <a:endParaRPr lang="ja-JP" altLang="ja-JP" sz="1400">
            <a:effectLst/>
          </a:endParaRPr>
        </a:p>
        <a:p>
          <a:r>
            <a:rPr kumimoji="1" lang="ja-JP" altLang="ja-JP" sz="1100">
              <a:solidFill>
                <a:schemeClr val="dk1"/>
              </a:solidFill>
              <a:effectLst/>
              <a:latin typeface="+mn-lt"/>
              <a:ea typeface="+mn-ea"/>
              <a:cs typeface="+mn-cs"/>
            </a:rPr>
            <a:t>２度の市町村合併により公共施設の数が類似団体より多いことを主因として類似団体平均を上回っている状況であることから、今後は人口減少を踏まえた公共施設の統廃合や設備改修等について、公共施設等総合管理計画に基づいた計画的な実施に努め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岩手県宮古市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50,562
50,405
1,259.15
48,773,098
46,585,065
1,513,169
17,578,962
46,960,788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21.2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chemeClr val="dk1"/>
              </a:solidFill>
              <a:effectLst/>
              <a:latin typeface="+mn-lt"/>
              <a:ea typeface="+mn-ea"/>
              <a:cs typeface="+mn-cs"/>
            </a:rPr>
            <a:t>　新増築家屋の増加、国土調査及び法務局地図作成等に伴う宅地面積の増加や電力（ソーラー関連）等新規事業主及び既存事業主による設備投資の増加など固定資産税の増額</a:t>
          </a:r>
          <a:r>
            <a:rPr kumimoji="1" lang="ja-JP" altLang="ja-JP" sz="900">
              <a:solidFill>
                <a:schemeClr val="dk1"/>
              </a:solidFill>
              <a:effectLst/>
              <a:latin typeface="+mn-lt"/>
              <a:ea typeface="+mn-ea"/>
              <a:cs typeface="+mn-cs"/>
            </a:rPr>
            <a:t>を主因として基準財政収入額が</a:t>
          </a:r>
          <a:r>
            <a:rPr kumimoji="1" lang="en-US" altLang="ja-JP" sz="900">
              <a:solidFill>
                <a:schemeClr val="dk1"/>
              </a:solidFill>
              <a:effectLst/>
              <a:latin typeface="+mn-lt"/>
              <a:ea typeface="+mn-ea"/>
              <a:cs typeface="+mn-cs"/>
            </a:rPr>
            <a:t>176</a:t>
          </a:r>
          <a:r>
            <a:rPr kumimoji="1" lang="ja-JP" altLang="ja-JP" sz="900">
              <a:solidFill>
                <a:schemeClr val="dk1"/>
              </a:solidFill>
              <a:effectLst/>
              <a:latin typeface="+mn-lt"/>
              <a:ea typeface="+mn-ea"/>
              <a:cs typeface="+mn-cs"/>
            </a:rPr>
            <a:t>百万円の</a:t>
          </a:r>
          <a:r>
            <a:rPr kumimoji="1" lang="ja-JP" altLang="en-US" sz="900">
              <a:solidFill>
                <a:schemeClr val="dk1"/>
              </a:solidFill>
              <a:effectLst/>
              <a:latin typeface="+mn-lt"/>
              <a:ea typeface="+mn-ea"/>
              <a:cs typeface="+mn-cs"/>
            </a:rPr>
            <a:t>増</a:t>
          </a:r>
          <a:r>
            <a:rPr kumimoji="1" lang="ja-JP" altLang="ja-JP" sz="900">
              <a:solidFill>
                <a:schemeClr val="dk1"/>
              </a:solidFill>
              <a:effectLst/>
              <a:latin typeface="+mn-lt"/>
              <a:ea typeface="+mn-ea"/>
              <a:cs typeface="+mn-cs"/>
            </a:rPr>
            <a:t>となったものの、幼保無償化財源措置の影響に伴う社会福祉費等を主因として基準財政需要額も</a:t>
          </a:r>
          <a:r>
            <a:rPr kumimoji="1" lang="en-US" altLang="ja-JP" sz="900">
              <a:solidFill>
                <a:schemeClr val="dk1"/>
              </a:solidFill>
              <a:effectLst/>
              <a:latin typeface="+mn-lt"/>
              <a:ea typeface="+mn-ea"/>
              <a:cs typeface="+mn-cs"/>
            </a:rPr>
            <a:t>696</a:t>
          </a:r>
          <a:r>
            <a:rPr kumimoji="1" lang="ja-JP" altLang="ja-JP" sz="900">
              <a:solidFill>
                <a:schemeClr val="dk1"/>
              </a:solidFill>
              <a:effectLst/>
              <a:latin typeface="+mn-lt"/>
              <a:ea typeface="+mn-ea"/>
              <a:cs typeface="+mn-cs"/>
            </a:rPr>
            <a:t>百万円の増となったことから、単年度では指数は下がった。</a:t>
          </a:r>
          <a:r>
            <a:rPr kumimoji="1" lang="en-US" altLang="ja-JP" sz="900">
              <a:solidFill>
                <a:schemeClr val="dk1"/>
              </a:solidFill>
              <a:effectLst/>
              <a:latin typeface="+mn-lt"/>
              <a:ea typeface="+mn-ea"/>
              <a:cs typeface="+mn-cs"/>
            </a:rPr>
            <a:t>3</a:t>
          </a:r>
          <a:r>
            <a:rPr kumimoji="1" lang="ja-JP" altLang="ja-JP" sz="900">
              <a:solidFill>
                <a:schemeClr val="dk1"/>
              </a:solidFill>
              <a:effectLst/>
              <a:latin typeface="+mn-lt"/>
              <a:ea typeface="+mn-ea"/>
              <a:cs typeface="+mn-cs"/>
            </a:rPr>
            <a:t>年度平均では</a:t>
          </a:r>
          <a:r>
            <a:rPr kumimoji="1" lang="ja-JP" altLang="en-US" sz="900">
              <a:solidFill>
                <a:schemeClr val="dk1"/>
              </a:solidFill>
              <a:effectLst/>
              <a:latin typeface="+mn-lt"/>
              <a:ea typeface="+mn-ea"/>
              <a:cs typeface="+mn-cs"/>
            </a:rPr>
            <a:t>前年同だが</a:t>
          </a:r>
          <a:r>
            <a:rPr kumimoji="1" lang="ja-JP" altLang="ja-JP" sz="900">
              <a:solidFill>
                <a:schemeClr val="dk1"/>
              </a:solidFill>
              <a:effectLst/>
              <a:latin typeface="+mn-lt"/>
              <a:ea typeface="+mn-ea"/>
              <a:cs typeface="+mn-cs"/>
            </a:rPr>
            <a:t>、類似団体平均を下回っている。</a:t>
          </a:r>
          <a:endParaRPr lang="ja-JP" altLang="ja-JP" sz="1050">
            <a:effectLst/>
          </a:endParaRPr>
        </a:p>
        <a:p>
          <a:r>
            <a:rPr kumimoji="1" lang="ja-JP" altLang="ja-JP" sz="900">
              <a:solidFill>
                <a:schemeClr val="dk1"/>
              </a:solidFill>
              <a:effectLst/>
              <a:latin typeface="+mn-lt"/>
              <a:ea typeface="+mn-ea"/>
              <a:cs typeface="+mn-cs"/>
            </a:rPr>
            <a:t>　人口減少とともに高齢化率も上昇（令和</a:t>
          </a:r>
          <a:r>
            <a:rPr kumimoji="1" lang="ja-JP" altLang="en-US" sz="900">
              <a:solidFill>
                <a:schemeClr val="dk1"/>
              </a:solidFill>
              <a:effectLst/>
              <a:latin typeface="+mn-lt"/>
              <a:ea typeface="+mn-ea"/>
              <a:cs typeface="+mn-cs"/>
            </a:rPr>
            <a:t>３</a:t>
          </a:r>
          <a:r>
            <a:rPr kumimoji="1" lang="ja-JP" altLang="ja-JP" sz="900">
              <a:solidFill>
                <a:schemeClr val="dk1"/>
              </a:solidFill>
              <a:effectLst/>
              <a:latin typeface="+mn-lt"/>
              <a:ea typeface="+mn-ea"/>
              <a:cs typeface="+mn-cs"/>
            </a:rPr>
            <a:t>年</a:t>
          </a:r>
          <a:r>
            <a:rPr kumimoji="1" lang="en-US" altLang="ja-JP" sz="900">
              <a:solidFill>
                <a:schemeClr val="dk1"/>
              </a:solidFill>
              <a:effectLst/>
              <a:latin typeface="+mn-lt"/>
              <a:ea typeface="+mn-ea"/>
              <a:cs typeface="+mn-cs"/>
            </a:rPr>
            <a:t>10</a:t>
          </a:r>
          <a:r>
            <a:rPr kumimoji="1" lang="ja-JP" altLang="ja-JP" sz="900">
              <a:solidFill>
                <a:schemeClr val="dk1"/>
              </a:solidFill>
              <a:effectLst/>
              <a:latin typeface="+mn-lt"/>
              <a:ea typeface="+mn-ea"/>
              <a:cs typeface="+mn-cs"/>
            </a:rPr>
            <a:t>月</a:t>
          </a:r>
          <a:r>
            <a:rPr kumimoji="1" lang="en-US" altLang="ja-JP" sz="900">
              <a:solidFill>
                <a:schemeClr val="dk1"/>
              </a:solidFill>
              <a:effectLst/>
              <a:latin typeface="+mn-lt"/>
              <a:ea typeface="+mn-ea"/>
              <a:cs typeface="+mn-cs"/>
            </a:rPr>
            <a:t>1</a:t>
          </a:r>
          <a:r>
            <a:rPr kumimoji="1" lang="ja-JP" altLang="ja-JP" sz="900">
              <a:solidFill>
                <a:schemeClr val="dk1"/>
              </a:solidFill>
              <a:effectLst/>
              <a:latin typeface="+mn-lt"/>
              <a:ea typeface="+mn-ea"/>
              <a:cs typeface="+mn-cs"/>
            </a:rPr>
            <a:t>日現在：</a:t>
          </a:r>
          <a:r>
            <a:rPr kumimoji="1" lang="en-US" altLang="ja-JP" sz="900">
              <a:solidFill>
                <a:schemeClr val="dk1"/>
              </a:solidFill>
              <a:effectLst/>
              <a:latin typeface="+mn-lt"/>
              <a:ea typeface="+mn-ea"/>
              <a:cs typeface="+mn-cs"/>
            </a:rPr>
            <a:t>38.9</a:t>
          </a:r>
          <a:r>
            <a:rPr kumimoji="1" lang="ja-JP" altLang="ja-JP" sz="900">
              <a:solidFill>
                <a:schemeClr val="dk1"/>
              </a:solidFill>
              <a:effectLst/>
              <a:latin typeface="+mn-lt"/>
              <a:ea typeface="+mn-ea"/>
              <a:cs typeface="+mn-cs"/>
            </a:rPr>
            <a:t>％）しており、定住促進や産業基盤の強化など取り組むべき課題は多い状況の中、市の総合計画を着実に実施し活力あるまちづくりを展開しつつ、行政の効率化を進めることで財政の健全化を図る。</a:t>
          </a:r>
          <a:endParaRPr lang="ja-JP" altLang="ja-JP" sz="105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44</xdr:row>
      <xdr:rowOff>124883</xdr:rowOff>
    </xdr:to>
    <xdr:cxnSp macro="">
      <xdr:nvCxnSpPr>
        <xdr:cNvPr id="64" name="直線コネクタ 63"/>
        <xdr:cNvCxnSpPr/>
      </xdr:nvCxnSpPr>
      <xdr:spPr>
        <a:xfrm flipV="1">
          <a:off x="4953000" y="6314722"/>
          <a:ext cx="0" cy="1353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96960</xdr:rowOff>
    </xdr:from>
    <xdr:ext cx="762000" cy="259045"/>
    <xdr:sp macro="" textlink="">
      <xdr:nvSpPr>
        <xdr:cNvPr id="65"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124883</xdr:rowOff>
    </xdr:from>
    <xdr:to>
      <xdr:col>24</xdr:col>
      <xdr:colOff>12700</xdr:colOff>
      <xdr:row>44</xdr:row>
      <xdr:rowOff>124883</xdr:rowOff>
    </xdr:to>
    <xdr:cxnSp macro="">
      <xdr:nvCxnSpPr>
        <xdr:cNvPr id="66" name="直線コネクタ 65"/>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124883</xdr:rowOff>
    </xdr:from>
    <xdr:to>
      <xdr:col>23</xdr:col>
      <xdr:colOff>133350</xdr:colOff>
      <xdr:row>44</xdr:row>
      <xdr:rowOff>124883</xdr:rowOff>
    </xdr:to>
    <xdr:cxnSp macro="">
      <xdr:nvCxnSpPr>
        <xdr:cNvPr id="69" name="直線コネクタ 68"/>
        <xdr:cNvCxnSpPr/>
      </xdr:nvCxnSpPr>
      <xdr:spPr>
        <a:xfrm>
          <a:off x="4114800" y="76686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122360</xdr:rowOff>
    </xdr:from>
    <xdr:ext cx="762000" cy="259045"/>
    <xdr:sp macro="" textlink="">
      <xdr:nvSpPr>
        <xdr:cNvPr id="70" name="財政力平均値テキスト"/>
        <xdr:cNvSpPr txBox="1"/>
      </xdr:nvSpPr>
      <xdr:spPr>
        <a:xfrm>
          <a:off x="5041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71" name="フローチャート: 判断 70"/>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124883</xdr:rowOff>
    </xdr:from>
    <xdr:to>
      <xdr:col>19</xdr:col>
      <xdr:colOff>133350</xdr:colOff>
      <xdr:row>44</xdr:row>
      <xdr:rowOff>138289</xdr:rowOff>
    </xdr:to>
    <xdr:cxnSp macro="">
      <xdr:nvCxnSpPr>
        <xdr:cNvPr id="72" name="直線コネクタ 71"/>
        <xdr:cNvCxnSpPr/>
      </xdr:nvCxnSpPr>
      <xdr:spPr>
        <a:xfrm flipV="1">
          <a:off x="3225800" y="76686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72972</xdr:rowOff>
    </xdr:from>
    <xdr:ext cx="736600" cy="259045"/>
    <xdr:sp macro="" textlink="">
      <xdr:nvSpPr>
        <xdr:cNvPr id="74" name="テキスト ボックス 73"/>
        <xdr:cNvSpPr txBox="1"/>
      </xdr:nvSpPr>
      <xdr:spPr>
        <a:xfrm>
          <a:off x="3733800" y="6930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138289</xdr:rowOff>
    </xdr:from>
    <xdr:to>
      <xdr:col>15</xdr:col>
      <xdr:colOff>82550</xdr:colOff>
      <xdr:row>44</xdr:row>
      <xdr:rowOff>138289</xdr:rowOff>
    </xdr:to>
    <xdr:cxnSp macro="">
      <xdr:nvCxnSpPr>
        <xdr:cNvPr id="75" name="直線コネクタ 74"/>
        <xdr:cNvCxnSpPr/>
      </xdr:nvCxnSpPr>
      <xdr:spPr>
        <a:xfrm>
          <a:off x="2336800" y="76820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59566</xdr:rowOff>
    </xdr:from>
    <xdr:ext cx="762000" cy="259045"/>
    <xdr:sp macro="" textlink="">
      <xdr:nvSpPr>
        <xdr:cNvPr id="77" name="テキスト ボックス 76"/>
        <xdr:cNvSpPr txBox="1"/>
      </xdr:nvSpPr>
      <xdr:spPr>
        <a:xfrm>
          <a:off x="2844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138289</xdr:rowOff>
    </xdr:from>
    <xdr:to>
      <xdr:col>11</xdr:col>
      <xdr:colOff>31750</xdr:colOff>
      <xdr:row>44</xdr:row>
      <xdr:rowOff>165100</xdr:rowOff>
    </xdr:to>
    <xdr:cxnSp macro="">
      <xdr:nvCxnSpPr>
        <xdr:cNvPr id="78" name="直線コネクタ 77"/>
        <xdr:cNvCxnSpPr/>
      </xdr:nvCxnSpPr>
      <xdr:spPr>
        <a:xfrm flipV="1">
          <a:off x="1447800" y="768208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59566</xdr:rowOff>
    </xdr:from>
    <xdr:ext cx="762000" cy="259045"/>
    <xdr:sp macro="" textlink="">
      <xdr:nvSpPr>
        <xdr:cNvPr id="80" name="テキスト ボックス 79"/>
        <xdr:cNvSpPr txBox="1"/>
      </xdr:nvSpPr>
      <xdr:spPr>
        <a:xfrm>
          <a:off x="1955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72972</xdr:rowOff>
    </xdr:from>
    <xdr:ext cx="762000" cy="259045"/>
    <xdr:sp macro="" textlink="">
      <xdr:nvSpPr>
        <xdr:cNvPr id="82" name="テキスト ボックス 81"/>
        <xdr:cNvSpPr txBox="1"/>
      </xdr:nvSpPr>
      <xdr:spPr>
        <a:xfrm>
          <a:off x="1066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74083</xdr:rowOff>
    </xdr:from>
    <xdr:to>
      <xdr:col>23</xdr:col>
      <xdr:colOff>184150</xdr:colOff>
      <xdr:row>45</xdr:row>
      <xdr:rowOff>4233</xdr:rowOff>
    </xdr:to>
    <xdr:sp macro="" textlink="">
      <xdr:nvSpPr>
        <xdr:cNvPr id="88" name="楕円 87"/>
        <xdr:cNvSpPr/>
      </xdr:nvSpPr>
      <xdr:spPr>
        <a:xfrm>
          <a:off x="49022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141410</xdr:rowOff>
    </xdr:from>
    <xdr:ext cx="762000" cy="259045"/>
    <xdr:sp macro="" textlink="">
      <xdr:nvSpPr>
        <xdr:cNvPr id="89" name="財政力該当値テキスト"/>
        <xdr:cNvSpPr txBox="1"/>
      </xdr:nvSpPr>
      <xdr:spPr>
        <a:xfrm>
          <a:off x="5041900" y="751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74083</xdr:rowOff>
    </xdr:from>
    <xdr:to>
      <xdr:col>19</xdr:col>
      <xdr:colOff>184150</xdr:colOff>
      <xdr:row>45</xdr:row>
      <xdr:rowOff>4233</xdr:rowOff>
    </xdr:to>
    <xdr:sp macro="" textlink="">
      <xdr:nvSpPr>
        <xdr:cNvPr id="90" name="楕円 89"/>
        <xdr:cNvSpPr/>
      </xdr:nvSpPr>
      <xdr:spPr>
        <a:xfrm>
          <a:off x="4064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160460</xdr:rowOff>
    </xdr:from>
    <xdr:ext cx="736600" cy="259045"/>
    <xdr:sp macro="" textlink="">
      <xdr:nvSpPr>
        <xdr:cNvPr id="91" name="テキスト ボックス 90"/>
        <xdr:cNvSpPr txBox="1"/>
      </xdr:nvSpPr>
      <xdr:spPr>
        <a:xfrm>
          <a:off x="3733800" y="7704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87489</xdr:rowOff>
    </xdr:from>
    <xdr:to>
      <xdr:col>15</xdr:col>
      <xdr:colOff>133350</xdr:colOff>
      <xdr:row>45</xdr:row>
      <xdr:rowOff>17639</xdr:rowOff>
    </xdr:to>
    <xdr:sp macro="" textlink="">
      <xdr:nvSpPr>
        <xdr:cNvPr id="92" name="楕円 91"/>
        <xdr:cNvSpPr/>
      </xdr:nvSpPr>
      <xdr:spPr>
        <a:xfrm>
          <a:off x="3175000" y="763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2416</xdr:rowOff>
    </xdr:from>
    <xdr:ext cx="762000" cy="259045"/>
    <xdr:sp macro="" textlink="">
      <xdr:nvSpPr>
        <xdr:cNvPr id="93" name="テキスト ボックス 92"/>
        <xdr:cNvSpPr txBox="1"/>
      </xdr:nvSpPr>
      <xdr:spPr>
        <a:xfrm>
          <a:off x="2844800" y="771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87489</xdr:rowOff>
    </xdr:from>
    <xdr:to>
      <xdr:col>11</xdr:col>
      <xdr:colOff>82550</xdr:colOff>
      <xdr:row>45</xdr:row>
      <xdr:rowOff>17639</xdr:rowOff>
    </xdr:to>
    <xdr:sp macro="" textlink="">
      <xdr:nvSpPr>
        <xdr:cNvPr id="94" name="楕円 93"/>
        <xdr:cNvSpPr/>
      </xdr:nvSpPr>
      <xdr:spPr>
        <a:xfrm>
          <a:off x="2286000" y="763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2416</xdr:rowOff>
    </xdr:from>
    <xdr:ext cx="762000" cy="259045"/>
    <xdr:sp macro="" textlink="">
      <xdr:nvSpPr>
        <xdr:cNvPr id="95" name="テキスト ボックス 94"/>
        <xdr:cNvSpPr txBox="1"/>
      </xdr:nvSpPr>
      <xdr:spPr>
        <a:xfrm>
          <a:off x="1955800" y="771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114300</xdr:rowOff>
    </xdr:from>
    <xdr:to>
      <xdr:col>7</xdr:col>
      <xdr:colOff>31750</xdr:colOff>
      <xdr:row>45</xdr:row>
      <xdr:rowOff>44450</xdr:rowOff>
    </xdr:to>
    <xdr:sp macro="" textlink="">
      <xdr:nvSpPr>
        <xdr:cNvPr id="96" name="楕円 95"/>
        <xdr:cNvSpPr/>
      </xdr:nvSpPr>
      <xdr:spPr>
        <a:xfrm>
          <a:off x="1397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29227</xdr:rowOff>
    </xdr:from>
    <xdr:ext cx="762000" cy="259045"/>
    <xdr:sp macro="" textlink="">
      <xdr:nvSpPr>
        <xdr:cNvPr id="97" name="テキスト ボックス 96"/>
        <xdr:cNvSpPr txBox="1"/>
      </xdr:nvSpPr>
      <xdr:spPr>
        <a:xfrm>
          <a:off x="1066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dk1"/>
              </a:solidFill>
              <a:effectLst/>
              <a:latin typeface="+mn-lt"/>
              <a:ea typeface="+mn-ea"/>
              <a:cs typeface="+mn-cs"/>
            </a:rPr>
            <a:t>分子である経常経費充当一般財源については、</a:t>
          </a:r>
          <a:r>
            <a:rPr kumimoji="1" lang="ja-JP" altLang="en-US" sz="1000">
              <a:solidFill>
                <a:schemeClr val="dk1"/>
              </a:solidFill>
              <a:effectLst/>
              <a:latin typeface="+mn-lt"/>
              <a:ea typeface="+mn-ea"/>
              <a:cs typeface="+mn-cs"/>
            </a:rPr>
            <a:t>人件費に係る一般財源充当額の増（前年比＋</a:t>
          </a:r>
          <a:r>
            <a:rPr kumimoji="1" lang="en-US" altLang="ja-JP" sz="1000">
              <a:solidFill>
                <a:schemeClr val="dk1"/>
              </a:solidFill>
              <a:effectLst/>
              <a:latin typeface="+mn-lt"/>
              <a:ea typeface="+mn-ea"/>
              <a:cs typeface="+mn-cs"/>
            </a:rPr>
            <a:t>474</a:t>
          </a:r>
          <a:r>
            <a:rPr kumimoji="1" lang="ja-JP" altLang="en-US" sz="1000">
              <a:solidFill>
                <a:schemeClr val="dk1"/>
              </a:solidFill>
              <a:effectLst/>
              <a:latin typeface="+mn-lt"/>
              <a:ea typeface="+mn-ea"/>
              <a:cs typeface="+mn-cs"/>
            </a:rPr>
            <a:t>百万円）及び物件費に係る一般財源充当額の増（前年比＋</a:t>
          </a:r>
          <a:r>
            <a:rPr kumimoji="1" lang="en-US" altLang="ja-JP" sz="1000">
              <a:solidFill>
                <a:schemeClr val="dk1"/>
              </a:solidFill>
              <a:effectLst/>
              <a:latin typeface="+mn-lt"/>
              <a:ea typeface="+mn-ea"/>
              <a:cs typeface="+mn-cs"/>
            </a:rPr>
            <a:t>390</a:t>
          </a:r>
          <a:r>
            <a:rPr kumimoji="1" lang="ja-JP" altLang="en-US" sz="1000">
              <a:solidFill>
                <a:schemeClr val="dk1"/>
              </a:solidFill>
              <a:effectLst/>
              <a:latin typeface="+mn-lt"/>
              <a:ea typeface="+mn-ea"/>
              <a:cs typeface="+mn-cs"/>
            </a:rPr>
            <a:t>百万円）等により、前年比</a:t>
          </a:r>
          <a:r>
            <a:rPr kumimoji="1" lang="en-US" altLang="ja-JP" sz="1000">
              <a:solidFill>
                <a:schemeClr val="dk1"/>
              </a:solidFill>
              <a:effectLst/>
              <a:latin typeface="+mn-lt"/>
              <a:ea typeface="+mn-ea"/>
              <a:cs typeface="+mn-cs"/>
            </a:rPr>
            <a:t>780</a:t>
          </a:r>
          <a:r>
            <a:rPr kumimoji="1" lang="ja-JP" altLang="en-US" sz="1000">
              <a:solidFill>
                <a:schemeClr val="dk1"/>
              </a:solidFill>
              <a:effectLst/>
              <a:latin typeface="+mn-lt"/>
              <a:ea typeface="+mn-ea"/>
              <a:cs typeface="+mn-cs"/>
            </a:rPr>
            <a:t>百万円の増額となった。</a:t>
          </a:r>
          <a:endParaRPr kumimoji="1" lang="en-US" altLang="ja-JP" sz="1000">
            <a:solidFill>
              <a:schemeClr val="dk1"/>
            </a:solidFill>
            <a:effectLst/>
            <a:latin typeface="+mn-lt"/>
            <a:ea typeface="+mn-ea"/>
            <a:cs typeface="+mn-cs"/>
          </a:endParaRPr>
        </a:p>
        <a:p>
          <a:r>
            <a:rPr kumimoji="1" lang="ja-JP" altLang="ja-JP" sz="1000">
              <a:solidFill>
                <a:schemeClr val="dk1"/>
              </a:solidFill>
              <a:effectLst/>
              <a:latin typeface="+mn-lt"/>
              <a:ea typeface="+mn-ea"/>
              <a:cs typeface="+mn-cs"/>
            </a:rPr>
            <a:t>　分母である臨時財政対策債を含む</a:t>
          </a:r>
          <a:r>
            <a:rPr lang="ja-JP" altLang="ja-JP" sz="1000">
              <a:solidFill>
                <a:schemeClr val="dk1"/>
              </a:solidFill>
              <a:effectLst/>
              <a:latin typeface="+mn-lt"/>
              <a:ea typeface="+mn-ea"/>
              <a:cs typeface="+mn-cs"/>
            </a:rPr>
            <a:t>経常一般財源総額</a:t>
          </a:r>
          <a:r>
            <a:rPr kumimoji="1" lang="ja-JP" altLang="ja-JP" sz="1000">
              <a:solidFill>
                <a:schemeClr val="dk1"/>
              </a:solidFill>
              <a:effectLst/>
              <a:latin typeface="+mn-lt"/>
              <a:ea typeface="+mn-ea"/>
              <a:cs typeface="+mn-cs"/>
            </a:rPr>
            <a:t>については、</a:t>
          </a:r>
          <a:r>
            <a:rPr kumimoji="1" lang="ja-JP" altLang="en-US" sz="1000">
              <a:solidFill>
                <a:schemeClr val="dk1"/>
              </a:solidFill>
              <a:effectLst/>
              <a:latin typeface="+mn-lt"/>
              <a:ea typeface="+mn-ea"/>
              <a:cs typeface="+mn-cs"/>
            </a:rPr>
            <a:t>普通交付税の増（前年比＋</a:t>
          </a:r>
          <a:r>
            <a:rPr kumimoji="1" lang="en-US" altLang="ja-JP" sz="1000">
              <a:solidFill>
                <a:schemeClr val="dk1"/>
              </a:solidFill>
              <a:effectLst/>
              <a:latin typeface="+mn-lt"/>
              <a:ea typeface="+mn-ea"/>
              <a:cs typeface="+mn-cs"/>
            </a:rPr>
            <a:t>344</a:t>
          </a:r>
          <a:r>
            <a:rPr kumimoji="1" lang="ja-JP" altLang="en-US" sz="1000">
              <a:solidFill>
                <a:schemeClr val="dk1"/>
              </a:solidFill>
              <a:effectLst/>
              <a:latin typeface="+mn-lt"/>
              <a:ea typeface="+mn-ea"/>
              <a:cs typeface="+mn-cs"/>
            </a:rPr>
            <a:t>百万円）等により、前年比</a:t>
          </a:r>
          <a:r>
            <a:rPr kumimoji="1" lang="en-US" altLang="ja-JP" sz="1000">
              <a:solidFill>
                <a:schemeClr val="dk1"/>
              </a:solidFill>
              <a:effectLst/>
              <a:latin typeface="+mn-lt"/>
              <a:ea typeface="+mn-ea"/>
              <a:cs typeface="+mn-cs"/>
            </a:rPr>
            <a:t>824</a:t>
          </a:r>
          <a:r>
            <a:rPr kumimoji="1" lang="ja-JP" altLang="en-US" sz="1000">
              <a:solidFill>
                <a:schemeClr val="dk1"/>
              </a:solidFill>
              <a:effectLst/>
              <a:latin typeface="+mn-lt"/>
              <a:ea typeface="+mn-ea"/>
              <a:cs typeface="+mn-cs"/>
            </a:rPr>
            <a:t>百万円の増額となった。</a:t>
          </a:r>
          <a:endParaRPr kumimoji="1" lang="en-US" altLang="ja-JP" sz="1000">
            <a:solidFill>
              <a:schemeClr val="dk1"/>
            </a:solidFill>
            <a:effectLst/>
            <a:latin typeface="+mn-lt"/>
            <a:ea typeface="+mn-ea"/>
            <a:cs typeface="+mn-cs"/>
          </a:endParaRPr>
        </a:p>
        <a:p>
          <a:r>
            <a:rPr kumimoji="1" lang="ja-JP" altLang="ja-JP" sz="1000">
              <a:solidFill>
                <a:schemeClr val="dk1"/>
              </a:solidFill>
              <a:effectLst/>
              <a:latin typeface="+mn-lt"/>
              <a:ea typeface="+mn-ea"/>
              <a:cs typeface="+mn-cs"/>
            </a:rPr>
            <a:t>　</a:t>
          </a:r>
          <a:r>
            <a:rPr kumimoji="1" lang="ja-JP" altLang="en-US" sz="1000">
              <a:solidFill>
                <a:schemeClr val="dk1"/>
              </a:solidFill>
              <a:effectLst/>
              <a:latin typeface="+mn-lt"/>
              <a:ea typeface="+mn-ea"/>
              <a:cs typeface="+mn-cs"/>
            </a:rPr>
            <a:t>分子と分母の増加率がほぼ同じ（分子＋</a:t>
          </a:r>
          <a:r>
            <a:rPr kumimoji="1" lang="en-US" altLang="ja-JP" sz="1000">
              <a:solidFill>
                <a:schemeClr val="dk1"/>
              </a:solidFill>
              <a:effectLst/>
              <a:latin typeface="+mn-lt"/>
              <a:ea typeface="+mn-ea"/>
              <a:cs typeface="+mn-cs"/>
            </a:rPr>
            <a:t>5.0</a:t>
          </a:r>
          <a:r>
            <a:rPr kumimoji="1" lang="ja-JP" altLang="en-US" sz="1000">
              <a:solidFill>
                <a:schemeClr val="dk1"/>
              </a:solidFill>
              <a:effectLst/>
              <a:latin typeface="+mn-lt"/>
              <a:ea typeface="+mn-ea"/>
              <a:cs typeface="+mn-cs"/>
            </a:rPr>
            <a:t>ポイント、分母＋</a:t>
          </a:r>
          <a:r>
            <a:rPr kumimoji="1" lang="en-US" altLang="ja-JP" sz="1000">
              <a:solidFill>
                <a:schemeClr val="dk1"/>
              </a:solidFill>
              <a:effectLst/>
              <a:latin typeface="+mn-lt"/>
              <a:ea typeface="+mn-ea"/>
              <a:cs typeface="+mn-cs"/>
            </a:rPr>
            <a:t>4.9</a:t>
          </a:r>
          <a:r>
            <a:rPr kumimoji="1" lang="ja-JP" altLang="en-US" sz="1000">
              <a:solidFill>
                <a:schemeClr val="dk1"/>
              </a:solidFill>
              <a:effectLst/>
              <a:latin typeface="+mn-lt"/>
              <a:ea typeface="+mn-ea"/>
              <a:cs typeface="+mn-cs"/>
            </a:rPr>
            <a:t>ポイント）であったことから、前年度と同率となった</a:t>
          </a:r>
          <a:r>
            <a:rPr kumimoji="1" lang="ja-JP" altLang="ja-JP" sz="1000">
              <a:solidFill>
                <a:schemeClr val="dk1"/>
              </a:solidFill>
              <a:effectLst/>
              <a:latin typeface="+mn-lt"/>
              <a:ea typeface="+mn-ea"/>
              <a:cs typeface="+mn-cs"/>
            </a:rPr>
            <a:t>。岩手県平均</a:t>
          </a:r>
          <a:r>
            <a:rPr kumimoji="1" lang="ja-JP" altLang="en-US" sz="1000">
              <a:solidFill>
                <a:schemeClr val="dk1"/>
              </a:solidFill>
              <a:effectLst/>
              <a:latin typeface="+mn-lt"/>
              <a:ea typeface="+mn-ea"/>
              <a:cs typeface="+mn-cs"/>
            </a:rPr>
            <a:t>及び</a:t>
          </a:r>
          <a:r>
            <a:rPr kumimoji="1" lang="ja-JP" altLang="ja-JP" sz="1000">
              <a:solidFill>
                <a:schemeClr val="dk1"/>
              </a:solidFill>
              <a:effectLst/>
              <a:latin typeface="+mn-lt"/>
              <a:ea typeface="+mn-ea"/>
              <a:cs typeface="+mn-cs"/>
            </a:rPr>
            <a:t>類似団体平均を上回ったことから、義務的経費の削減に努め、比率の抑制を図る。</a:t>
          </a:r>
          <a:endParaRPr lang="ja-JP" altLang="ja-JP" sz="1100">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166688</xdr:rowOff>
    </xdr:from>
    <xdr:to>
      <xdr:col>23</xdr:col>
      <xdr:colOff>133350</xdr:colOff>
      <xdr:row>67</xdr:row>
      <xdr:rowOff>7620</xdr:rowOff>
    </xdr:to>
    <xdr:cxnSp macro="">
      <xdr:nvCxnSpPr>
        <xdr:cNvPr id="123" name="直線コネクタ 122"/>
        <xdr:cNvCxnSpPr/>
      </xdr:nvCxnSpPr>
      <xdr:spPr>
        <a:xfrm flipV="1">
          <a:off x="4953000" y="10282238"/>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4" name="財政構造の弾力性最小値テキスト"/>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5" name="直線コネクタ 124"/>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81615</xdr:rowOff>
    </xdr:from>
    <xdr:ext cx="762000" cy="259045"/>
    <xdr:sp macro="" textlink="">
      <xdr:nvSpPr>
        <xdr:cNvPr id="126" name="財政構造の弾力性最大値テキスト"/>
        <xdr:cNvSpPr txBox="1"/>
      </xdr:nvSpPr>
      <xdr:spPr>
        <a:xfrm>
          <a:off x="5041900" y="10025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166688</xdr:rowOff>
    </xdr:from>
    <xdr:to>
      <xdr:col>24</xdr:col>
      <xdr:colOff>12700</xdr:colOff>
      <xdr:row>59</xdr:row>
      <xdr:rowOff>166688</xdr:rowOff>
    </xdr:to>
    <xdr:cxnSp macro="">
      <xdr:nvCxnSpPr>
        <xdr:cNvPr id="127" name="直線コネクタ 126"/>
        <xdr:cNvCxnSpPr/>
      </xdr:nvCxnSpPr>
      <xdr:spPr>
        <a:xfrm>
          <a:off x="4864100" y="10282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3175</xdr:rowOff>
    </xdr:from>
    <xdr:to>
      <xdr:col>23</xdr:col>
      <xdr:colOff>133350</xdr:colOff>
      <xdr:row>64</xdr:row>
      <xdr:rowOff>3175</xdr:rowOff>
    </xdr:to>
    <xdr:cxnSp macro="">
      <xdr:nvCxnSpPr>
        <xdr:cNvPr id="128" name="直線コネクタ 127"/>
        <xdr:cNvCxnSpPr/>
      </xdr:nvCxnSpPr>
      <xdr:spPr>
        <a:xfrm>
          <a:off x="4114800" y="109759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67962</xdr:rowOff>
    </xdr:from>
    <xdr:ext cx="762000" cy="259045"/>
    <xdr:sp macro="" textlink="">
      <xdr:nvSpPr>
        <xdr:cNvPr id="129" name="財政構造の弾力性平均値テキスト"/>
        <xdr:cNvSpPr txBox="1"/>
      </xdr:nvSpPr>
      <xdr:spPr>
        <a:xfrm>
          <a:off x="5041900" y="10697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51435</xdr:rowOff>
    </xdr:from>
    <xdr:to>
      <xdr:col>23</xdr:col>
      <xdr:colOff>184150</xdr:colOff>
      <xdr:row>63</xdr:row>
      <xdr:rowOff>153035</xdr:rowOff>
    </xdr:to>
    <xdr:sp macro="" textlink="">
      <xdr:nvSpPr>
        <xdr:cNvPr id="130" name="フローチャート: 判断 129"/>
        <xdr:cNvSpPr/>
      </xdr:nvSpPr>
      <xdr:spPr>
        <a:xfrm>
          <a:off x="49022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102235</xdr:rowOff>
    </xdr:from>
    <xdr:to>
      <xdr:col>19</xdr:col>
      <xdr:colOff>133350</xdr:colOff>
      <xdr:row>64</xdr:row>
      <xdr:rowOff>3175</xdr:rowOff>
    </xdr:to>
    <xdr:cxnSp macro="">
      <xdr:nvCxnSpPr>
        <xdr:cNvPr id="131" name="直線コネクタ 130"/>
        <xdr:cNvCxnSpPr/>
      </xdr:nvCxnSpPr>
      <xdr:spPr>
        <a:xfrm>
          <a:off x="3225800" y="1090358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2" name="フローチャート: 判断 131"/>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3827</xdr:rowOff>
    </xdr:from>
    <xdr:ext cx="736600" cy="259045"/>
    <xdr:sp macro="" textlink="">
      <xdr:nvSpPr>
        <xdr:cNvPr id="133" name="テキスト ボックス 132"/>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41910</xdr:rowOff>
    </xdr:from>
    <xdr:to>
      <xdr:col>15</xdr:col>
      <xdr:colOff>82550</xdr:colOff>
      <xdr:row>63</xdr:row>
      <xdr:rowOff>102235</xdr:rowOff>
    </xdr:to>
    <xdr:cxnSp macro="">
      <xdr:nvCxnSpPr>
        <xdr:cNvPr id="134" name="直線コネクタ 133"/>
        <xdr:cNvCxnSpPr/>
      </xdr:nvCxnSpPr>
      <xdr:spPr>
        <a:xfrm>
          <a:off x="2336800" y="1084326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27305</xdr:rowOff>
    </xdr:from>
    <xdr:to>
      <xdr:col>15</xdr:col>
      <xdr:colOff>133350</xdr:colOff>
      <xdr:row>63</xdr:row>
      <xdr:rowOff>128905</xdr:rowOff>
    </xdr:to>
    <xdr:sp macro="" textlink="">
      <xdr:nvSpPr>
        <xdr:cNvPr id="135" name="フローチャート: 判断 134"/>
        <xdr:cNvSpPr/>
      </xdr:nvSpPr>
      <xdr:spPr>
        <a:xfrm>
          <a:off x="3175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139082</xdr:rowOff>
    </xdr:from>
    <xdr:ext cx="762000" cy="259045"/>
    <xdr:sp macro="" textlink="">
      <xdr:nvSpPr>
        <xdr:cNvPr id="136" name="テキスト ボックス 135"/>
        <xdr:cNvSpPr txBox="1"/>
      </xdr:nvSpPr>
      <xdr:spPr>
        <a:xfrm>
          <a:off x="2844800" y="1059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41910</xdr:rowOff>
    </xdr:from>
    <xdr:to>
      <xdr:col>11</xdr:col>
      <xdr:colOff>31750</xdr:colOff>
      <xdr:row>63</xdr:row>
      <xdr:rowOff>41910</xdr:rowOff>
    </xdr:to>
    <xdr:cxnSp macro="">
      <xdr:nvCxnSpPr>
        <xdr:cNvPr id="137" name="直線コネクタ 136"/>
        <xdr:cNvCxnSpPr/>
      </xdr:nvCxnSpPr>
      <xdr:spPr>
        <a:xfrm>
          <a:off x="1447800" y="10843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39370</xdr:rowOff>
    </xdr:from>
    <xdr:to>
      <xdr:col>11</xdr:col>
      <xdr:colOff>82550</xdr:colOff>
      <xdr:row>63</xdr:row>
      <xdr:rowOff>140970</xdr:rowOff>
    </xdr:to>
    <xdr:sp macro="" textlink="">
      <xdr:nvSpPr>
        <xdr:cNvPr id="138" name="フローチャート: 判断 137"/>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125747</xdr:rowOff>
    </xdr:from>
    <xdr:ext cx="762000" cy="259045"/>
    <xdr:sp macro="" textlink="">
      <xdr:nvSpPr>
        <xdr:cNvPr id="139" name="テキスト ボックス 138"/>
        <xdr:cNvSpPr txBox="1"/>
      </xdr:nvSpPr>
      <xdr:spPr>
        <a:xfrm>
          <a:off x="1955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0" name="フローチャート: 判断 139"/>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101617</xdr:rowOff>
    </xdr:from>
    <xdr:ext cx="762000" cy="259045"/>
    <xdr:sp macro="" textlink="">
      <xdr:nvSpPr>
        <xdr:cNvPr id="141" name="テキスト ボックス 140"/>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123825</xdr:rowOff>
    </xdr:from>
    <xdr:to>
      <xdr:col>23</xdr:col>
      <xdr:colOff>184150</xdr:colOff>
      <xdr:row>64</xdr:row>
      <xdr:rowOff>53975</xdr:rowOff>
    </xdr:to>
    <xdr:sp macro="" textlink="">
      <xdr:nvSpPr>
        <xdr:cNvPr id="147" name="楕円 146"/>
        <xdr:cNvSpPr/>
      </xdr:nvSpPr>
      <xdr:spPr>
        <a:xfrm>
          <a:off x="4902200" y="109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95902</xdr:rowOff>
    </xdr:from>
    <xdr:ext cx="762000" cy="259045"/>
    <xdr:sp macro="" textlink="">
      <xdr:nvSpPr>
        <xdr:cNvPr id="148" name="財政構造の弾力性該当値テキスト"/>
        <xdr:cNvSpPr txBox="1"/>
      </xdr:nvSpPr>
      <xdr:spPr>
        <a:xfrm>
          <a:off x="5041900" y="1089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123825</xdr:rowOff>
    </xdr:from>
    <xdr:to>
      <xdr:col>19</xdr:col>
      <xdr:colOff>184150</xdr:colOff>
      <xdr:row>64</xdr:row>
      <xdr:rowOff>53975</xdr:rowOff>
    </xdr:to>
    <xdr:sp macro="" textlink="">
      <xdr:nvSpPr>
        <xdr:cNvPr id="149" name="楕円 148"/>
        <xdr:cNvSpPr/>
      </xdr:nvSpPr>
      <xdr:spPr>
        <a:xfrm>
          <a:off x="4064000" y="109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38752</xdr:rowOff>
    </xdr:from>
    <xdr:ext cx="736600" cy="259045"/>
    <xdr:sp macro="" textlink="">
      <xdr:nvSpPr>
        <xdr:cNvPr id="150" name="テキスト ボックス 149"/>
        <xdr:cNvSpPr txBox="1"/>
      </xdr:nvSpPr>
      <xdr:spPr>
        <a:xfrm>
          <a:off x="3733800" y="1101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51435</xdr:rowOff>
    </xdr:from>
    <xdr:to>
      <xdr:col>15</xdr:col>
      <xdr:colOff>133350</xdr:colOff>
      <xdr:row>63</xdr:row>
      <xdr:rowOff>153035</xdr:rowOff>
    </xdr:to>
    <xdr:sp macro="" textlink="">
      <xdr:nvSpPr>
        <xdr:cNvPr id="151" name="楕円 150"/>
        <xdr:cNvSpPr/>
      </xdr:nvSpPr>
      <xdr:spPr>
        <a:xfrm>
          <a:off x="3175000" y="108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137812</xdr:rowOff>
    </xdr:from>
    <xdr:ext cx="762000" cy="259045"/>
    <xdr:sp macro="" textlink="">
      <xdr:nvSpPr>
        <xdr:cNvPr id="152" name="テキスト ボックス 151"/>
        <xdr:cNvSpPr txBox="1"/>
      </xdr:nvSpPr>
      <xdr:spPr>
        <a:xfrm>
          <a:off x="2844800" y="1093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162560</xdr:rowOff>
    </xdr:from>
    <xdr:to>
      <xdr:col>11</xdr:col>
      <xdr:colOff>82550</xdr:colOff>
      <xdr:row>63</xdr:row>
      <xdr:rowOff>92710</xdr:rowOff>
    </xdr:to>
    <xdr:sp macro="" textlink="">
      <xdr:nvSpPr>
        <xdr:cNvPr id="153" name="楕円 152"/>
        <xdr:cNvSpPr/>
      </xdr:nvSpPr>
      <xdr:spPr>
        <a:xfrm>
          <a:off x="2286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102887</xdr:rowOff>
    </xdr:from>
    <xdr:ext cx="762000" cy="259045"/>
    <xdr:sp macro="" textlink="">
      <xdr:nvSpPr>
        <xdr:cNvPr id="154" name="テキスト ボックス 153"/>
        <xdr:cNvSpPr txBox="1"/>
      </xdr:nvSpPr>
      <xdr:spPr>
        <a:xfrm>
          <a:off x="1955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162560</xdr:rowOff>
    </xdr:from>
    <xdr:to>
      <xdr:col>7</xdr:col>
      <xdr:colOff>31750</xdr:colOff>
      <xdr:row>63</xdr:row>
      <xdr:rowOff>92710</xdr:rowOff>
    </xdr:to>
    <xdr:sp macro="" textlink="">
      <xdr:nvSpPr>
        <xdr:cNvPr id="155" name="楕円 154"/>
        <xdr:cNvSpPr/>
      </xdr:nvSpPr>
      <xdr:spPr>
        <a:xfrm>
          <a:off x="1397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102887</xdr:rowOff>
    </xdr:from>
    <xdr:ext cx="762000" cy="259045"/>
    <xdr:sp macro="" textlink="">
      <xdr:nvSpPr>
        <xdr:cNvPr id="156" name="テキスト ボックス 155"/>
        <xdr:cNvSpPr txBox="1"/>
      </xdr:nvSpPr>
      <xdr:spPr>
        <a:xfrm>
          <a:off x="1066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[214,845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dk1"/>
              </a:solidFill>
              <a:effectLst/>
              <a:latin typeface="+mn-lt"/>
              <a:ea typeface="+mn-ea"/>
              <a:cs typeface="+mn-cs"/>
            </a:rPr>
            <a:t>人件費については、</a:t>
          </a:r>
          <a:r>
            <a:rPr kumimoji="1" lang="ja-JP" altLang="en-US" sz="1000">
              <a:solidFill>
                <a:schemeClr val="dk1"/>
              </a:solidFill>
              <a:effectLst/>
              <a:latin typeface="+mn-lt"/>
              <a:ea typeface="+mn-ea"/>
              <a:cs typeface="+mn-cs"/>
            </a:rPr>
            <a:t>会計年度任用職員への移行に伴うパートタイム報酬及び手当の増（前年比＋</a:t>
          </a:r>
          <a:r>
            <a:rPr kumimoji="1" lang="en-US" altLang="ja-JP" sz="1000">
              <a:solidFill>
                <a:schemeClr val="dk1"/>
              </a:solidFill>
              <a:effectLst/>
              <a:latin typeface="+mn-lt"/>
              <a:ea typeface="+mn-ea"/>
              <a:cs typeface="+mn-cs"/>
            </a:rPr>
            <a:t>571</a:t>
          </a:r>
          <a:r>
            <a:rPr kumimoji="1" lang="ja-JP" altLang="en-US" sz="1000">
              <a:solidFill>
                <a:schemeClr val="dk1"/>
              </a:solidFill>
              <a:effectLst/>
              <a:latin typeface="+mn-lt"/>
              <a:ea typeface="+mn-ea"/>
              <a:cs typeface="+mn-cs"/>
            </a:rPr>
            <a:t>百万円</a:t>
          </a:r>
          <a:r>
            <a:rPr kumimoji="1" lang="en-US"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皆増</a:t>
          </a:r>
          <a:r>
            <a:rPr kumimoji="1" lang="en-US"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）、フルタイム給料及び手当の増（前年比＋</a:t>
          </a:r>
          <a:r>
            <a:rPr kumimoji="1" lang="en-US" altLang="ja-JP" sz="1000">
              <a:solidFill>
                <a:schemeClr val="dk1"/>
              </a:solidFill>
              <a:effectLst/>
              <a:latin typeface="+mn-lt"/>
              <a:ea typeface="+mn-ea"/>
              <a:cs typeface="+mn-cs"/>
            </a:rPr>
            <a:t>225</a:t>
          </a:r>
          <a:r>
            <a:rPr kumimoji="1" lang="ja-JP" altLang="en-US" sz="1000">
              <a:solidFill>
                <a:schemeClr val="dk1"/>
              </a:solidFill>
              <a:effectLst/>
              <a:latin typeface="+mn-lt"/>
              <a:ea typeface="+mn-ea"/>
              <a:cs typeface="+mn-cs"/>
            </a:rPr>
            <a:t>百万円</a:t>
          </a:r>
          <a:r>
            <a:rPr kumimoji="1" lang="en-US"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皆増</a:t>
          </a:r>
          <a:r>
            <a:rPr kumimoji="1" lang="en-US"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）等</a:t>
          </a:r>
          <a:r>
            <a:rPr kumimoji="1" lang="ja-JP" altLang="ja-JP" sz="1000">
              <a:solidFill>
                <a:schemeClr val="dk1"/>
              </a:solidFill>
              <a:effectLst/>
              <a:latin typeface="+mn-lt"/>
              <a:ea typeface="+mn-ea"/>
              <a:cs typeface="+mn-cs"/>
            </a:rPr>
            <a:t>を主因とし前年比</a:t>
          </a:r>
          <a:r>
            <a:rPr kumimoji="1" lang="en-US" altLang="ja-JP" sz="1000">
              <a:solidFill>
                <a:schemeClr val="dk1"/>
              </a:solidFill>
              <a:effectLst/>
              <a:latin typeface="+mn-lt"/>
              <a:ea typeface="+mn-ea"/>
              <a:cs typeface="+mn-cs"/>
            </a:rPr>
            <a:t>306</a:t>
          </a:r>
          <a:r>
            <a:rPr kumimoji="1" lang="ja-JP" altLang="en-US" sz="1000">
              <a:solidFill>
                <a:schemeClr val="dk1"/>
              </a:solidFill>
              <a:effectLst/>
              <a:latin typeface="+mn-lt"/>
              <a:ea typeface="+mn-ea"/>
              <a:cs typeface="+mn-cs"/>
            </a:rPr>
            <a:t>百万円（＋</a:t>
          </a:r>
          <a:r>
            <a:rPr kumimoji="1" lang="en-US" altLang="ja-JP" sz="1000">
              <a:solidFill>
                <a:schemeClr val="dk1"/>
              </a:solidFill>
              <a:effectLst/>
              <a:latin typeface="+mn-lt"/>
              <a:ea typeface="+mn-ea"/>
              <a:cs typeface="+mn-cs"/>
            </a:rPr>
            <a:t>6.0</a:t>
          </a:r>
          <a:r>
            <a:rPr kumimoji="1" lang="ja-JP" altLang="en-US" sz="1000">
              <a:solidFill>
                <a:schemeClr val="dk1"/>
              </a:solidFill>
              <a:effectLst/>
              <a:latin typeface="+mn-lt"/>
              <a:ea typeface="+mn-ea"/>
              <a:cs typeface="+mn-cs"/>
            </a:rPr>
            <a:t>ポイント）</a:t>
          </a:r>
          <a:r>
            <a:rPr kumimoji="1" lang="ja-JP" altLang="ja-JP" sz="1000">
              <a:solidFill>
                <a:schemeClr val="dk1"/>
              </a:solidFill>
              <a:effectLst/>
              <a:latin typeface="+mn-lt"/>
              <a:ea typeface="+mn-ea"/>
              <a:cs typeface="+mn-cs"/>
            </a:rPr>
            <a:t>の増、物件費については、令和元年台風第</a:t>
          </a:r>
          <a:r>
            <a:rPr kumimoji="1" lang="en-US" altLang="ja-JP" sz="1000">
              <a:solidFill>
                <a:schemeClr val="dk1"/>
              </a:solidFill>
              <a:effectLst/>
              <a:latin typeface="+mn-lt"/>
              <a:ea typeface="+mn-ea"/>
              <a:cs typeface="+mn-cs"/>
            </a:rPr>
            <a:t>19</a:t>
          </a:r>
          <a:r>
            <a:rPr kumimoji="1" lang="ja-JP" altLang="ja-JP" sz="1000">
              <a:solidFill>
                <a:schemeClr val="dk1"/>
              </a:solidFill>
              <a:effectLst/>
              <a:latin typeface="+mn-lt"/>
              <a:ea typeface="+mn-ea"/>
              <a:cs typeface="+mn-cs"/>
            </a:rPr>
            <a:t>号災害にかかる災害廃棄物処理事業の増を主因として前年度比</a:t>
          </a:r>
          <a:r>
            <a:rPr kumimoji="1" lang="en-US" altLang="ja-JP" sz="1000">
              <a:solidFill>
                <a:schemeClr val="dk1"/>
              </a:solidFill>
              <a:effectLst/>
              <a:latin typeface="+mn-lt"/>
              <a:ea typeface="+mn-ea"/>
              <a:cs typeface="+mn-cs"/>
            </a:rPr>
            <a:t>562</a:t>
          </a:r>
          <a:r>
            <a:rPr kumimoji="1" lang="ja-JP" altLang="en-US" sz="1000">
              <a:solidFill>
                <a:schemeClr val="dk1"/>
              </a:solidFill>
              <a:effectLst/>
              <a:latin typeface="+mn-lt"/>
              <a:ea typeface="+mn-ea"/>
              <a:cs typeface="+mn-cs"/>
            </a:rPr>
            <a:t>百万円（＋</a:t>
          </a:r>
          <a:r>
            <a:rPr kumimoji="1" lang="en-US" altLang="ja-JP" sz="1000">
              <a:solidFill>
                <a:schemeClr val="dk1"/>
              </a:solidFill>
              <a:effectLst/>
              <a:latin typeface="+mn-lt"/>
              <a:ea typeface="+mn-ea"/>
              <a:cs typeface="+mn-cs"/>
            </a:rPr>
            <a:t>11.0</a:t>
          </a:r>
          <a:r>
            <a:rPr kumimoji="1" lang="ja-JP" altLang="en-US" sz="1000">
              <a:solidFill>
                <a:schemeClr val="dk1"/>
              </a:solidFill>
              <a:effectLst/>
              <a:latin typeface="+mn-lt"/>
              <a:ea typeface="+mn-ea"/>
              <a:cs typeface="+mn-cs"/>
            </a:rPr>
            <a:t>ポイント）</a:t>
          </a:r>
          <a:r>
            <a:rPr kumimoji="1" lang="ja-JP" altLang="ja-JP" sz="1000">
              <a:solidFill>
                <a:schemeClr val="dk1"/>
              </a:solidFill>
              <a:effectLst/>
              <a:latin typeface="+mn-lt"/>
              <a:ea typeface="+mn-ea"/>
              <a:cs typeface="+mn-cs"/>
            </a:rPr>
            <a:t>の増となったことから、人口１人当たりの決算額も対前年度比で</a:t>
          </a:r>
          <a:r>
            <a:rPr kumimoji="1" lang="en-US" altLang="ja-JP" sz="1000">
              <a:solidFill>
                <a:schemeClr val="dk1"/>
              </a:solidFill>
              <a:effectLst/>
              <a:latin typeface="+mn-lt"/>
              <a:ea typeface="+mn-ea"/>
              <a:cs typeface="+mn-cs"/>
            </a:rPr>
            <a:t>18,977</a:t>
          </a:r>
          <a:r>
            <a:rPr kumimoji="1" lang="ja-JP" altLang="ja-JP" sz="1000">
              <a:solidFill>
                <a:schemeClr val="dk1"/>
              </a:solidFill>
              <a:effectLst/>
              <a:latin typeface="+mn-lt"/>
              <a:ea typeface="+mn-ea"/>
              <a:cs typeface="+mn-cs"/>
            </a:rPr>
            <a:t>円の増となった。特殊要因があったものの、類似団体平均を大きく上回っている。</a:t>
          </a:r>
          <a:endParaRPr lang="ja-JP" altLang="ja-JP" sz="1100">
            <a:effectLst/>
          </a:endParaRPr>
        </a:p>
        <a:p>
          <a:r>
            <a:rPr kumimoji="1" lang="ja-JP" altLang="ja-JP" sz="1000">
              <a:solidFill>
                <a:schemeClr val="dk1"/>
              </a:solidFill>
              <a:effectLst/>
              <a:latin typeface="+mn-lt"/>
              <a:ea typeface="+mn-ea"/>
              <a:cs typeface="+mn-cs"/>
            </a:rPr>
            <a:t>　公共施設の適正な配置や更新等により物件費の抑制を図るとともに、指定管理制度を含めた民間委託を進めることで人件費の抑制を図る。</a:t>
          </a:r>
          <a:endParaRPr lang="ja-JP" altLang="ja-JP" sz="1100">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71661</xdr:rowOff>
    </xdr:from>
    <xdr:to>
      <xdr:col>23</xdr:col>
      <xdr:colOff>133350</xdr:colOff>
      <xdr:row>89</xdr:row>
      <xdr:rowOff>96965</xdr:rowOff>
    </xdr:to>
    <xdr:cxnSp macro="">
      <xdr:nvCxnSpPr>
        <xdr:cNvPr id="186" name="直線コネクタ 185"/>
        <xdr:cNvCxnSpPr/>
      </xdr:nvCxnSpPr>
      <xdr:spPr>
        <a:xfrm flipV="1">
          <a:off x="4953000" y="13787661"/>
          <a:ext cx="0" cy="15683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69042</xdr:rowOff>
    </xdr:from>
    <xdr:ext cx="762000" cy="259045"/>
    <xdr:sp macro="" textlink="">
      <xdr:nvSpPr>
        <xdr:cNvPr id="187" name="人件費・物件費等の状況最小値テキスト"/>
        <xdr:cNvSpPr txBox="1"/>
      </xdr:nvSpPr>
      <xdr:spPr>
        <a:xfrm>
          <a:off x="5041900" y="1532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96965</xdr:rowOff>
    </xdr:from>
    <xdr:to>
      <xdr:col>24</xdr:col>
      <xdr:colOff>12700</xdr:colOff>
      <xdr:row>89</xdr:row>
      <xdr:rowOff>96965</xdr:rowOff>
    </xdr:to>
    <xdr:cxnSp macro="">
      <xdr:nvCxnSpPr>
        <xdr:cNvPr id="188" name="直線コネクタ 187"/>
        <xdr:cNvCxnSpPr/>
      </xdr:nvCxnSpPr>
      <xdr:spPr>
        <a:xfrm>
          <a:off x="4864100" y="1535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158038</xdr:rowOff>
    </xdr:from>
    <xdr:ext cx="762000" cy="259045"/>
    <xdr:sp macro="" textlink="">
      <xdr:nvSpPr>
        <xdr:cNvPr id="189" name="人件費・物件費等の状況最大値テキスト"/>
        <xdr:cNvSpPr txBox="1"/>
      </xdr:nvSpPr>
      <xdr:spPr>
        <a:xfrm>
          <a:off x="5041900" y="13531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71661</xdr:rowOff>
    </xdr:from>
    <xdr:to>
      <xdr:col>24</xdr:col>
      <xdr:colOff>12700</xdr:colOff>
      <xdr:row>80</xdr:row>
      <xdr:rowOff>71661</xdr:rowOff>
    </xdr:to>
    <xdr:cxnSp macro="">
      <xdr:nvCxnSpPr>
        <xdr:cNvPr id="190" name="直線コネクタ 189"/>
        <xdr:cNvCxnSpPr/>
      </xdr:nvCxnSpPr>
      <xdr:spPr>
        <a:xfrm>
          <a:off x="4864100" y="13787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169965</xdr:rowOff>
    </xdr:from>
    <xdr:to>
      <xdr:col>23</xdr:col>
      <xdr:colOff>133350</xdr:colOff>
      <xdr:row>85</xdr:row>
      <xdr:rowOff>151154</xdr:rowOff>
    </xdr:to>
    <xdr:cxnSp macro="">
      <xdr:nvCxnSpPr>
        <xdr:cNvPr id="191" name="直線コネクタ 190"/>
        <xdr:cNvCxnSpPr/>
      </xdr:nvCxnSpPr>
      <xdr:spPr>
        <a:xfrm>
          <a:off x="4114800" y="14571765"/>
          <a:ext cx="838200" cy="15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15319</xdr:rowOff>
    </xdr:from>
    <xdr:ext cx="762000" cy="259045"/>
    <xdr:sp macro="" textlink="">
      <xdr:nvSpPr>
        <xdr:cNvPr id="192" name="人件費・物件費等の状況平均値テキスト"/>
        <xdr:cNvSpPr txBox="1"/>
      </xdr:nvSpPr>
      <xdr:spPr>
        <a:xfrm>
          <a:off x="5041900" y="13902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170242</xdr:rowOff>
    </xdr:from>
    <xdr:to>
      <xdr:col>23</xdr:col>
      <xdr:colOff>184150</xdr:colOff>
      <xdr:row>82</xdr:row>
      <xdr:rowOff>100392</xdr:rowOff>
    </xdr:to>
    <xdr:sp macro="" textlink="">
      <xdr:nvSpPr>
        <xdr:cNvPr id="193" name="フローチャート: 判断 192"/>
        <xdr:cNvSpPr/>
      </xdr:nvSpPr>
      <xdr:spPr>
        <a:xfrm>
          <a:off x="4902200" y="1405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82285</xdr:rowOff>
    </xdr:from>
    <xdr:to>
      <xdr:col>19</xdr:col>
      <xdr:colOff>133350</xdr:colOff>
      <xdr:row>84</xdr:row>
      <xdr:rowOff>169965</xdr:rowOff>
    </xdr:to>
    <xdr:cxnSp macro="">
      <xdr:nvCxnSpPr>
        <xdr:cNvPr id="194" name="直線コネクタ 193"/>
        <xdr:cNvCxnSpPr/>
      </xdr:nvCxnSpPr>
      <xdr:spPr>
        <a:xfrm>
          <a:off x="3225800" y="14484085"/>
          <a:ext cx="889000" cy="8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91281</xdr:rowOff>
    </xdr:from>
    <xdr:to>
      <xdr:col>19</xdr:col>
      <xdr:colOff>184150</xdr:colOff>
      <xdr:row>82</xdr:row>
      <xdr:rowOff>21431</xdr:rowOff>
    </xdr:to>
    <xdr:sp macro="" textlink="">
      <xdr:nvSpPr>
        <xdr:cNvPr id="195" name="フローチャート: 判断 194"/>
        <xdr:cNvSpPr/>
      </xdr:nvSpPr>
      <xdr:spPr>
        <a:xfrm>
          <a:off x="4064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31608</xdr:rowOff>
    </xdr:from>
    <xdr:ext cx="736600" cy="259045"/>
    <xdr:sp macro="" textlink="">
      <xdr:nvSpPr>
        <xdr:cNvPr id="196" name="テキスト ボックス 195"/>
        <xdr:cNvSpPr txBox="1"/>
      </xdr:nvSpPr>
      <xdr:spPr>
        <a:xfrm>
          <a:off x="3733800" y="13747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82285</xdr:rowOff>
    </xdr:from>
    <xdr:to>
      <xdr:col>15</xdr:col>
      <xdr:colOff>82550</xdr:colOff>
      <xdr:row>84</xdr:row>
      <xdr:rowOff>86347</xdr:rowOff>
    </xdr:to>
    <xdr:cxnSp macro="">
      <xdr:nvCxnSpPr>
        <xdr:cNvPr id="197" name="直線コネクタ 196"/>
        <xdr:cNvCxnSpPr/>
      </xdr:nvCxnSpPr>
      <xdr:spPr>
        <a:xfrm flipV="1">
          <a:off x="2336800" y="14484085"/>
          <a:ext cx="889000" cy="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63139</xdr:rowOff>
    </xdr:from>
    <xdr:to>
      <xdr:col>15</xdr:col>
      <xdr:colOff>133350</xdr:colOff>
      <xdr:row>81</xdr:row>
      <xdr:rowOff>164739</xdr:rowOff>
    </xdr:to>
    <xdr:sp macro="" textlink="">
      <xdr:nvSpPr>
        <xdr:cNvPr id="198" name="フローチャート: 判断 197"/>
        <xdr:cNvSpPr/>
      </xdr:nvSpPr>
      <xdr:spPr>
        <a:xfrm>
          <a:off x="3175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3466</xdr:rowOff>
    </xdr:from>
    <xdr:ext cx="762000" cy="259045"/>
    <xdr:sp macro="" textlink="">
      <xdr:nvSpPr>
        <xdr:cNvPr id="199" name="テキスト ボックス 198"/>
        <xdr:cNvSpPr txBox="1"/>
      </xdr:nvSpPr>
      <xdr:spPr>
        <a:xfrm>
          <a:off x="2844800" y="1371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86347</xdr:rowOff>
    </xdr:from>
    <xdr:to>
      <xdr:col>11</xdr:col>
      <xdr:colOff>31750</xdr:colOff>
      <xdr:row>84</xdr:row>
      <xdr:rowOff>109559</xdr:rowOff>
    </xdr:to>
    <xdr:cxnSp macro="">
      <xdr:nvCxnSpPr>
        <xdr:cNvPr id="200" name="直線コネクタ 199"/>
        <xdr:cNvCxnSpPr/>
      </xdr:nvCxnSpPr>
      <xdr:spPr>
        <a:xfrm flipV="1">
          <a:off x="1447800" y="14488147"/>
          <a:ext cx="889000" cy="23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60950</xdr:rowOff>
    </xdr:from>
    <xdr:to>
      <xdr:col>11</xdr:col>
      <xdr:colOff>82550</xdr:colOff>
      <xdr:row>81</xdr:row>
      <xdr:rowOff>162550</xdr:rowOff>
    </xdr:to>
    <xdr:sp macro="" textlink="">
      <xdr:nvSpPr>
        <xdr:cNvPr id="201" name="フローチャート: 判断 200"/>
        <xdr:cNvSpPr/>
      </xdr:nvSpPr>
      <xdr:spPr>
        <a:xfrm>
          <a:off x="2286000" y="139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1277</xdr:rowOff>
    </xdr:from>
    <xdr:ext cx="762000" cy="259045"/>
    <xdr:sp macro="" textlink="">
      <xdr:nvSpPr>
        <xdr:cNvPr id="202" name="テキスト ボックス 201"/>
        <xdr:cNvSpPr txBox="1"/>
      </xdr:nvSpPr>
      <xdr:spPr>
        <a:xfrm>
          <a:off x="1955800" y="137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94965</xdr:rowOff>
    </xdr:from>
    <xdr:to>
      <xdr:col>7</xdr:col>
      <xdr:colOff>31750</xdr:colOff>
      <xdr:row>82</xdr:row>
      <xdr:rowOff>25115</xdr:rowOff>
    </xdr:to>
    <xdr:sp macro="" textlink="">
      <xdr:nvSpPr>
        <xdr:cNvPr id="203" name="フローチャート: 判断 202"/>
        <xdr:cNvSpPr/>
      </xdr:nvSpPr>
      <xdr:spPr>
        <a:xfrm>
          <a:off x="1397000" y="1398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35292</xdr:rowOff>
    </xdr:from>
    <xdr:ext cx="762000" cy="259045"/>
    <xdr:sp macro="" textlink="">
      <xdr:nvSpPr>
        <xdr:cNvPr id="204" name="テキスト ボックス 203"/>
        <xdr:cNvSpPr txBox="1"/>
      </xdr:nvSpPr>
      <xdr:spPr>
        <a:xfrm>
          <a:off x="1066800" y="13751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100354</xdr:rowOff>
    </xdr:from>
    <xdr:to>
      <xdr:col>23</xdr:col>
      <xdr:colOff>184150</xdr:colOff>
      <xdr:row>86</xdr:row>
      <xdr:rowOff>30504</xdr:rowOff>
    </xdr:to>
    <xdr:sp macro="" textlink="">
      <xdr:nvSpPr>
        <xdr:cNvPr id="210" name="楕円 209"/>
        <xdr:cNvSpPr/>
      </xdr:nvSpPr>
      <xdr:spPr>
        <a:xfrm>
          <a:off x="4902200" y="1467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72431</xdr:rowOff>
    </xdr:from>
    <xdr:ext cx="762000" cy="259045"/>
    <xdr:sp macro="" textlink="">
      <xdr:nvSpPr>
        <xdr:cNvPr id="211" name="人件費・物件費等の状況該当値テキスト"/>
        <xdr:cNvSpPr txBox="1"/>
      </xdr:nvSpPr>
      <xdr:spPr>
        <a:xfrm>
          <a:off x="5041900" y="14645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119165</xdr:rowOff>
    </xdr:from>
    <xdr:to>
      <xdr:col>19</xdr:col>
      <xdr:colOff>184150</xdr:colOff>
      <xdr:row>85</xdr:row>
      <xdr:rowOff>49315</xdr:rowOff>
    </xdr:to>
    <xdr:sp macro="" textlink="">
      <xdr:nvSpPr>
        <xdr:cNvPr id="212" name="楕円 211"/>
        <xdr:cNvSpPr/>
      </xdr:nvSpPr>
      <xdr:spPr>
        <a:xfrm>
          <a:off x="4064000" y="1452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34092</xdr:rowOff>
    </xdr:from>
    <xdr:ext cx="736600" cy="259045"/>
    <xdr:sp macro="" textlink="">
      <xdr:nvSpPr>
        <xdr:cNvPr id="213" name="テキスト ボックス 212"/>
        <xdr:cNvSpPr txBox="1"/>
      </xdr:nvSpPr>
      <xdr:spPr>
        <a:xfrm>
          <a:off x="3733800" y="14607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31485</xdr:rowOff>
    </xdr:from>
    <xdr:to>
      <xdr:col>15</xdr:col>
      <xdr:colOff>133350</xdr:colOff>
      <xdr:row>84</xdr:row>
      <xdr:rowOff>133085</xdr:rowOff>
    </xdr:to>
    <xdr:sp macro="" textlink="">
      <xdr:nvSpPr>
        <xdr:cNvPr id="214" name="楕円 213"/>
        <xdr:cNvSpPr/>
      </xdr:nvSpPr>
      <xdr:spPr>
        <a:xfrm>
          <a:off x="3175000" y="1443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117862</xdr:rowOff>
    </xdr:from>
    <xdr:ext cx="762000" cy="259045"/>
    <xdr:sp macro="" textlink="">
      <xdr:nvSpPr>
        <xdr:cNvPr id="215" name="テキスト ボックス 214"/>
        <xdr:cNvSpPr txBox="1"/>
      </xdr:nvSpPr>
      <xdr:spPr>
        <a:xfrm>
          <a:off x="2844800" y="1451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35547</xdr:rowOff>
    </xdr:from>
    <xdr:to>
      <xdr:col>11</xdr:col>
      <xdr:colOff>82550</xdr:colOff>
      <xdr:row>84</xdr:row>
      <xdr:rowOff>137147</xdr:rowOff>
    </xdr:to>
    <xdr:sp macro="" textlink="">
      <xdr:nvSpPr>
        <xdr:cNvPr id="216" name="楕円 215"/>
        <xdr:cNvSpPr/>
      </xdr:nvSpPr>
      <xdr:spPr>
        <a:xfrm>
          <a:off x="2286000" y="1443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121924</xdr:rowOff>
    </xdr:from>
    <xdr:ext cx="762000" cy="259045"/>
    <xdr:sp macro="" textlink="">
      <xdr:nvSpPr>
        <xdr:cNvPr id="217" name="テキスト ボックス 216"/>
        <xdr:cNvSpPr txBox="1"/>
      </xdr:nvSpPr>
      <xdr:spPr>
        <a:xfrm>
          <a:off x="1955800" y="14523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58759</xdr:rowOff>
    </xdr:from>
    <xdr:to>
      <xdr:col>7</xdr:col>
      <xdr:colOff>31750</xdr:colOff>
      <xdr:row>84</xdr:row>
      <xdr:rowOff>160359</xdr:rowOff>
    </xdr:to>
    <xdr:sp macro="" textlink="">
      <xdr:nvSpPr>
        <xdr:cNvPr id="218" name="楕円 217"/>
        <xdr:cNvSpPr/>
      </xdr:nvSpPr>
      <xdr:spPr>
        <a:xfrm>
          <a:off x="1397000" y="1446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145136</xdr:rowOff>
    </xdr:from>
    <xdr:ext cx="762000" cy="259045"/>
    <xdr:sp macro="" textlink="">
      <xdr:nvSpPr>
        <xdr:cNvPr id="219" name="テキスト ボックス 218"/>
        <xdr:cNvSpPr txBox="1"/>
      </xdr:nvSpPr>
      <xdr:spPr>
        <a:xfrm>
          <a:off x="1066800" y="14546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mn-lt"/>
              <a:ea typeface="+mn-ea"/>
              <a:cs typeface="+mn-cs"/>
            </a:rPr>
            <a:t>近年、ラスパイレス指数については類似団体平均を常に下回った状態で推移しており、将来的にも同様に推移するものと予想される。</a:t>
          </a:r>
          <a:endParaRPr lang="ja-JP" altLang="ja-JP" sz="1400">
            <a:effectLst/>
          </a:endParaRPr>
        </a:p>
        <a:p>
          <a:r>
            <a:rPr kumimoji="1" lang="ja-JP" altLang="ja-JP" sz="1100">
              <a:solidFill>
                <a:schemeClr val="dk1"/>
              </a:solidFill>
              <a:effectLst/>
              <a:latin typeface="+mn-lt"/>
              <a:ea typeface="+mn-ea"/>
              <a:cs typeface="+mn-cs"/>
            </a:rPr>
            <a:t>　今後も国の動向等を踏まえながら、引き続き適正な給与水準となるように努める。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48" name="直線コネクタ 247"/>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49" name="給与水準   （国との比較）最小値テキスト"/>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50" name="直線コネクタ 249"/>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1"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2" name="直線コネクタ 251"/>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114300</xdr:rowOff>
    </xdr:from>
    <xdr:to>
      <xdr:col>81</xdr:col>
      <xdr:colOff>44450</xdr:colOff>
      <xdr:row>82</xdr:row>
      <xdr:rowOff>63500</xdr:rowOff>
    </xdr:to>
    <xdr:cxnSp macro="">
      <xdr:nvCxnSpPr>
        <xdr:cNvPr id="253" name="直線コネクタ 252"/>
        <xdr:cNvCxnSpPr/>
      </xdr:nvCxnSpPr>
      <xdr:spPr>
        <a:xfrm flipV="1">
          <a:off x="16179800" y="1400175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57449</xdr:rowOff>
    </xdr:from>
    <xdr:ext cx="762000" cy="259045"/>
    <xdr:sp macro="" textlink="">
      <xdr:nvSpPr>
        <xdr:cNvPr id="254" name="給与水準   （国との比較）平均値テキスト"/>
        <xdr:cNvSpPr txBox="1"/>
      </xdr:nvSpPr>
      <xdr:spPr>
        <a:xfrm>
          <a:off x="17106900" y="14459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5" name="フローチャート: 判断 254"/>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167922</xdr:rowOff>
    </xdr:from>
    <xdr:to>
      <xdr:col>77</xdr:col>
      <xdr:colOff>44450</xdr:colOff>
      <xdr:row>82</xdr:row>
      <xdr:rowOff>63500</xdr:rowOff>
    </xdr:to>
    <xdr:cxnSp macro="">
      <xdr:nvCxnSpPr>
        <xdr:cNvPr id="256" name="直線コネクタ 255"/>
        <xdr:cNvCxnSpPr/>
      </xdr:nvCxnSpPr>
      <xdr:spPr>
        <a:xfrm>
          <a:off x="15290800" y="14055372"/>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57" name="フローチャート: 判断 256"/>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158343</xdr:rowOff>
    </xdr:from>
    <xdr:ext cx="736600" cy="259045"/>
    <xdr:sp macro="" textlink="">
      <xdr:nvSpPr>
        <xdr:cNvPr id="258" name="テキスト ボックス 257"/>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167922</xdr:rowOff>
    </xdr:from>
    <xdr:to>
      <xdr:col>72</xdr:col>
      <xdr:colOff>203200</xdr:colOff>
      <xdr:row>82</xdr:row>
      <xdr:rowOff>23284</xdr:rowOff>
    </xdr:to>
    <xdr:cxnSp macro="">
      <xdr:nvCxnSpPr>
        <xdr:cNvPr id="259" name="直線コネクタ 258"/>
        <xdr:cNvCxnSpPr/>
      </xdr:nvCxnSpPr>
      <xdr:spPr>
        <a:xfrm flipV="1">
          <a:off x="14401800" y="14055372"/>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98778</xdr:rowOff>
    </xdr:from>
    <xdr:to>
      <xdr:col>73</xdr:col>
      <xdr:colOff>44450</xdr:colOff>
      <xdr:row>85</xdr:row>
      <xdr:rowOff>28928</xdr:rowOff>
    </xdr:to>
    <xdr:sp macro="" textlink="">
      <xdr:nvSpPr>
        <xdr:cNvPr id="260" name="フローチャート: 判断 259"/>
        <xdr:cNvSpPr/>
      </xdr:nvSpPr>
      <xdr:spPr>
        <a:xfrm>
          <a:off x="15240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13705</xdr:rowOff>
    </xdr:from>
    <xdr:ext cx="762000" cy="259045"/>
    <xdr:sp macro="" textlink="">
      <xdr:nvSpPr>
        <xdr:cNvPr id="261" name="テキスト ボックス 260"/>
        <xdr:cNvSpPr txBox="1"/>
      </xdr:nvSpPr>
      <xdr:spPr>
        <a:xfrm>
          <a:off x="14909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23284</xdr:rowOff>
    </xdr:from>
    <xdr:to>
      <xdr:col>68</xdr:col>
      <xdr:colOff>152400</xdr:colOff>
      <xdr:row>82</xdr:row>
      <xdr:rowOff>23284</xdr:rowOff>
    </xdr:to>
    <xdr:cxnSp macro="">
      <xdr:nvCxnSpPr>
        <xdr:cNvPr id="262" name="直線コネクタ 261"/>
        <xdr:cNvCxnSpPr/>
      </xdr:nvCxnSpPr>
      <xdr:spPr>
        <a:xfrm>
          <a:off x="13512800" y="140821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3" name="フローチャート: 判断 262"/>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13705</xdr:rowOff>
    </xdr:from>
    <xdr:ext cx="762000" cy="259045"/>
    <xdr:sp macro="" textlink="">
      <xdr:nvSpPr>
        <xdr:cNvPr id="264" name="テキスト ボックス 263"/>
        <xdr:cNvSpPr txBox="1"/>
      </xdr:nvSpPr>
      <xdr:spPr>
        <a:xfrm>
          <a:off x="14020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65" name="フローチャート: 判断 264"/>
        <xdr:cNvSpPr/>
      </xdr:nvSpPr>
      <xdr:spPr>
        <a:xfrm>
          <a:off x="13462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158343</xdr:rowOff>
    </xdr:from>
    <xdr:ext cx="762000" cy="259045"/>
    <xdr:sp macro="" textlink="">
      <xdr:nvSpPr>
        <xdr:cNvPr id="266" name="テキスト ボックス 265"/>
        <xdr:cNvSpPr txBox="1"/>
      </xdr:nvSpPr>
      <xdr:spPr>
        <a:xfrm>
          <a:off x="13131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63500</xdr:rowOff>
    </xdr:from>
    <xdr:to>
      <xdr:col>81</xdr:col>
      <xdr:colOff>95250</xdr:colOff>
      <xdr:row>81</xdr:row>
      <xdr:rowOff>165100</xdr:rowOff>
    </xdr:to>
    <xdr:sp macro="" textlink="">
      <xdr:nvSpPr>
        <xdr:cNvPr id="272" name="楕円 271"/>
        <xdr:cNvSpPr/>
      </xdr:nvSpPr>
      <xdr:spPr>
        <a:xfrm>
          <a:off x="169672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80027</xdr:rowOff>
    </xdr:from>
    <xdr:ext cx="762000" cy="259045"/>
    <xdr:sp macro="" textlink="">
      <xdr:nvSpPr>
        <xdr:cNvPr id="273" name="給与水準   （国との比較）該当値テキスト"/>
        <xdr:cNvSpPr txBox="1"/>
      </xdr:nvSpPr>
      <xdr:spPr>
        <a:xfrm>
          <a:off x="17106900" y="1379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12700</xdr:rowOff>
    </xdr:from>
    <xdr:to>
      <xdr:col>77</xdr:col>
      <xdr:colOff>95250</xdr:colOff>
      <xdr:row>82</xdr:row>
      <xdr:rowOff>114300</xdr:rowOff>
    </xdr:to>
    <xdr:sp macro="" textlink="">
      <xdr:nvSpPr>
        <xdr:cNvPr id="274" name="楕円 273"/>
        <xdr:cNvSpPr/>
      </xdr:nvSpPr>
      <xdr:spPr>
        <a:xfrm>
          <a:off x="16129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124477</xdr:rowOff>
    </xdr:from>
    <xdr:ext cx="736600" cy="259045"/>
    <xdr:sp macro="" textlink="">
      <xdr:nvSpPr>
        <xdr:cNvPr id="275" name="テキスト ボックス 274"/>
        <xdr:cNvSpPr txBox="1"/>
      </xdr:nvSpPr>
      <xdr:spPr>
        <a:xfrm>
          <a:off x="15798800" y="1384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117122</xdr:rowOff>
    </xdr:from>
    <xdr:to>
      <xdr:col>73</xdr:col>
      <xdr:colOff>44450</xdr:colOff>
      <xdr:row>82</xdr:row>
      <xdr:rowOff>47272</xdr:rowOff>
    </xdr:to>
    <xdr:sp macro="" textlink="">
      <xdr:nvSpPr>
        <xdr:cNvPr id="276" name="楕円 275"/>
        <xdr:cNvSpPr/>
      </xdr:nvSpPr>
      <xdr:spPr>
        <a:xfrm>
          <a:off x="15240000" y="1400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57449</xdr:rowOff>
    </xdr:from>
    <xdr:ext cx="762000" cy="259045"/>
    <xdr:sp macro="" textlink="">
      <xdr:nvSpPr>
        <xdr:cNvPr id="277" name="テキスト ボックス 276"/>
        <xdr:cNvSpPr txBox="1"/>
      </xdr:nvSpPr>
      <xdr:spPr>
        <a:xfrm>
          <a:off x="14909800" y="13773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143934</xdr:rowOff>
    </xdr:from>
    <xdr:to>
      <xdr:col>68</xdr:col>
      <xdr:colOff>203200</xdr:colOff>
      <xdr:row>82</xdr:row>
      <xdr:rowOff>74084</xdr:rowOff>
    </xdr:to>
    <xdr:sp macro="" textlink="">
      <xdr:nvSpPr>
        <xdr:cNvPr id="278" name="楕円 277"/>
        <xdr:cNvSpPr/>
      </xdr:nvSpPr>
      <xdr:spPr>
        <a:xfrm>
          <a:off x="14351000" y="1403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84261</xdr:rowOff>
    </xdr:from>
    <xdr:ext cx="762000" cy="259045"/>
    <xdr:sp macro="" textlink="">
      <xdr:nvSpPr>
        <xdr:cNvPr id="279" name="テキスト ボックス 278"/>
        <xdr:cNvSpPr txBox="1"/>
      </xdr:nvSpPr>
      <xdr:spPr>
        <a:xfrm>
          <a:off x="14020800" y="1380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143934</xdr:rowOff>
    </xdr:from>
    <xdr:to>
      <xdr:col>64</xdr:col>
      <xdr:colOff>152400</xdr:colOff>
      <xdr:row>82</xdr:row>
      <xdr:rowOff>74084</xdr:rowOff>
    </xdr:to>
    <xdr:sp macro="" textlink="">
      <xdr:nvSpPr>
        <xdr:cNvPr id="280" name="楕円 279"/>
        <xdr:cNvSpPr/>
      </xdr:nvSpPr>
      <xdr:spPr>
        <a:xfrm>
          <a:off x="13462000" y="1403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84261</xdr:rowOff>
    </xdr:from>
    <xdr:ext cx="762000" cy="259045"/>
    <xdr:sp macro="" textlink="">
      <xdr:nvSpPr>
        <xdr:cNvPr id="281" name="テキスト ボックス 280"/>
        <xdr:cNvSpPr txBox="1"/>
      </xdr:nvSpPr>
      <xdr:spPr>
        <a:xfrm>
          <a:off x="13131800" y="1380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mn-lt"/>
              <a:ea typeface="+mn-ea"/>
              <a:cs typeface="+mn-cs"/>
            </a:rPr>
            <a:t>給食センターやゴミ収集、保育所の民間委託の推進等は行っているものの、２度の合併により市の面積が広大となったことに合わせ、保有する公共施設の数量も類似団体を大きく上回っていることから、人口千人当たり職員数も類似団体平均を上回っている状況であ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今後は公共施設の適正な配置や更新</a:t>
          </a:r>
          <a:r>
            <a:rPr kumimoji="1" lang="ja-JP" altLang="en-US" sz="1100">
              <a:solidFill>
                <a:schemeClr val="dk1"/>
              </a:solidFill>
              <a:effectLst/>
              <a:latin typeface="+mn-lt"/>
              <a:ea typeface="+mn-ea"/>
              <a:cs typeface="+mn-cs"/>
            </a:rPr>
            <a:t>及び</a:t>
          </a:r>
          <a:r>
            <a:rPr kumimoji="1" lang="ja-JP" altLang="ja-JP" sz="1100">
              <a:solidFill>
                <a:schemeClr val="dk1"/>
              </a:solidFill>
              <a:effectLst/>
              <a:latin typeface="+mn-lt"/>
              <a:ea typeface="+mn-ea"/>
              <a:cs typeface="+mn-cs"/>
            </a:rPr>
            <a:t>指定管理制度を含めた民間委託を進めることで、適切な定員管理に努める</a:t>
          </a:r>
          <a:r>
            <a:rPr kumimoji="1" lang="ja-JP" altLang="en-US" sz="1100">
              <a:solidFill>
                <a:schemeClr val="dk1"/>
              </a:solidFill>
              <a:effectLst/>
              <a:latin typeface="+mn-lt"/>
              <a:ea typeface="+mn-ea"/>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66</xdr:row>
      <xdr:rowOff>54398</xdr:rowOff>
    </xdr:to>
    <xdr:cxnSp macro="">
      <xdr:nvCxnSpPr>
        <xdr:cNvPr id="311" name="直線コネクタ 310"/>
        <xdr:cNvCxnSpPr/>
      </xdr:nvCxnSpPr>
      <xdr:spPr>
        <a:xfrm flipV="1">
          <a:off x="17018000" y="10133436"/>
          <a:ext cx="0" cy="12366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26475</xdr:rowOff>
    </xdr:from>
    <xdr:ext cx="762000" cy="259045"/>
    <xdr:sp macro="" textlink="">
      <xdr:nvSpPr>
        <xdr:cNvPr id="312" name="定員管理の状況最小値テキスト"/>
        <xdr:cNvSpPr txBox="1"/>
      </xdr:nvSpPr>
      <xdr:spPr>
        <a:xfrm>
          <a:off x="17106900" y="1134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54398</xdr:rowOff>
    </xdr:from>
    <xdr:to>
      <xdr:col>81</xdr:col>
      <xdr:colOff>133350</xdr:colOff>
      <xdr:row>66</xdr:row>
      <xdr:rowOff>54398</xdr:rowOff>
    </xdr:to>
    <xdr:cxnSp macro="">
      <xdr:nvCxnSpPr>
        <xdr:cNvPr id="313" name="直線コネクタ 312"/>
        <xdr:cNvCxnSpPr/>
      </xdr:nvCxnSpPr>
      <xdr:spPr>
        <a:xfrm>
          <a:off x="16929100" y="1137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4" name="定員管理の状況最大値テキスト"/>
        <xdr:cNvSpPr txBox="1"/>
      </xdr:nvSpPr>
      <xdr:spPr>
        <a:xfrm>
          <a:off x="17106900" y="98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5" name="直線コネクタ 314"/>
        <xdr:cNvCxnSpPr/>
      </xdr:nvCxnSpPr>
      <xdr:spPr>
        <a:xfrm>
          <a:off x="16929100" y="1013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71014</xdr:rowOff>
    </xdr:from>
    <xdr:to>
      <xdr:col>81</xdr:col>
      <xdr:colOff>44450</xdr:colOff>
      <xdr:row>65</xdr:row>
      <xdr:rowOff>101177</xdr:rowOff>
    </xdr:to>
    <xdr:cxnSp macro="">
      <xdr:nvCxnSpPr>
        <xdr:cNvPr id="316" name="直線コネクタ 315"/>
        <xdr:cNvCxnSpPr/>
      </xdr:nvCxnSpPr>
      <xdr:spPr>
        <a:xfrm>
          <a:off x="16179800" y="11215264"/>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163530</xdr:rowOff>
    </xdr:from>
    <xdr:ext cx="762000" cy="259045"/>
    <xdr:sp macro="" textlink="">
      <xdr:nvSpPr>
        <xdr:cNvPr id="317" name="定員管理の状況平均値テキスト"/>
        <xdr:cNvSpPr txBox="1"/>
      </xdr:nvSpPr>
      <xdr:spPr>
        <a:xfrm>
          <a:off x="17106900" y="10450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147003</xdr:rowOff>
    </xdr:from>
    <xdr:to>
      <xdr:col>81</xdr:col>
      <xdr:colOff>95250</xdr:colOff>
      <xdr:row>62</xdr:row>
      <xdr:rowOff>77153</xdr:rowOff>
    </xdr:to>
    <xdr:sp macro="" textlink="">
      <xdr:nvSpPr>
        <xdr:cNvPr id="318" name="フローチャート: 判断 317"/>
        <xdr:cNvSpPr/>
      </xdr:nvSpPr>
      <xdr:spPr>
        <a:xfrm>
          <a:off x="169672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22754</xdr:rowOff>
    </xdr:from>
    <xdr:to>
      <xdr:col>77</xdr:col>
      <xdr:colOff>44450</xdr:colOff>
      <xdr:row>65</xdr:row>
      <xdr:rowOff>71014</xdr:rowOff>
    </xdr:to>
    <xdr:cxnSp macro="">
      <xdr:nvCxnSpPr>
        <xdr:cNvPr id="319" name="直線コネクタ 318"/>
        <xdr:cNvCxnSpPr/>
      </xdr:nvCxnSpPr>
      <xdr:spPr>
        <a:xfrm>
          <a:off x="15290800" y="1116700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167111</xdr:rowOff>
    </xdr:from>
    <xdr:to>
      <xdr:col>77</xdr:col>
      <xdr:colOff>95250</xdr:colOff>
      <xdr:row>62</xdr:row>
      <xdr:rowOff>97261</xdr:rowOff>
    </xdr:to>
    <xdr:sp macro="" textlink="">
      <xdr:nvSpPr>
        <xdr:cNvPr id="320" name="フローチャート: 判断 319"/>
        <xdr:cNvSpPr/>
      </xdr:nvSpPr>
      <xdr:spPr>
        <a:xfrm>
          <a:off x="16129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107438</xdr:rowOff>
    </xdr:from>
    <xdr:ext cx="736600" cy="259045"/>
    <xdr:sp macro="" textlink="">
      <xdr:nvSpPr>
        <xdr:cNvPr id="321" name="テキスト ボックス 320"/>
        <xdr:cNvSpPr txBox="1"/>
      </xdr:nvSpPr>
      <xdr:spPr>
        <a:xfrm>
          <a:off x="15798800" y="10394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22754</xdr:rowOff>
    </xdr:from>
    <xdr:to>
      <xdr:col>72</xdr:col>
      <xdr:colOff>203200</xdr:colOff>
      <xdr:row>65</xdr:row>
      <xdr:rowOff>28787</xdr:rowOff>
    </xdr:to>
    <xdr:cxnSp macro="">
      <xdr:nvCxnSpPr>
        <xdr:cNvPr id="322" name="直線コネクタ 321"/>
        <xdr:cNvCxnSpPr/>
      </xdr:nvCxnSpPr>
      <xdr:spPr>
        <a:xfrm flipV="1">
          <a:off x="14401800" y="11167004"/>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149013</xdr:rowOff>
    </xdr:from>
    <xdr:to>
      <xdr:col>73</xdr:col>
      <xdr:colOff>44450</xdr:colOff>
      <xdr:row>62</xdr:row>
      <xdr:rowOff>79163</xdr:rowOff>
    </xdr:to>
    <xdr:sp macro="" textlink="">
      <xdr:nvSpPr>
        <xdr:cNvPr id="323" name="フローチャート: 判断 322"/>
        <xdr:cNvSpPr/>
      </xdr:nvSpPr>
      <xdr:spPr>
        <a:xfrm>
          <a:off x="15240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89340</xdr:rowOff>
    </xdr:from>
    <xdr:ext cx="762000" cy="259045"/>
    <xdr:sp macro="" textlink="">
      <xdr:nvSpPr>
        <xdr:cNvPr id="324" name="テキスト ボックス 323"/>
        <xdr:cNvSpPr txBox="1"/>
      </xdr:nvSpPr>
      <xdr:spPr>
        <a:xfrm>
          <a:off x="14909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635</xdr:rowOff>
    </xdr:from>
    <xdr:to>
      <xdr:col>68</xdr:col>
      <xdr:colOff>152400</xdr:colOff>
      <xdr:row>65</xdr:row>
      <xdr:rowOff>28787</xdr:rowOff>
    </xdr:to>
    <xdr:cxnSp macro="">
      <xdr:nvCxnSpPr>
        <xdr:cNvPr id="325" name="直線コネクタ 324"/>
        <xdr:cNvCxnSpPr/>
      </xdr:nvCxnSpPr>
      <xdr:spPr>
        <a:xfrm>
          <a:off x="13512800" y="11144885"/>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134938</xdr:rowOff>
    </xdr:from>
    <xdr:to>
      <xdr:col>68</xdr:col>
      <xdr:colOff>203200</xdr:colOff>
      <xdr:row>62</xdr:row>
      <xdr:rowOff>65088</xdr:rowOff>
    </xdr:to>
    <xdr:sp macro="" textlink="">
      <xdr:nvSpPr>
        <xdr:cNvPr id="326" name="フローチャート: 判断 325"/>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75265</xdr:rowOff>
    </xdr:from>
    <xdr:ext cx="762000" cy="259045"/>
    <xdr:sp macro="" textlink="">
      <xdr:nvSpPr>
        <xdr:cNvPr id="327" name="テキスト ボックス 326"/>
        <xdr:cNvSpPr txBox="1"/>
      </xdr:nvSpPr>
      <xdr:spPr>
        <a:xfrm>
          <a:off x="14020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128905</xdr:rowOff>
    </xdr:from>
    <xdr:to>
      <xdr:col>64</xdr:col>
      <xdr:colOff>152400</xdr:colOff>
      <xdr:row>62</xdr:row>
      <xdr:rowOff>59055</xdr:rowOff>
    </xdr:to>
    <xdr:sp macro="" textlink="">
      <xdr:nvSpPr>
        <xdr:cNvPr id="328" name="フローチャート: 判断 327"/>
        <xdr:cNvSpPr/>
      </xdr:nvSpPr>
      <xdr:spPr>
        <a:xfrm>
          <a:off x="13462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69232</xdr:rowOff>
    </xdr:from>
    <xdr:ext cx="762000" cy="259045"/>
    <xdr:sp macro="" textlink="">
      <xdr:nvSpPr>
        <xdr:cNvPr id="329" name="テキスト ボックス 328"/>
        <xdr:cNvSpPr txBox="1"/>
      </xdr:nvSpPr>
      <xdr:spPr>
        <a:xfrm>
          <a:off x="13131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50377</xdr:rowOff>
    </xdr:from>
    <xdr:to>
      <xdr:col>81</xdr:col>
      <xdr:colOff>95250</xdr:colOff>
      <xdr:row>65</xdr:row>
      <xdr:rowOff>151977</xdr:rowOff>
    </xdr:to>
    <xdr:sp macro="" textlink="">
      <xdr:nvSpPr>
        <xdr:cNvPr id="335" name="楕円 334"/>
        <xdr:cNvSpPr/>
      </xdr:nvSpPr>
      <xdr:spPr>
        <a:xfrm>
          <a:off x="16967200" y="1119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117704</xdr:rowOff>
    </xdr:from>
    <xdr:ext cx="762000" cy="259045"/>
    <xdr:sp macro="" textlink="">
      <xdr:nvSpPr>
        <xdr:cNvPr id="336" name="定員管理の状況該当値テキスト"/>
        <xdr:cNvSpPr txBox="1"/>
      </xdr:nvSpPr>
      <xdr:spPr>
        <a:xfrm>
          <a:off x="17106900" y="11090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20214</xdr:rowOff>
    </xdr:from>
    <xdr:to>
      <xdr:col>77</xdr:col>
      <xdr:colOff>95250</xdr:colOff>
      <xdr:row>65</xdr:row>
      <xdr:rowOff>121814</xdr:rowOff>
    </xdr:to>
    <xdr:sp macro="" textlink="">
      <xdr:nvSpPr>
        <xdr:cNvPr id="337" name="楕円 336"/>
        <xdr:cNvSpPr/>
      </xdr:nvSpPr>
      <xdr:spPr>
        <a:xfrm>
          <a:off x="16129000" y="1116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106591</xdr:rowOff>
    </xdr:from>
    <xdr:ext cx="736600" cy="259045"/>
    <xdr:sp macro="" textlink="">
      <xdr:nvSpPr>
        <xdr:cNvPr id="338" name="テキスト ボックス 337"/>
        <xdr:cNvSpPr txBox="1"/>
      </xdr:nvSpPr>
      <xdr:spPr>
        <a:xfrm>
          <a:off x="15798800" y="11250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143404</xdr:rowOff>
    </xdr:from>
    <xdr:to>
      <xdr:col>73</xdr:col>
      <xdr:colOff>44450</xdr:colOff>
      <xdr:row>65</xdr:row>
      <xdr:rowOff>73554</xdr:rowOff>
    </xdr:to>
    <xdr:sp macro="" textlink="">
      <xdr:nvSpPr>
        <xdr:cNvPr id="339" name="楕円 338"/>
        <xdr:cNvSpPr/>
      </xdr:nvSpPr>
      <xdr:spPr>
        <a:xfrm>
          <a:off x="15240000" y="1111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58331</xdr:rowOff>
    </xdr:from>
    <xdr:ext cx="762000" cy="259045"/>
    <xdr:sp macro="" textlink="">
      <xdr:nvSpPr>
        <xdr:cNvPr id="340" name="テキスト ボックス 339"/>
        <xdr:cNvSpPr txBox="1"/>
      </xdr:nvSpPr>
      <xdr:spPr>
        <a:xfrm>
          <a:off x="14909800" y="1120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149437</xdr:rowOff>
    </xdr:from>
    <xdr:to>
      <xdr:col>68</xdr:col>
      <xdr:colOff>203200</xdr:colOff>
      <xdr:row>65</xdr:row>
      <xdr:rowOff>79587</xdr:rowOff>
    </xdr:to>
    <xdr:sp macro="" textlink="">
      <xdr:nvSpPr>
        <xdr:cNvPr id="341" name="楕円 340"/>
        <xdr:cNvSpPr/>
      </xdr:nvSpPr>
      <xdr:spPr>
        <a:xfrm>
          <a:off x="14351000" y="1112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64364</xdr:rowOff>
    </xdr:from>
    <xdr:ext cx="762000" cy="259045"/>
    <xdr:sp macro="" textlink="">
      <xdr:nvSpPr>
        <xdr:cNvPr id="342" name="テキスト ボックス 341"/>
        <xdr:cNvSpPr txBox="1"/>
      </xdr:nvSpPr>
      <xdr:spPr>
        <a:xfrm>
          <a:off x="14020800" y="1120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121285</xdr:rowOff>
    </xdr:from>
    <xdr:to>
      <xdr:col>64</xdr:col>
      <xdr:colOff>152400</xdr:colOff>
      <xdr:row>65</xdr:row>
      <xdr:rowOff>51435</xdr:rowOff>
    </xdr:to>
    <xdr:sp macro="" textlink="">
      <xdr:nvSpPr>
        <xdr:cNvPr id="343" name="楕円 342"/>
        <xdr:cNvSpPr/>
      </xdr:nvSpPr>
      <xdr:spPr>
        <a:xfrm>
          <a:off x="13462000" y="1109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36212</xdr:rowOff>
    </xdr:from>
    <xdr:ext cx="762000" cy="259045"/>
    <xdr:sp macro="" textlink="">
      <xdr:nvSpPr>
        <xdr:cNvPr id="344" name="テキスト ボックス 343"/>
        <xdr:cNvSpPr txBox="1"/>
      </xdr:nvSpPr>
      <xdr:spPr>
        <a:xfrm>
          <a:off x="13131800" y="1118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dk1"/>
              </a:solidFill>
              <a:effectLst/>
              <a:latin typeface="+mn-lt"/>
              <a:ea typeface="+mn-ea"/>
              <a:cs typeface="+mn-cs"/>
            </a:rPr>
            <a:t>公債費の減に伴い、前年比</a:t>
          </a:r>
          <a:r>
            <a:rPr kumimoji="1" lang="en-US" altLang="ja-JP" sz="1000">
              <a:solidFill>
                <a:schemeClr val="dk1"/>
              </a:solidFill>
              <a:effectLst/>
              <a:latin typeface="+mn-lt"/>
              <a:ea typeface="+mn-ea"/>
              <a:cs typeface="+mn-cs"/>
            </a:rPr>
            <a:t>0.6</a:t>
          </a:r>
          <a:r>
            <a:rPr kumimoji="1" lang="ja-JP" altLang="ja-JP" sz="1000">
              <a:solidFill>
                <a:schemeClr val="dk1"/>
              </a:solidFill>
              <a:effectLst/>
              <a:latin typeface="+mn-lt"/>
              <a:ea typeface="+mn-ea"/>
              <a:cs typeface="+mn-cs"/>
            </a:rPr>
            <a:t>ポイントの減となったものの、依然として類似団体を上回っている状況である。</a:t>
          </a:r>
          <a:endParaRPr lang="ja-JP" altLang="ja-JP" sz="1100">
            <a:effectLst/>
          </a:endParaRPr>
        </a:p>
        <a:p>
          <a:r>
            <a:rPr kumimoji="1" lang="ja-JP" altLang="ja-JP" sz="1000">
              <a:solidFill>
                <a:schemeClr val="dk1"/>
              </a:solidFill>
              <a:effectLst/>
              <a:latin typeface="+mn-lt"/>
              <a:ea typeface="+mn-ea"/>
              <a:cs typeface="+mn-cs"/>
            </a:rPr>
            <a:t>　なお、地方債の現在高は中心市街地拠点施設整備事業や平成</a:t>
          </a:r>
          <a:r>
            <a:rPr kumimoji="1" lang="en-US" altLang="ja-JP" sz="1000">
              <a:solidFill>
                <a:schemeClr val="dk1"/>
              </a:solidFill>
              <a:effectLst/>
              <a:latin typeface="+mn-lt"/>
              <a:ea typeface="+mn-ea"/>
              <a:cs typeface="+mn-cs"/>
            </a:rPr>
            <a:t>28</a:t>
          </a:r>
          <a:r>
            <a:rPr kumimoji="1" lang="ja-JP" altLang="ja-JP" sz="1000">
              <a:solidFill>
                <a:schemeClr val="dk1"/>
              </a:solidFill>
              <a:effectLst/>
              <a:latin typeface="+mn-lt"/>
              <a:ea typeface="+mn-ea"/>
              <a:cs typeface="+mn-cs"/>
            </a:rPr>
            <a:t>年台風第</a:t>
          </a:r>
          <a:r>
            <a:rPr kumimoji="1" lang="en-US" altLang="ja-JP" sz="1000">
              <a:solidFill>
                <a:schemeClr val="dk1"/>
              </a:solidFill>
              <a:effectLst/>
              <a:latin typeface="+mn-lt"/>
              <a:ea typeface="+mn-ea"/>
              <a:cs typeface="+mn-cs"/>
            </a:rPr>
            <a:t>10</a:t>
          </a:r>
          <a:r>
            <a:rPr kumimoji="1" lang="ja-JP" altLang="ja-JP" sz="1000">
              <a:solidFill>
                <a:schemeClr val="dk1"/>
              </a:solidFill>
              <a:effectLst/>
              <a:latin typeface="+mn-lt"/>
              <a:ea typeface="+mn-ea"/>
              <a:cs typeface="+mn-cs"/>
            </a:rPr>
            <a:t>号災害及び令和元年台風第</a:t>
          </a:r>
          <a:r>
            <a:rPr kumimoji="1" lang="en-US" altLang="ja-JP" sz="1000">
              <a:solidFill>
                <a:schemeClr val="dk1"/>
              </a:solidFill>
              <a:effectLst/>
              <a:latin typeface="+mn-lt"/>
              <a:ea typeface="+mn-ea"/>
              <a:cs typeface="+mn-cs"/>
            </a:rPr>
            <a:t>19</a:t>
          </a:r>
          <a:r>
            <a:rPr kumimoji="1" lang="ja-JP" altLang="ja-JP" sz="1000">
              <a:solidFill>
                <a:schemeClr val="dk1"/>
              </a:solidFill>
              <a:effectLst/>
              <a:latin typeface="+mn-lt"/>
              <a:ea typeface="+mn-ea"/>
              <a:cs typeface="+mn-cs"/>
            </a:rPr>
            <a:t>号災害に係る災害復旧事業の影響により増加</a:t>
          </a:r>
          <a:r>
            <a:rPr kumimoji="1" lang="ja-JP" altLang="en-US" sz="1000">
              <a:solidFill>
                <a:schemeClr val="dk1"/>
              </a:solidFill>
              <a:effectLst/>
              <a:latin typeface="+mn-lt"/>
              <a:ea typeface="+mn-ea"/>
              <a:cs typeface="+mn-cs"/>
            </a:rPr>
            <a:t>していたが</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令和３年度がピークとなり、以降は減少する</a:t>
          </a:r>
          <a:r>
            <a:rPr kumimoji="1" lang="ja-JP" altLang="ja-JP" sz="1000">
              <a:solidFill>
                <a:schemeClr val="dk1"/>
              </a:solidFill>
              <a:effectLst/>
              <a:latin typeface="+mn-lt"/>
              <a:ea typeface="+mn-ea"/>
              <a:cs typeface="+mn-cs"/>
            </a:rPr>
            <a:t>見込みである。</a:t>
          </a:r>
          <a:endParaRPr lang="ja-JP" altLang="ja-JP" sz="1100">
            <a:effectLst/>
          </a:endParaRPr>
        </a:p>
        <a:p>
          <a:r>
            <a:rPr kumimoji="1" lang="ja-JP" altLang="ja-JP" sz="1000">
              <a:solidFill>
                <a:schemeClr val="dk1"/>
              </a:solidFill>
              <a:effectLst/>
              <a:latin typeface="+mn-lt"/>
              <a:ea typeface="+mn-ea"/>
              <a:cs typeface="+mn-cs"/>
            </a:rPr>
            <a:t>　今後も効率的な償還に努めるとともに、普通建設事業については慎重に事業を選択</a:t>
          </a:r>
          <a:r>
            <a:rPr kumimoji="1" lang="ja-JP" altLang="en-US" sz="1000">
              <a:solidFill>
                <a:schemeClr val="dk1"/>
              </a:solidFill>
              <a:effectLst/>
              <a:latin typeface="+mn-lt"/>
              <a:ea typeface="+mn-ea"/>
              <a:cs typeface="+mn-cs"/>
            </a:rPr>
            <a:t>しながら</a:t>
          </a:r>
          <a:r>
            <a:rPr kumimoji="1" lang="ja-JP" altLang="ja-JP" sz="1000">
              <a:solidFill>
                <a:schemeClr val="dk1"/>
              </a:solidFill>
              <a:effectLst/>
              <a:latin typeface="+mn-lt"/>
              <a:ea typeface="+mn-ea"/>
              <a:cs typeface="+mn-cs"/>
            </a:rPr>
            <a:t>、国県補助金等、地方債以外の財源確保に努め、公債費負担の適正化を図る。</a:t>
          </a:r>
          <a:endParaRPr lang="ja-JP" altLang="ja-JP" sz="1100">
            <a:effectLst/>
          </a:endParaRP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8" name="テキスト ボックス 367"/>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45</xdr:row>
      <xdr:rowOff>90170</xdr:rowOff>
    </xdr:to>
    <xdr:cxnSp macro="">
      <xdr:nvCxnSpPr>
        <xdr:cNvPr id="371" name="直線コネクタ 370"/>
        <xdr:cNvCxnSpPr/>
      </xdr:nvCxnSpPr>
      <xdr:spPr>
        <a:xfrm flipV="1">
          <a:off x="17018000" y="611632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62247</xdr:rowOff>
    </xdr:from>
    <xdr:ext cx="762000" cy="259045"/>
    <xdr:sp macro="" textlink="">
      <xdr:nvSpPr>
        <xdr:cNvPr id="372"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90170</xdr:rowOff>
    </xdr:from>
    <xdr:to>
      <xdr:col>81</xdr:col>
      <xdr:colOff>133350</xdr:colOff>
      <xdr:row>45</xdr:row>
      <xdr:rowOff>90170</xdr:rowOff>
    </xdr:to>
    <xdr:cxnSp macro="">
      <xdr:nvCxnSpPr>
        <xdr:cNvPr id="373" name="直線コネクタ 372"/>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4"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5" name="直線コネクタ 374"/>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23114</xdr:rowOff>
    </xdr:from>
    <xdr:to>
      <xdr:col>81</xdr:col>
      <xdr:colOff>44450</xdr:colOff>
      <xdr:row>41</xdr:row>
      <xdr:rowOff>81026</xdr:rowOff>
    </xdr:to>
    <xdr:cxnSp macro="">
      <xdr:nvCxnSpPr>
        <xdr:cNvPr id="376" name="直線コネクタ 375"/>
        <xdr:cNvCxnSpPr/>
      </xdr:nvCxnSpPr>
      <xdr:spPr>
        <a:xfrm flipV="1">
          <a:off x="16179800" y="7052564"/>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158005</xdr:rowOff>
    </xdr:from>
    <xdr:ext cx="762000" cy="259045"/>
    <xdr:sp macro="" textlink="">
      <xdr:nvSpPr>
        <xdr:cNvPr id="377" name="公債費負担の状況平均値テキスト"/>
        <xdr:cNvSpPr txBox="1"/>
      </xdr:nvSpPr>
      <xdr:spPr>
        <a:xfrm>
          <a:off x="17106900" y="667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141478</xdr:rowOff>
    </xdr:from>
    <xdr:to>
      <xdr:col>81</xdr:col>
      <xdr:colOff>95250</xdr:colOff>
      <xdr:row>40</xdr:row>
      <xdr:rowOff>71628</xdr:rowOff>
    </xdr:to>
    <xdr:sp macro="" textlink="">
      <xdr:nvSpPr>
        <xdr:cNvPr id="378" name="フローチャート: 判断 377"/>
        <xdr:cNvSpPr/>
      </xdr:nvSpPr>
      <xdr:spPr>
        <a:xfrm>
          <a:off x="169672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81026</xdr:rowOff>
    </xdr:from>
    <xdr:to>
      <xdr:col>77</xdr:col>
      <xdr:colOff>44450</xdr:colOff>
      <xdr:row>41</xdr:row>
      <xdr:rowOff>167894</xdr:rowOff>
    </xdr:to>
    <xdr:cxnSp macro="">
      <xdr:nvCxnSpPr>
        <xdr:cNvPr id="379" name="直線コネクタ 378"/>
        <xdr:cNvCxnSpPr/>
      </xdr:nvCxnSpPr>
      <xdr:spPr>
        <a:xfrm flipV="1">
          <a:off x="15290800" y="711047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0" name="フローチャート: 判断 379"/>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101109</xdr:rowOff>
    </xdr:from>
    <xdr:ext cx="736600" cy="259045"/>
    <xdr:sp macro="" textlink="">
      <xdr:nvSpPr>
        <xdr:cNvPr id="381" name="テキスト ボックス 380"/>
        <xdr:cNvSpPr txBox="1"/>
      </xdr:nvSpPr>
      <xdr:spPr>
        <a:xfrm>
          <a:off x="15798800" y="6616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167894</xdr:rowOff>
    </xdr:from>
    <xdr:to>
      <xdr:col>72</xdr:col>
      <xdr:colOff>203200</xdr:colOff>
      <xdr:row>42</xdr:row>
      <xdr:rowOff>92964</xdr:rowOff>
    </xdr:to>
    <xdr:cxnSp macro="">
      <xdr:nvCxnSpPr>
        <xdr:cNvPr id="382" name="直線コネクタ 381"/>
        <xdr:cNvCxnSpPr/>
      </xdr:nvCxnSpPr>
      <xdr:spPr>
        <a:xfrm flipV="1">
          <a:off x="14401800" y="719734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18288</xdr:rowOff>
    </xdr:from>
    <xdr:to>
      <xdr:col>73</xdr:col>
      <xdr:colOff>44450</xdr:colOff>
      <xdr:row>40</xdr:row>
      <xdr:rowOff>119888</xdr:rowOff>
    </xdr:to>
    <xdr:sp macro="" textlink="">
      <xdr:nvSpPr>
        <xdr:cNvPr id="383" name="フローチャート: 判断 382"/>
        <xdr:cNvSpPr/>
      </xdr:nvSpPr>
      <xdr:spPr>
        <a:xfrm>
          <a:off x="15240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130065</xdr:rowOff>
    </xdr:from>
    <xdr:ext cx="762000" cy="259045"/>
    <xdr:sp macro="" textlink="">
      <xdr:nvSpPr>
        <xdr:cNvPr id="384" name="テキスト ボックス 383"/>
        <xdr:cNvSpPr txBox="1"/>
      </xdr:nvSpPr>
      <xdr:spPr>
        <a:xfrm>
          <a:off x="14909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92964</xdr:rowOff>
    </xdr:from>
    <xdr:to>
      <xdr:col>68</xdr:col>
      <xdr:colOff>152400</xdr:colOff>
      <xdr:row>42</xdr:row>
      <xdr:rowOff>160528</xdr:rowOff>
    </xdr:to>
    <xdr:cxnSp macro="">
      <xdr:nvCxnSpPr>
        <xdr:cNvPr id="385" name="直線コネクタ 384"/>
        <xdr:cNvCxnSpPr/>
      </xdr:nvCxnSpPr>
      <xdr:spPr>
        <a:xfrm flipV="1">
          <a:off x="13512800" y="729386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47244</xdr:rowOff>
    </xdr:from>
    <xdr:to>
      <xdr:col>68</xdr:col>
      <xdr:colOff>203200</xdr:colOff>
      <xdr:row>40</xdr:row>
      <xdr:rowOff>148844</xdr:rowOff>
    </xdr:to>
    <xdr:sp macro="" textlink="">
      <xdr:nvSpPr>
        <xdr:cNvPr id="386" name="フローチャート: 判断 385"/>
        <xdr:cNvSpPr/>
      </xdr:nvSpPr>
      <xdr:spPr>
        <a:xfrm>
          <a:off x="14351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159021</xdr:rowOff>
    </xdr:from>
    <xdr:ext cx="762000" cy="259045"/>
    <xdr:sp macro="" textlink="">
      <xdr:nvSpPr>
        <xdr:cNvPr id="387" name="テキスト ボックス 386"/>
        <xdr:cNvSpPr txBox="1"/>
      </xdr:nvSpPr>
      <xdr:spPr>
        <a:xfrm>
          <a:off x="14020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88" name="フローチャート: 判断 387"/>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16527</xdr:rowOff>
    </xdr:from>
    <xdr:ext cx="762000" cy="259045"/>
    <xdr:sp macro="" textlink="">
      <xdr:nvSpPr>
        <xdr:cNvPr id="389" name="テキスト ボックス 388"/>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143764</xdr:rowOff>
    </xdr:from>
    <xdr:to>
      <xdr:col>81</xdr:col>
      <xdr:colOff>95250</xdr:colOff>
      <xdr:row>41</xdr:row>
      <xdr:rowOff>73914</xdr:rowOff>
    </xdr:to>
    <xdr:sp macro="" textlink="">
      <xdr:nvSpPr>
        <xdr:cNvPr id="395" name="楕円 394"/>
        <xdr:cNvSpPr/>
      </xdr:nvSpPr>
      <xdr:spPr>
        <a:xfrm>
          <a:off x="169672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115841</xdr:rowOff>
    </xdr:from>
    <xdr:ext cx="762000" cy="259045"/>
    <xdr:sp macro="" textlink="">
      <xdr:nvSpPr>
        <xdr:cNvPr id="396" name="公債費負担の状況該当値テキスト"/>
        <xdr:cNvSpPr txBox="1"/>
      </xdr:nvSpPr>
      <xdr:spPr>
        <a:xfrm>
          <a:off x="17106900" y="697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30226</xdr:rowOff>
    </xdr:from>
    <xdr:to>
      <xdr:col>77</xdr:col>
      <xdr:colOff>95250</xdr:colOff>
      <xdr:row>41</xdr:row>
      <xdr:rowOff>131826</xdr:rowOff>
    </xdr:to>
    <xdr:sp macro="" textlink="">
      <xdr:nvSpPr>
        <xdr:cNvPr id="397" name="楕円 396"/>
        <xdr:cNvSpPr/>
      </xdr:nvSpPr>
      <xdr:spPr>
        <a:xfrm>
          <a:off x="16129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116603</xdr:rowOff>
    </xdr:from>
    <xdr:ext cx="736600" cy="259045"/>
    <xdr:sp macro="" textlink="">
      <xdr:nvSpPr>
        <xdr:cNvPr id="398" name="テキスト ボックス 397"/>
        <xdr:cNvSpPr txBox="1"/>
      </xdr:nvSpPr>
      <xdr:spPr>
        <a:xfrm>
          <a:off x="15798800" y="714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117094</xdr:rowOff>
    </xdr:from>
    <xdr:to>
      <xdr:col>73</xdr:col>
      <xdr:colOff>44450</xdr:colOff>
      <xdr:row>42</xdr:row>
      <xdr:rowOff>47244</xdr:rowOff>
    </xdr:to>
    <xdr:sp macro="" textlink="">
      <xdr:nvSpPr>
        <xdr:cNvPr id="399" name="楕円 398"/>
        <xdr:cNvSpPr/>
      </xdr:nvSpPr>
      <xdr:spPr>
        <a:xfrm>
          <a:off x="15240000" y="714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32021</xdr:rowOff>
    </xdr:from>
    <xdr:ext cx="762000" cy="259045"/>
    <xdr:sp macro="" textlink="">
      <xdr:nvSpPr>
        <xdr:cNvPr id="400" name="テキスト ボックス 399"/>
        <xdr:cNvSpPr txBox="1"/>
      </xdr:nvSpPr>
      <xdr:spPr>
        <a:xfrm>
          <a:off x="14909800" y="723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42164</xdr:rowOff>
    </xdr:from>
    <xdr:to>
      <xdr:col>68</xdr:col>
      <xdr:colOff>203200</xdr:colOff>
      <xdr:row>42</xdr:row>
      <xdr:rowOff>143764</xdr:rowOff>
    </xdr:to>
    <xdr:sp macro="" textlink="">
      <xdr:nvSpPr>
        <xdr:cNvPr id="401" name="楕円 400"/>
        <xdr:cNvSpPr/>
      </xdr:nvSpPr>
      <xdr:spPr>
        <a:xfrm>
          <a:off x="14351000" y="724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128541</xdr:rowOff>
    </xdr:from>
    <xdr:ext cx="762000" cy="259045"/>
    <xdr:sp macro="" textlink="">
      <xdr:nvSpPr>
        <xdr:cNvPr id="402" name="テキスト ボックス 401"/>
        <xdr:cNvSpPr txBox="1"/>
      </xdr:nvSpPr>
      <xdr:spPr>
        <a:xfrm>
          <a:off x="14020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109728</xdr:rowOff>
    </xdr:from>
    <xdr:to>
      <xdr:col>64</xdr:col>
      <xdr:colOff>152400</xdr:colOff>
      <xdr:row>43</xdr:row>
      <xdr:rowOff>39878</xdr:rowOff>
    </xdr:to>
    <xdr:sp macro="" textlink="">
      <xdr:nvSpPr>
        <xdr:cNvPr id="403" name="楕円 402"/>
        <xdr:cNvSpPr/>
      </xdr:nvSpPr>
      <xdr:spPr>
        <a:xfrm>
          <a:off x="13462000" y="73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24655</xdr:rowOff>
    </xdr:from>
    <xdr:ext cx="762000" cy="259045"/>
    <xdr:sp macro="" textlink="">
      <xdr:nvSpPr>
        <xdr:cNvPr id="404" name="テキスト ボックス 403"/>
        <xdr:cNvSpPr txBox="1"/>
      </xdr:nvSpPr>
      <xdr:spPr>
        <a:xfrm>
          <a:off x="13131800" y="73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mn-lt"/>
              <a:ea typeface="+mn-ea"/>
              <a:cs typeface="+mn-cs"/>
            </a:rPr>
            <a:t>市債管理基金残高の増加や、「再生可能エネルギー基金」、「豊かな森を育む基金」、「まち・ひと・しごと創生推進基金」の新設等により充当可能基金が約</a:t>
          </a:r>
          <a:r>
            <a:rPr kumimoji="1" lang="en-US" altLang="ja-JP" sz="1100">
              <a:solidFill>
                <a:schemeClr val="dk1"/>
              </a:solidFill>
              <a:effectLst/>
              <a:latin typeface="+mn-lt"/>
              <a:ea typeface="+mn-ea"/>
              <a:cs typeface="+mn-cs"/>
            </a:rPr>
            <a:t>300</a:t>
          </a:r>
          <a:r>
            <a:rPr kumimoji="1" lang="ja-JP" altLang="en-US" sz="1100">
              <a:solidFill>
                <a:schemeClr val="dk1"/>
              </a:solidFill>
              <a:effectLst/>
              <a:latin typeface="+mn-lt"/>
              <a:ea typeface="+mn-ea"/>
              <a:cs typeface="+mn-cs"/>
            </a:rPr>
            <a:t>百万円増加したことが主要因となり分子全体が約</a:t>
          </a:r>
          <a:r>
            <a:rPr kumimoji="1" lang="en-US" altLang="ja-JP" sz="1100">
              <a:solidFill>
                <a:schemeClr val="dk1"/>
              </a:solidFill>
              <a:effectLst/>
              <a:latin typeface="+mn-lt"/>
              <a:ea typeface="+mn-ea"/>
              <a:cs typeface="+mn-cs"/>
            </a:rPr>
            <a:t>300</a:t>
          </a:r>
          <a:r>
            <a:rPr kumimoji="1" lang="ja-JP" altLang="en-US" sz="1100">
              <a:solidFill>
                <a:schemeClr val="dk1"/>
              </a:solidFill>
              <a:effectLst/>
              <a:latin typeface="+mn-lt"/>
              <a:ea typeface="+mn-ea"/>
              <a:cs typeface="+mn-cs"/>
            </a:rPr>
            <a:t>百万円減少したため</a:t>
          </a:r>
          <a:r>
            <a:rPr kumimoji="1" lang="ja-JP" altLang="ja-JP" sz="1100">
              <a:solidFill>
                <a:schemeClr val="dk1"/>
              </a:solidFill>
              <a:effectLst/>
              <a:latin typeface="+mn-lt"/>
              <a:ea typeface="+mn-ea"/>
              <a:cs typeface="+mn-cs"/>
            </a:rPr>
            <a:t>、将来負担比率</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前年比</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　類似団体平均を下回っているものの、通常事業における点検評価や見直し等により財政の健全化を図るとともに、普通建設事業における国県補助金等、地方債以外の財源確保に努めることにより、将来負担の適正化を図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44154</xdr:rowOff>
    </xdr:to>
    <xdr:cxnSp macro="">
      <xdr:nvCxnSpPr>
        <xdr:cNvPr id="433" name="直線コネクタ 432"/>
        <xdr:cNvCxnSpPr/>
      </xdr:nvCxnSpPr>
      <xdr:spPr>
        <a:xfrm flipV="1">
          <a:off x="17018000" y="2370667"/>
          <a:ext cx="0" cy="14453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16231</xdr:rowOff>
    </xdr:from>
    <xdr:ext cx="762000" cy="259045"/>
    <xdr:sp macro="" textlink="">
      <xdr:nvSpPr>
        <xdr:cNvPr id="434" name="将来負担の状況最小値テキスト"/>
        <xdr:cNvSpPr txBox="1"/>
      </xdr:nvSpPr>
      <xdr:spPr>
        <a:xfrm>
          <a:off x="17106900" y="3788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44154</xdr:rowOff>
    </xdr:from>
    <xdr:to>
      <xdr:col>81</xdr:col>
      <xdr:colOff>133350</xdr:colOff>
      <xdr:row>22</xdr:row>
      <xdr:rowOff>44154</xdr:rowOff>
    </xdr:to>
    <xdr:cxnSp macro="">
      <xdr:nvCxnSpPr>
        <xdr:cNvPr id="435" name="直線コネクタ 434"/>
        <xdr:cNvCxnSpPr/>
      </xdr:nvCxnSpPr>
      <xdr:spPr>
        <a:xfrm>
          <a:off x="16929100" y="381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140885</xdr:rowOff>
    </xdr:from>
    <xdr:to>
      <xdr:col>81</xdr:col>
      <xdr:colOff>44450</xdr:colOff>
      <xdr:row>14</xdr:row>
      <xdr:rowOff>162602</xdr:rowOff>
    </xdr:to>
    <xdr:cxnSp macro="">
      <xdr:nvCxnSpPr>
        <xdr:cNvPr id="438" name="直線コネクタ 437"/>
        <xdr:cNvCxnSpPr/>
      </xdr:nvCxnSpPr>
      <xdr:spPr>
        <a:xfrm flipV="1">
          <a:off x="16179800" y="2541185"/>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93531</xdr:rowOff>
    </xdr:from>
    <xdr:ext cx="762000" cy="259045"/>
    <xdr:sp macro="" textlink="">
      <xdr:nvSpPr>
        <xdr:cNvPr id="439" name="将来負担の状況平均値テキスト"/>
        <xdr:cNvSpPr txBox="1"/>
      </xdr:nvSpPr>
      <xdr:spPr>
        <a:xfrm>
          <a:off x="17106900" y="2493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121454</xdr:rowOff>
    </xdr:from>
    <xdr:to>
      <xdr:col>81</xdr:col>
      <xdr:colOff>95250</xdr:colOff>
      <xdr:row>15</xdr:row>
      <xdr:rowOff>51604</xdr:rowOff>
    </xdr:to>
    <xdr:sp macro="" textlink="">
      <xdr:nvSpPr>
        <xdr:cNvPr id="440" name="フローチャート: 判断 439"/>
        <xdr:cNvSpPr/>
      </xdr:nvSpPr>
      <xdr:spPr>
        <a:xfrm>
          <a:off x="16967200" y="252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116755</xdr:rowOff>
    </xdr:from>
    <xdr:to>
      <xdr:col>77</xdr:col>
      <xdr:colOff>44450</xdr:colOff>
      <xdr:row>14</xdr:row>
      <xdr:rowOff>162602</xdr:rowOff>
    </xdr:to>
    <xdr:cxnSp macro="">
      <xdr:nvCxnSpPr>
        <xdr:cNvPr id="441" name="直線コネクタ 440"/>
        <xdr:cNvCxnSpPr/>
      </xdr:nvCxnSpPr>
      <xdr:spPr>
        <a:xfrm>
          <a:off x="15290800" y="2517055"/>
          <a:ext cx="8890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124672</xdr:rowOff>
    </xdr:from>
    <xdr:to>
      <xdr:col>77</xdr:col>
      <xdr:colOff>95250</xdr:colOff>
      <xdr:row>15</xdr:row>
      <xdr:rowOff>54822</xdr:rowOff>
    </xdr:to>
    <xdr:sp macro="" textlink="">
      <xdr:nvSpPr>
        <xdr:cNvPr id="442" name="フローチャート: 判断 441"/>
        <xdr:cNvSpPr/>
      </xdr:nvSpPr>
      <xdr:spPr>
        <a:xfrm>
          <a:off x="161290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39599</xdr:rowOff>
    </xdr:from>
    <xdr:ext cx="736600" cy="259045"/>
    <xdr:sp macro="" textlink="">
      <xdr:nvSpPr>
        <xdr:cNvPr id="443" name="テキスト ボックス 442"/>
        <xdr:cNvSpPr txBox="1"/>
      </xdr:nvSpPr>
      <xdr:spPr>
        <a:xfrm>
          <a:off x="15798800" y="261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116755</xdr:rowOff>
    </xdr:from>
    <xdr:to>
      <xdr:col>72</xdr:col>
      <xdr:colOff>203200</xdr:colOff>
      <xdr:row>15</xdr:row>
      <xdr:rowOff>12065</xdr:rowOff>
    </xdr:to>
    <xdr:cxnSp macro="">
      <xdr:nvCxnSpPr>
        <xdr:cNvPr id="444" name="直線コネクタ 443"/>
        <xdr:cNvCxnSpPr/>
      </xdr:nvCxnSpPr>
      <xdr:spPr>
        <a:xfrm flipV="1">
          <a:off x="14401800" y="2517055"/>
          <a:ext cx="889000" cy="6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123063</xdr:rowOff>
    </xdr:from>
    <xdr:to>
      <xdr:col>73</xdr:col>
      <xdr:colOff>44450</xdr:colOff>
      <xdr:row>15</xdr:row>
      <xdr:rowOff>53213</xdr:rowOff>
    </xdr:to>
    <xdr:sp macro="" textlink="">
      <xdr:nvSpPr>
        <xdr:cNvPr id="445" name="フローチャート: 判断 444"/>
        <xdr:cNvSpPr/>
      </xdr:nvSpPr>
      <xdr:spPr>
        <a:xfrm>
          <a:off x="15240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37990</xdr:rowOff>
    </xdr:from>
    <xdr:ext cx="762000" cy="259045"/>
    <xdr:sp macro="" textlink="">
      <xdr:nvSpPr>
        <xdr:cNvPr id="446" name="テキスト ボックス 445"/>
        <xdr:cNvSpPr txBox="1"/>
      </xdr:nvSpPr>
      <xdr:spPr>
        <a:xfrm>
          <a:off x="14909800" y="2609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144103</xdr:rowOff>
    </xdr:from>
    <xdr:to>
      <xdr:col>68</xdr:col>
      <xdr:colOff>152400</xdr:colOff>
      <xdr:row>15</xdr:row>
      <xdr:rowOff>12065</xdr:rowOff>
    </xdr:to>
    <xdr:cxnSp macro="">
      <xdr:nvCxnSpPr>
        <xdr:cNvPr id="447" name="直線コネクタ 446"/>
        <xdr:cNvCxnSpPr/>
      </xdr:nvCxnSpPr>
      <xdr:spPr>
        <a:xfrm>
          <a:off x="13512800" y="2544403"/>
          <a:ext cx="889000" cy="3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171323</xdr:rowOff>
    </xdr:from>
    <xdr:to>
      <xdr:col>68</xdr:col>
      <xdr:colOff>203200</xdr:colOff>
      <xdr:row>15</xdr:row>
      <xdr:rowOff>101473</xdr:rowOff>
    </xdr:to>
    <xdr:sp macro="" textlink="">
      <xdr:nvSpPr>
        <xdr:cNvPr id="448" name="フローチャート: 判断 447"/>
        <xdr:cNvSpPr/>
      </xdr:nvSpPr>
      <xdr:spPr>
        <a:xfrm>
          <a:off x="14351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86250</xdr:rowOff>
    </xdr:from>
    <xdr:ext cx="762000" cy="259045"/>
    <xdr:sp macro="" textlink="">
      <xdr:nvSpPr>
        <xdr:cNvPr id="449" name="テキスト ボックス 448"/>
        <xdr:cNvSpPr txBox="1"/>
      </xdr:nvSpPr>
      <xdr:spPr>
        <a:xfrm>
          <a:off x="14020800" y="265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14351</xdr:rowOff>
    </xdr:from>
    <xdr:to>
      <xdr:col>64</xdr:col>
      <xdr:colOff>152400</xdr:colOff>
      <xdr:row>15</xdr:row>
      <xdr:rowOff>115951</xdr:rowOff>
    </xdr:to>
    <xdr:sp macro="" textlink="">
      <xdr:nvSpPr>
        <xdr:cNvPr id="450" name="フローチャート: 判断 449"/>
        <xdr:cNvSpPr/>
      </xdr:nvSpPr>
      <xdr:spPr>
        <a:xfrm>
          <a:off x="13462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100728</xdr:rowOff>
    </xdr:from>
    <xdr:ext cx="762000" cy="259045"/>
    <xdr:sp macro="" textlink="">
      <xdr:nvSpPr>
        <xdr:cNvPr id="451" name="テキスト ボックス 450"/>
        <xdr:cNvSpPr txBox="1"/>
      </xdr:nvSpPr>
      <xdr:spPr>
        <a:xfrm>
          <a:off x="13131800" y="2672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90085</xdr:rowOff>
    </xdr:from>
    <xdr:to>
      <xdr:col>81</xdr:col>
      <xdr:colOff>95250</xdr:colOff>
      <xdr:row>15</xdr:row>
      <xdr:rowOff>20235</xdr:rowOff>
    </xdr:to>
    <xdr:sp macro="" textlink="">
      <xdr:nvSpPr>
        <xdr:cNvPr id="457" name="楕円 456"/>
        <xdr:cNvSpPr/>
      </xdr:nvSpPr>
      <xdr:spPr>
        <a:xfrm>
          <a:off x="16967200" y="249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106612</xdr:rowOff>
    </xdr:from>
    <xdr:ext cx="762000" cy="259045"/>
    <xdr:sp macro="" textlink="">
      <xdr:nvSpPr>
        <xdr:cNvPr id="458" name="将来負担の状況該当値テキスト"/>
        <xdr:cNvSpPr txBox="1"/>
      </xdr:nvSpPr>
      <xdr:spPr>
        <a:xfrm>
          <a:off x="17106900" y="2335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111802</xdr:rowOff>
    </xdr:from>
    <xdr:to>
      <xdr:col>77</xdr:col>
      <xdr:colOff>95250</xdr:colOff>
      <xdr:row>15</xdr:row>
      <xdr:rowOff>41952</xdr:rowOff>
    </xdr:to>
    <xdr:sp macro="" textlink="">
      <xdr:nvSpPr>
        <xdr:cNvPr id="459" name="楕円 458"/>
        <xdr:cNvSpPr/>
      </xdr:nvSpPr>
      <xdr:spPr>
        <a:xfrm>
          <a:off x="16129000" y="251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52129</xdr:rowOff>
    </xdr:from>
    <xdr:ext cx="736600" cy="259045"/>
    <xdr:sp macro="" textlink="">
      <xdr:nvSpPr>
        <xdr:cNvPr id="460" name="テキスト ボックス 459"/>
        <xdr:cNvSpPr txBox="1"/>
      </xdr:nvSpPr>
      <xdr:spPr>
        <a:xfrm>
          <a:off x="15798800" y="22809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65955</xdr:rowOff>
    </xdr:from>
    <xdr:to>
      <xdr:col>73</xdr:col>
      <xdr:colOff>44450</xdr:colOff>
      <xdr:row>14</xdr:row>
      <xdr:rowOff>167555</xdr:rowOff>
    </xdr:to>
    <xdr:sp macro="" textlink="">
      <xdr:nvSpPr>
        <xdr:cNvPr id="461" name="楕円 460"/>
        <xdr:cNvSpPr/>
      </xdr:nvSpPr>
      <xdr:spPr>
        <a:xfrm>
          <a:off x="15240000" y="246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6282</xdr:rowOff>
    </xdr:from>
    <xdr:ext cx="762000" cy="259045"/>
    <xdr:sp macro="" textlink="">
      <xdr:nvSpPr>
        <xdr:cNvPr id="462" name="テキスト ボックス 461"/>
        <xdr:cNvSpPr txBox="1"/>
      </xdr:nvSpPr>
      <xdr:spPr>
        <a:xfrm>
          <a:off x="14909800" y="2235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132715</xdr:rowOff>
    </xdr:from>
    <xdr:to>
      <xdr:col>68</xdr:col>
      <xdr:colOff>203200</xdr:colOff>
      <xdr:row>15</xdr:row>
      <xdr:rowOff>62865</xdr:rowOff>
    </xdr:to>
    <xdr:sp macro="" textlink="">
      <xdr:nvSpPr>
        <xdr:cNvPr id="463" name="楕円 462"/>
        <xdr:cNvSpPr/>
      </xdr:nvSpPr>
      <xdr:spPr>
        <a:xfrm>
          <a:off x="14351000" y="253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73042</xdr:rowOff>
    </xdr:from>
    <xdr:ext cx="762000" cy="259045"/>
    <xdr:sp macro="" textlink="">
      <xdr:nvSpPr>
        <xdr:cNvPr id="464" name="テキスト ボックス 463"/>
        <xdr:cNvSpPr txBox="1"/>
      </xdr:nvSpPr>
      <xdr:spPr>
        <a:xfrm>
          <a:off x="14020800" y="230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93303</xdr:rowOff>
    </xdr:from>
    <xdr:to>
      <xdr:col>64</xdr:col>
      <xdr:colOff>152400</xdr:colOff>
      <xdr:row>15</xdr:row>
      <xdr:rowOff>23453</xdr:rowOff>
    </xdr:to>
    <xdr:sp macro="" textlink="">
      <xdr:nvSpPr>
        <xdr:cNvPr id="465" name="楕円 464"/>
        <xdr:cNvSpPr/>
      </xdr:nvSpPr>
      <xdr:spPr>
        <a:xfrm>
          <a:off x="13462000" y="249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33630</xdr:rowOff>
    </xdr:from>
    <xdr:ext cx="762000" cy="259045"/>
    <xdr:sp macro="" textlink="">
      <xdr:nvSpPr>
        <xdr:cNvPr id="466" name="テキスト ボックス 465"/>
        <xdr:cNvSpPr txBox="1"/>
      </xdr:nvSpPr>
      <xdr:spPr>
        <a:xfrm>
          <a:off x="13131800" y="2262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岩手県宮古市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50,562
50,405
1,259.15
48,773,098
46,585,065
1,513,169
17,578,962
46,960,788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21.2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dk1"/>
              </a:solidFill>
              <a:effectLst/>
              <a:latin typeface="+mn-lt"/>
              <a:ea typeface="+mn-ea"/>
              <a:cs typeface="+mn-cs"/>
            </a:rPr>
            <a:t>分子である</a:t>
          </a:r>
          <a:r>
            <a:rPr kumimoji="1" lang="ja-JP" altLang="en-US" sz="1050">
              <a:solidFill>
                <a:schemeClr val="dk1"/>
              </a:solidFill>
              <a:effectLst/>
              <a:latin typeface="+mn-lt"/>
              <a:ea typeface="+mn-ea"/>
              <a:cs typeface="+mn-cs"/>
            </a:rPr>
            <a:t>人件費について、</a:t>
          </a:r>
          <a:r>
            <a:rPr kumimoji="1" lang="ja-JP" altLang="ja-JP" sz="1050">
              <a:solidFill>
                <a:schemeClr val="dk1"/>
              </a:solidFill>
              <a:effectLst/>
              <a:latin typeface="+mn-lt"/>
              <a:ea typeface="+mn-ea"/>
              <a:cs typeface="+mn-cs"/>
            </a:rPr>
            <a:t>会計年度任用職員への移行に伴うパートタイム報酬及び手当の増（前年比＋</a:t>
          </a:r>
          <a:r>
            <a:rPr kumimoji="1" lang="en-US" altLang="ja-JP" sz="1050">
              <a:solidFill>
                <a:schemeClr val="dk1"/>
              </a:solidFill>
              <a:effectLst/>
              <a:latin typeface="+mn-lt"/>
              <a:ea typeface="+mn-ea"/>
              <a:cs typeface="+mn-cs"/>
            </a:rPr>
            <a:t>571</a:t>
          </a:r>
          <a:r>
            <a:rPr kumimoji="1" lang="ja-JP" altLang="ja-JP" sz="1050">
              <a:solidFill>
                <a:schemeClr val="dk1"/>
              </a:solidFill>
              <a:effectLst/>
              <a:latin typeface="+mn-lt"/>
              <a:ea typeface="+mn-ea"/>
              <a:cs typeface="+mn-cs"/>
            </a:rPr>
            <a:t>百万円</a:t>
          </a:r>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皆増</a:t>
          </a:r>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）、フルタイム給料及び手当の増（前年比＋</a:t>
          </a:r>
          <a:r>
            <a:rPr kumimoji="1" lang="en-US" altLang="ja-JP" sz="1050">
              <a:solidFill>
                <a:schemeClr val="dk1"/>
              </a:solidFill>
              <a:effectLst/>
              <a:latin typeface="+mn-lt"/>
              <a:ea typeface="+mn-ea"/>
              <a:cs typeface="+mn-cs"/>
            </a:rPr>
            <a:t>225</a:t>
          </a:r>
          <a:r>
            <a:rPr kumimoji="1" lang="ja-JP" altLang="ja-JP" sz="1050">
              <a:solidFill>
                <a:schemeClr val="dk1"/>
              </a:solidFill>
              <a:effectLst/>
              <a:latin typeface="+mn-lt"/>
              <a:ea typeface="+mn-ea"/>
              <a:cs typeface="+mn-cs"/>
            </a:rPr>
            <a:t>百万円</a:t>
          </a:r>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皆増</a:t>
          </a:r>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）等を主因とし</a:t>
          </a:r>
          <a:r>
            <a:rPr kumimoji="1" lang="ja-JP" altLang="en-US" sz="1050">
              <a:solidFill>
                <a:schemeClr val="dk1"/>
              </a:solidFill>
              <a:effectLst/>
              <a:latin typeface="+mn-lt"/>
              <a:ea typeface="+mn-ea"/>
              <a:cs typeface="+mn-cs"/>
            </a:rPr>
            <a:t>、全体で</a:t>
          </a:r>
          <a:r>
            <a:rPr kumimoji="1" lang="ja-JP" altLang="ja-JP" sz="1050">
              <a:solidFill>
                <a:schemeClr val="dk1"/>
              </a:solidFill>
              <a:effectLst/>
              <a:latin typeface="+mn-lt"/>
              <a:ea typeface="+mn-ea"/>
              <a:cs typeface="+mn-cs"/>
            </a:rPr>
            <a:t>前年比</a:t>
          </a:r>
          <a:r>
            <a:rPr kumimoji="1" lang="en-US" altLang="ja-JP" sz="1050">
              <a:solidFill>
                <a:schemeClr val="dk1"/>
              </a:solidFill>
              <a:effectLst/>
              <a:latin typeface="+mn-lt"/>
              <a:ea typeface="+mn-ea"/>
              <a:cs typeface="+mn-cs"/>
            </a:rPr>
            <a:t>306</a:t>
          </a:r>
          <a:r>
            <a:rPr kumimoji="1" lang="ja-JP" altLang="en-US" sz="1050">
              <a:solidFill>
                <a:schemeClr val="dk1"/>
              </a:solidFill>
              <a:effectLst/>
              <a:latin typeface="+mn-lt"/>
              <a:ea typeface="+mn-ea"/>
              <a:cs typeface="+mn-cs"/>
            </a:rPr>
            <a:t>百万円（＋</a:t>
          </a:r>
          <a:r>
            <a:rPr kumimoji="1" lang="en-US" altLang="ja-JP" sz="1050">
              <a:solidFill>
                <a:schemeClr val="dk1"/>
              </a:solidFill>
              <a:effectLst/>
              <a:latin typeface="+mn-lt"/>
              <a:ea typeface="+mn-ea"/>
              <a:cs typeface="+mn-cs"/>
            </a:rPr>
            <a:t>6.0</a:t>
          </a:r>
          <a:r>
            <a:rPr kumimoji="1" lang="ja-JP" altLang="en-US" sz="1050">
              <a:solidFill>
                <a:schemeClr val="dk1"/>
              </a:solidFill>
              <a:effectLst/>
              <a:latin typeface="+mn-lt"/>
              <a:ea typeface="+mn-ea"/>
              <a:cs typeface="+mn-cs"/>
            </a:rPr>
            <a:t>ポイント）の増となった一方、分母の増加率が前年比</a:t>
          </a:r>
          <a:r>
            <a:rPr kumimoji="1" lang="en-US" altLang="ja-JP" sz="1050">
              <a:solidFill>
                <a:schemeClr val="dk1"/>
              </a:solidFill>
              <a:effectLst/>
              <a:latin typeface="+mn-lt"/>
              <a:ea typeface="+mn-ea"/>
              <a:cs typeface="+mn-cs"/>
            </a:rPr>
            <a:t>824</a:t>
          </a:r>
          <a:r>
            <a:rPr kumimoji="1" lang="ja-JP" altLang="en-US" sz="1050">
              <a:solidFill>
                <a:schemeClr val="dk1"/>
              </a:solidFill>
              <a:effectLst/>
              <a:latin typeface="+mn-lt"/>
              <a:ea typeface="+mn-ea"/>
              <a:cs typeface="+mn-cs"/>
            </a:rPr>
            <a:t>百万円（＋</a:t>
          </a:r>
          <a:r>
            <a:rPr kumimoji="1" lang="en-US" altLang="ja-JP" sz="1050">
              <a:solidFill>
                <a:schemeClr val="dk1"/>
              </a:solidFill>
              <a:effectLst/>
              <a:latin typeface="+mn-lt"/>
              <a:ea typeface="+mn-ea"/>
              <a:cs typeface="+mn-cs"/>
            </a:rPr>
            <a:t>4.9</a:t>
          </a:r>
          <a:r>
            <a:rPr kumimoji="1" lang="ja-JP" altLang="en-US" sz="1050">
              <a:solidFill>
                <a:schemeClr val="dk1"/>
              </a:solidFill>
              <a:effectLst/>
              <a:latin typeface="+mn-lt"/>
              <a:ea typeface="+mn-ea"/>
              <a:cs typeface="+mn-cs"/>
            </a:rPr>
            <a:t>ポイント）の増に留まったことで、人件費の比率は前年比で</a:t>
          </a:r>
          <a:r>
            <a:rPr kumimoji="1" lang="en-US" altLang="ja-JP" sz="1050">
              <a:solidFill>
                <a:schemeClr val="dk1"/>
              </a:solidFill>
              <a:effectLst/>
              <a:latin typeface="+mn-lt"/>
              <a:ea typeface="+mn-ea"/>
              <a:cs typeface="+mn-cs"/>
            </a:rPr>
            <a:t>2.5</a:t>
          </a:r>
          <a:r>
            <a:rPr kumimoji="1" lang="ja-JP" altLang="en-US" sz="1050">
              <a:solidFill>
                <a:schemeClr val="dk1"/>
              </a:solidFill>
              <a:effectLst/>
              <a:latin typeface="+mn-lt"/>
              <a:ea typeface="+mn-ea"/>
              <a:cs typeface="+mn-cs"/>
            </a:rPr>
            <a:t>ポイント増加した。</a:t>
          </a:r>
          <a:endParaRPr kumimoji="1" lang="en-US" altLang="ja-JP" sz="1050">
            <a:solidFill>
              <a:schemeClr val="dk1"/>
            </a:solidFill>
            <a:effectLst/>
            <a:latin typeface="+mn-lt"/>
            <a:ea typeface="+mn-ea"/>
            <a:cs typeface="+mn-cs"/>
          </a:endParaRPr>
        </a:p>
        <a:p>
          <a:r>
            <a:rPr kumimoji="1" lang="ja-JP" altLang="en-US" sz="1050">
              <a:solidFill>
                <a:schemeClr val="dk1"/>
              </a:solidFill>
              <a:effectLst/>
              <a:latin typeface="+mn-lt"/>
              <a:ea typeface="+mn-ea"/>
              <a:cs typeface="+mn-cs"/>
            </a:rPr>
            <a:t>　引き続き、事業量の見直しや業務委託を進め、人件費の削減に努める。</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113284</xdr:rowOff>
    </xdr:from>
    <xdr:to>
      <xdr:col>24</xdr:col>
      <xdr:colOff>25400</xdr:colOff>
      <xdr:row>41</xdr:row>
      <xdr:rowOff>124714</xdr:rowOff>
    </xdr:to>
    <xdr:cxnSp macro="">
      <xdr:nvCxnSpPr>
        <xdr:cNvPr id="59" name="直線コネクタ 58"/>
        <xdr:cNvCxnSpPr/>
      </xdr:nvCxnSpPr>
      <xdr:spPr>
        <a:xfrm flipV="1">
          <a:off x="4826000" y="5599684"/>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96791</xdr:rowOff>
    </xdr:from>
    <xdr:ext cx="762000" cy="259045"/>
    <xdr:sp macro="" textlink="">
      <xdr:nvSpPr>
        <xdr:cNvPr id="60" name="人件費最小値テキスト"/>
        <xdr:cNvSpPr txBox="1"/>
      </xdr:nvSpPr>
      <xdr:spPr>
        <a:xfrm>
          <a:off x="4914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124714</xdr:rowOff>
    </xdr:from>
    <xdr:to>
      <xdr:col>24</xdr:col>
      <xdr:colOff>114300</xdr:colOff>
      <xdr:row>41</xdr:row>
      <xdr:rowOff>124714</xdr:rowOff>
    </xdr:to>
    <xdr:cxnSp macro="">
      <xdr:nvCxnSpPr>
        <xdr:cNvPr id="61" name="直線コネクタ 60"/>
        <xdr:cNvCxnSpPr/>
      </xdr:nvCxnSpPr>
      <xdr:spPr>
        <a:xfrm>
          <a:off x="4737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28211</xdr:rowOff>
    </xdr:from>
    <xdr:ext cx="762000" cy="259045"/>
    <xdr:sp macro="" textlink="">
      <xdr:nvSpPr>
        <xdr:cNvPr id="62" name="人件費最大値テキスト"/>
        <xdr:cNvSpPr txBox="1"/>
      </xdr:nvSpPr>
      <xdr:spPr>
        <a:xfrm>
          <a:off x="4914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113284</xdr:rowOff>
    </xdr:from>
    <xdr:to>
      <xdr:col>24</xdr:col>
      <xdr:colOff>114300</xdr:colOff>
      <xdr:row>32</xdr:row>
      <xdr:rowOff>113284</xdr:rowOff>
    </xdr:to>
    <xdr:cxnSp macro="">
      <xdr:nvCxnSpPr>
        <xdr:cNvPr id="63" name="直線コネクタ 62"/>
        <xdr:cNvCxnSpPr/>
      </xdr:nvCxnSpPr>
      <xdr:spPr>
        <a:xfrm>
          <a:off x="4737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58420</xdr:rowOff>
    </xdr:from>
    <xdr:to>
      <xdr:col>24</xdr:col>
      <xdr:colOff>25400</xdr:colOff>
      <xdr:row>37</xdr:row>
      <xdr:rowOff>24130</xdr:rowOff>
    </xdr:to>
    <xdr:cxnSp macro="">
      <xdr:nvCxnSpPr>
        <xdr:cNvPr id="64" name="直線コネクタ 63"/>
        <xdr:cNvCxnSpPr/>
      </xdr:nvCxnSpPr>
      <xdr:spPr>
        <a:xfrm>
          <a:off x="3987800" y="623062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168165</xdr:rowOff>
    </xdr:from>
    <xdr:ext cx="762000" cy="259045"/>
    <xdr:sp macro="" textlink="">
      <xdr:nvSpPr>
        <xdr:cNvPr id="65" name="人件費平均値テキスト"/>
        <xdr:cNvSpPr txBox="1"/>
      </xdr:nvSpPr>
      <xdr:spPr>
        <a:xfrm>
          <a:off x="4914900" y="5997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151638</xdr:rowOff>
    </xdr:from>
    <xdr:to>
      <xdr:col>24</xdr:col>
      <xdr:colOff>76200</xdr:colOff>
      <xdr:row>36</xdr:row>
      <xdr:rowOff>81788</xdr:rowOff>
    </xdr:to>
    <xdr:sp macro="" textlink="">
      <xdr:nvSpPr>
        <xdr:cNvPr id="66" name="フローチャート: 判断 65"/>
        <xdr:cNvSpPr/>
      </xdr:nvSpPr>
      <xdr:spPr>
        <a:xfrm>
          <a:off x="4775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147574</xdr:rowOff>
    </xdr:from>
    <xdr:to>
      <xdr:col>19</xdr:col>
      <xdr:colOff>187325</xdr:colOff>
      <xdr:row>36</xdr:row>
      <xdr:rowOff>58420</xdr:rowOff>
    </xdr:to>
    <xdr:cxnSp macro="">
      <xdr:nvCxnSpPr>
        <xdr:cNvPr id="67" name="直線コネクタ 66"/>
        <xdr:cNvCxnSpPr/>
      </xdr:nvCxnSpPr>
      <xdr:spPr>
        <a:xfrm>
          <a:off x="3098800" y="614832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94488</xdr:rowOff>
    </xdr:from>
    <xdr:to>
      <xdr:col>20</xdr:col>
      <xdr:colOff>38100</xdr:colOff>
      <xdr:row>35</xdr:row>
      <xdr:rowOff>24638</xdr:rowOff>
    </xdr:to>
    <xdr:sp macro="" textlink="">
      <xdr:nvSpPr>
        <xdr:cNvPr id="68" name="フローチャート: 判断 67"/>
        <xdr:cNvSpPr/>
      </xdr:nvSpPr>
      <xdr:spPr>
        <a:xfrm>
          <a:off x="3937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34815</xdr:rowOff>
    </xdr:from>
    <xdr:ext cx="736600" cy="259045"/>
    <xdr:sp macro="" textlink="">
      <xdr:nvSpPr>
        <xdr:cNvPr id="69" name="テキスト ボックス 68"/>
        <xdr:cNvSpPr txBox="1"/>
      </xdr:nvSpPr>
      <xdr:spPr>
        <a:xfrm>
          <a:off x="3606800" y="569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83566</xdr:rowOff>
    </xdr:from>
    <xdr:to>
      <xdr:col>15</xdr:col>
      <xdr:colOff>98425</xdr:colOff>
      <xdr:row>35</xdr:row>
      <xdr:rowOff>147574</xdr:rowOff>
    </xdr:to>
    <xdr:cxnSp macro="">
      <xdr:nvCxnSpPr>
        <xdr:cNvPr id="70" name="直線コネクタ 69"/>
        <xdr:cNvCxnSpPr/>
      </xdr:nvCxnSpPr>
      <xdr:spPr>
        <a:xfrm>
          <a:off x="2209800" y="608431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94488</xdr:rowOff>
    </xdr:from>
    <xdr:to>
      <xdr:col>15</xdr:col>
      <xdr:colOff>149225</xdr:colOff>
      <xdr:row>35</xdr:row>
      <xdr:rowOff>24638</xdr:rowOff>
    </xdr:to>
    <xdr:sp macro="" textlink="">
      <xdr:nvSpPr>
        <xdr:cNvPr id="71" name="フローチャート: 判断 70"/>
        <xdr:cNvSpPr/>
      </xdr:nvSpPr>
      <xdr:spPr>
        <a:xfrm>
          <a:off x="3048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34815</xdr:rowOff>
    </xdr:from>
    <xdr:ext cx="762000" cy="259045"/>
    <xdr:sp macro="" textlink="">
      <xdr:nvSpPr>
        <xdr:cNvPr id="72" name="テキスト ボックス 71"/>
        <xdr:cNvSpPr txBox="1"/>
      </xdr:nvSpPr>
      <xdr:spPr>
        <a:xfrm>
          <a:off x="2717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83566</xdr:rowOff>
    </xdr:from>
    <xdr:to>
      <xdr:col>11</xdr:col>
      <xdr:colOff>9525</xdr:colOff>
      <xdr:row>35</xdr:row>
      <xdr:rowOff>83566</xdr:rowOff>
    </xdr:to>
    <xdr:cxnSp macro="">
      <xdr:nvCxnSpPr>
        <xdr:cNvPr id="73" name="直線コネクタ 72"/>
        <xdr:cNvCxnSpPr/>
      </xdr:nvCxnSpPr>
      <xdr:spPr>
        <a:xfrm>
          <a:off x="1320800" y="60843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94488</xdr:rowOff>
    </xdr:from>
    <xdr:to>
      <xdr:col>11</xdr:col>
      <xdr:colOff>60325</xdr:colOff>
      <xdr:row>35</xdr:row>
      <xdr:rowOff>24638</xdr:rowOff>
    </xdr:to>
    <xdr:sp macro="" textlink="">
      <xdr:nvSpPr>
        <xdr:cNvPr id="74" name="フローチャート: 判断 73"/>
        <xdr:cNvSpPr/>
      </xdr:nvSpPr>
      <xdr:spPr>
        <a:xfrm>
          <a:off x="2159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34815</xdr:rowOff>
    </xdr:from>
    <xdr:ext cx="762000" cy="259045"/>
    <xdr:sp macro="" textlink="">
      <xdr:nvSpPr>
        <xdr:cNvPr id="75" name="テキスト ボックス 74"/>
        <xdr:cNvSpPr txBox="1"/>
      </xdr:nvSpPr>
      <xdr:spPr>
        <a:xfrm>
          <a:off x="1828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121920</xdr:rowOff>
    </xdr:from>
    <xdr:to>
      <xdr:col>6</xdr:col>
      <xdr:colOff>171450</xdr:colOff>
      <xdr:row>35</xdr:row>
      <xdr:rowOff>52070</xdr:rowOff>
    </xdr:to>
    <xdr:sp macro="" textlink="">
      <xdr:nvSpPr>
        <xdr:cNvPr id="76" name="フローチャート: 判断 75"/>
        <xdr:cNvSpPr/>
      </xdr:nvSpPr>
      <xdr:spPr>
        <a:xfrm>
          <a:off x="1270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62247</xdr:rowOff>
    </xdr:from>
    <xdr:ext cx="762000" cy="259045"/>
    <xdr:sp macro="" textlink="">
      <xdr:nvSpPr>
        <xdr:cNvPr id="77" name="テキスト ボックス 76"/>
        <xdr:cNvSpPr txBox="1"/>
      </xdr:nvSpPr>
      <xdr:spPr>
        <a:xfrm>
          <a:off x="939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83" name="楕円 82"/>
        <xdr:cNvSpPr/>
      </xdr:nvSpPr>
      <xdr:spPr>
        <a:xfrm>
          <a:off x="4775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116857</xdr:rowOff>
    </xdr:from>
    <xdr:ext cx="762000" cy="259045"/>
    <xdr:sp macro="" textlink="">
      <xdr:nvSpPr>
        <xdr:cNvPr id="84" name="人件費該当値テキスト"/>
        <xdr:cNvSpPr txBox="1"/>
      </xdr:nvSpPr>
      <xdr:spPr>
        <a:xfrm>
          <a:off x="49149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xdr:rowOff>
    </xdr:from>
    <xdr:to>
      <xdr:col>20</xdr:col>
      <xdr:colOff>38100</xdr:colOff>
      <xdr:row>36</xdr:row>
      <xdr:rowOff>109220</xdr:rowOff>
    </xdr:to>
    <xdr:sp macro="" textlink="">
      <xdr:nvSpPr>
        <xdr:cNvPr id="85" name="楕円 84"/>
        <xdr:cNvSpPr/>
      </xdr:nvSpPr>
      <xdr:spPr>
        <a:xfrm>
          <a:off x="3937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93997</xdr:rowOff>
    </xdr:from>
    <xdr:ext cx="736600" cy="259045"/>
    <xdr:sp macro="" textlink="">
      <xdr:nvSpPr>
        <xdr:cNvPr id="86" name="テキスト ボックス 85"/>
        <xdr:cNvSpPr txBox="1"/>
      </xdr:nvSpPr>
      <xdr:spPr>
        <a:xfrm>
          <a:off x="3606800" y="626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96774</xdr:rowOff>
    </xdr:from>
    <xdr:to>
      <xdr:col>15</xdr:col>
      <xdr:colOff>149225</xdr:colOff>
      <xdr:row>36</xdr:row>
      <xdr:rowOff>26924</xdr:rowOff>
    </xdr:to>
    <xdr:sp macro="" textlink="">
      <xdr:nvSpPr>
        <xdr:cNvPr id="87" name="楕円 86"/>
        <xdr:cNvSpPr/>
      </xdr:nvSpPr>
      <xdr:spPr>
        <a:xfrm>
          <a:off x="3048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11701</xdr:rowOff>
    </xdr:from>
    <xdr:ext cx="762000" cy="259045"/>
    <xdr:sp macro="" textlink="">
      <xdr:nvSpPr>
        <xdr:cNvPr id="88" name="テキスト ボックス 87"/>
        <xdr:cNvSpPr txBox="1"/>
      </xdr:nvSpPr>
      <xdr:spPr>
        <a:xfrm>
          <a:off x="2717800" y="618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32766</xdr:rowOff>
    </xdr:from>
    <xdr:to>
      <xdr:col>11</xdr:col>
      <xdr:colOff>60325</xdr:colOff>
      <xdr:row>35</xdr:row>
      <xdr:rowOff>134366</xdr:rowOff>
    </xdr:to>
    <xdr:sp macro="" textlink="">
      <xdr:nvSpPr>
        <xdr:cNvPr id="89" name="楕円 88"/>
        <xdr:cNvSpPr/>
      </xdr:nvSpPr>
      <xdr:spPr>
        <a:xfrm>
          <a:off x="2159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119143</xdr:rowOff>
    </xdr:from>
    <xdr:ext cx="762000" cy="259045"/>
    <xdr:sp macro="" textlink="">
      <xdr:nvSpPr>
        <xdr:cNvPr id="90" name="テキスト ボックス 89"/>
        <xdr:cNvSpPr txBox="1"/>
      </xdr:nvSpPr>
      <xdr:spPr>
        <a:xfrm>
          <a:off x="1828800" y="611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32766</xdr:rowOff>
    </xdr:from>
    <xdr:to>
      <xdr:col>6</xdr:col>
      <xdr:colOff>171450</xdr:colOff>
      <xdr:row>35</xdr:row>
      <xdr:rowOff>134366</xdr:rowOff>
    </xdr:to>
    <xdr:sp macro="" textlink="">
      <xdr:nvSpPr>
        <xdr:cNvPr id="91" name="楕円 90"/>
        <xdr:cNvSpPr/>
      </xdr:nvSpPr>
      <xdr:spPr>
        <a:xfrm>
          <a:off x="1270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119143</xdr:rowOff>
    </xdr:from>
    <xdr:ext cx="762000" cy="259045"/>
    <xdr:sp macro="" textlink="">
      <xdr:nvSpPr>
        <xdr:cNvPr id="92" name="テキスト ボックス 91"/>
        <xdr:cNvSpPr txBox="1"/>
      </xdr:nvSpPr>
      <xdr:spPr>
        <a:xfrm>
          <a:off x="939800" y="611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dk1"/>
              </a:solidFill>
              <a:effectLst/>
              <a:latin typeface="+mn-lt"/>
              <a:ea typeface="+mn-ea"/>
              <a:cs typeface="+mn-cs"/>
            </a:rPr>
            <a:t>分子である</a:t>
          </a:r>
          <a:r>
            <a:rPr kumimoji="1" lang="ja-JP" altLang="en-US" sz="1000">
              <a:solidFill>
                <a:schemeClr val="dk1"/>
              </a:solidFill>
              <a:effectLst/>
              <a:latin typeface="+mn-lt"/>
              <a:ea typeface="+mn-ea"/>
              <a:cs typeface="+mn-cs"/>
            </a:rPr>
            <a:t>物件費</a:t>
          </a:r>
          <a:r>
            <a:rPr kumimoji="1" lang="ja-JP" altLang="ja-JP" sz="1000">
              <a:solidFill>
                <a:schemeClr val="dk1"/>
              </a:solidFill>
              <a:effectLst/>
              <a:latin typeface="+mn-lt"/>
              <a:ea typeface="+mn-ea"/>
              <a:cs typeface="+mn-cs"/>
            </a:rPr>
            <a:t>について、</a:t>
          </a:r>
          <a:r>
            <a:rPr kumimoji="1" lang="ja-JP" altLang="en-US" sz="1000">
              <a:solidFill>
                <a:schemeClr val="dk1"/>
              </a:solidFill>
              <a:effectLst/>
              <a:latin typeface="+mn-lt"/>
              <a:ea typeface="+mn-ea"/>
              <a:cs typeface="+mn-cs"/>
            </a:rPr>
            <a:t>指定管理施設の増加に係る保育所指定管理料の増（前年比＋</a:t>
          </a:r>
          <a:r>
            <a:rPr kumimoji="1" lang="en-US" altLang="ja-JP" sz="1000">
              <a:solidFill>
                <a:schemeClr val="dk1"/>
              </a:solidFill>
              <a:effectLst/>
              <a:latin typeface="+mn-lt"/>
              <a:ea typeface="+mn-ea"/>
              <a:cs typeface="+mn-cs"/>
            </a:rPr>
            <a:t>57</a:t>
          </a:r>
          <a:r>
            <a:rPr kumimoji="1" lang="ja-JP" altLang="en-US" sz="1000">
              <a:solidFill>
                <a:schemeClr val="dk1"/>
              </a:solidFill>
              <a:effectLst/>
              <a:latin typeface="+mn-lt"/>
              <a:ea typeface="+mn-ea"/>
              <a:cs typeface="+mn-cs"/>
            </a:rPr>
            <a:t>百万円）及び庁内ネットワークシステム更新に係る賃借料の増（前年比＋</a:t>
          </a:r>
          <a:r>
            <a:rPr kumimoji="1" lang="en-US" altLang="ja-JP" sz="1000">
              <a:solidFill>
                <a:schemeClr val="dk1"/>
              </a:solidFill>
              <a:effectLst/>
              <a:latin typeface="+mn-lt"/>
              <a:ea typeface="+mn-ea"/>
              <a:cs typeface="+mn-cs"/>
            </a:rPr>
            <a:t>114</a:t>
          </a:r>
          <a:r>
            <a:rPr kumimoji="1" lang="ja-JP" altLang="en-US" sz="1000">
              <a:solidFill>
                <a:schemeClr val="dk1"/>
              </a:solidFill>
              <a:effectLst/>
              <a:latin typeface="+mn-lt"/>
              <a:ea typeface="+mn-ea"/>
              <a:cs typeface="+mn-cs"/>
            </a:rPr>
            <a:t>百万円）を主因とし、前年比</a:t>
          </a:r>
          <a:r>
            <a:rPr kumimoji="1" lang="en-US" altLang="ja-JP" sz="1000">
              <a:solidFill>
                <a:schemeClr val="dk1"/>
              </a:solidFill>
              <a:effectLst/>
              <a:latin typeface="+mn-lt"/>
              <a:ea typeface="+mn-ea"/>
              <a:cs typeface="+mn-cs"/>
            </a:rPr>
            <a:t>337</a:t>
          </a:r>
          <a:r>
            <a:rPr kumimoji="1" lang="ja-JP" altLang="en-US" sz="1000">
              <a:solidFill>
                <a:schemeClr val="dk1"/>
              </a:solidFill>
              <a:effectLst/>
              <a:latin typeface="+mn-lt"/>
              <a:ea typeface="+mn-ea"/>
              <a:cs typeface="+mn-cs"/>
            </a:rPr>
            <a:t>百万円（＋</a:t>
          </a:r>
          <a:r>
            <a:rPr kumimoji="1" lang="en-US" altLang="ja-JP" sz="1000">
              <a:solidFill>
                <a:schemeClr val="dk1"/>
              </a:solidFill>
              <a:effectLst/>
              <a:latin typeface="+mn-lt"/>
              <a:ea typeface="+mn-ea"/>
              <a:cs typeface="+mn-cs"/>
            </a:rPr>
            <a:t>9.6</a:t>
          </a:r>
          <a:r>
            <a:rPr kumimoji="1" lang="ja-JP" altLang="en-US" sz="1000">
              <a:solidFill>
                <a:schemeClr val="dk1"/>
              </a:solidFill>
              <a:effectLst/>
              <a:latin typeface="+mn-lt"/>
              <a:ea typeface="+mn-ea"/>
              <a:cs typeface="+mn-cs"/>
            </a:rPr>
            <a:t>ポイント）</a:t>
          </a:r>
          <a:r>
            <a:rPr kumimoji="1" lang="ja-JP" altLang="ja-JP" sz="1000">
              <a:solidFill>
                <a:schemeClr val="dk1"/>
              </a:solidFill>
              <a:effectLst/>
              <a:latin typeface="+mn-lt"/>
              <a:ea typeface="+mn-ea"/>
              <a:cs typeface="+mn-cs"/>
            </a:rPr>
            <a:t>の増となった一方、分母の増加率が前年比</a:t>
          </a:r>
          <a:r>
            <a:rPr kumimoji="1" lang="en-US" altLang="ja-JP" sz="1000">
              <a:solidFill>
                <a:schemeClr val="dk1"/>
              </a:solidFill>
              <a:effectLst/>
              <a:latin typeface="+mn-lt"/>
              <a:ea typeface="+mn-ea"/>
              <a:cs typeface="+mn-cs"/>
            </a:rPr>
            <a:t>824</a:t>
          </a:r>
          <a:r>
            <a:rPr kumimoji="1" lang="ja-JP" altLang="ja-JP" sz="1000">
              <a:solidFill>
                <a:schemeClr val="dk1"/>
              </a:solidFill>
              <a:effectLst/>
              <a:latin typeface="+mn-lt"/>
              <a:ea typeface="+mn-ea"/>
              <a:cs typeface="+mn-cs"/>
            </a:rPr>
            <a:t>百万円（＋</a:t>
          </a:r>
          <a:r>
            <a:rPr kumimoji="1" lang="en-US" altLang="ja-JP" sz="1000">
              <a:solidFill>
                <a:schemeClr val="dk1"/>
              </a:solidFill>
              <a:effectLst/>
              <a:latin typeface="+mn-lt"/>
              <a:ea typeface="+mn-ea"/>
              <a:cs typeface="+mn-cs"/>
            </a:rPr>
            <a:t>4.9</a:t>
          </a:r>
          <a:r>
            <a:rPr kumimoji="1" lang="ja-JP" altLang="ja-JP" sz="1000">
              <a:solidFill>
                <a:schemeClr val="dk1"/>
              </a:solidFill>
              <a:effectLst/>
              <a:latin typeface="+mn-lt"/>
              <a:ea typeface="+mn-ea"/>
              <a:cs typeface="+mn-cs"/>
            </a:rPr>
            <a:t>ポイント）の増に留まったことで、</a:t>
          </a:r>
          <a:r>
            <a:rPr kumimoji="1" lang="ja-JP" altLang="en-US" sz="1000">
              <a:solidFill>
                <a:schemeClr val="dk1"/>
              </a:solidFill>
              <a:effectLst/>
              <a:latin typeface="+mn-lt"/>
              <a:ea typeface="+mn-ea"/>
              <a:cs typeface="+mn-cs"/>
            </a:rPr>
            <a:t>物件費</a:t>
          </a:r>
          <a:r>
            <a:rPr kumimoji="1" lang="ja-JP" altLang="ja-JP" sz="1000">
              <a:solidFill>
                <a:schemeClr val="dk1"/>
              </a:solidFill>
              <a:effectLst/>
              <a:latin typeface="+mn-lt"/>
              <a:ea typeface="+mn-ea"/>
              <a:cs typeface="+mn-cs"/>
            </a:rPr>
            <a:t>の</a:t>
          </a:r>
          <a:r>
            <a:rPr kumimoji="1" lang="ja-JP" altLang="en-US" sz="1000">
              <a:solidFill>
                <a:schemeClr val="dk1"/>
              </a:solidFill>
              <a:effectLst/>
              <a:latin typeface="+mn-lt"/>
              <a:ea typeface="+mn-ea"/>
              <a:cs typeface="+mn-cs"/>
            </a:rPr>
            <a:t>比率</a:t>
          </a:r>
          <a:r>
            <a:rPr kumimoji="1" lang="ja-JP" altLang="ja-JP" sz="1000">
              <a:solidFill>
                <a:schemeClr val="dk1"/>
              </a:solidFill>
              <a:effectLst/>
              <a:latin typeface="+mn-lt"/>
              <a:ea typeface="+mn-ea"/>
              <a:cs typeface="+mn-cs"/>
            </a:rPr>
            <a:t>は前年比</a:t>
          </a:r>
          <a:r>
            <a:rPr kumimoji="1" lang="ja-JP" altLang="en-US" sz="1000">
              <a:solidFill>
                <a:schemeClr val="dk1"/>
              </a:solidFill>
              <a:effectLst/>
              <a:latin typeface="+mn-lt"/>
              <a:ea typeface="+mn-ea"/>
              <a:cs typeface="+mn-cs"/>
            </a:rPr>
            <a:t>で</a:t>
          </a:r>
          <a:r>
            <a:rPr kumimoji="1" lang="en-US" altLang="ja-JP" sz="1000">
              <a:solidFill>
                <a:schemeClr val="dk1"/>
              </a:solidFill>
              <a:effectLst/>
              <a:latin typeface="+mn-lt"/>
              <a:ea typeface="+mn-ea"/>
              <a:cs typeface="+mn-cs"/>
            </a:rPr>
            <a:t>1.4</a:t>
          </a:r>
          <a:r>
            <a:rPr kumimoji="1" lang="ja-JP" altLang="ja-JP" sz="1000">
              <a:solidFill>
                <a:schemeClr val="dk1"/>
              </a:solidFill>
              <a:effectLst/>
              <a:latin typeface="+mn-lt"/>
              <a:ea typeface="+mn-ea"/>
              <a:cs typeface="+mn-cs"/>
            </a:rPr>
            <a:t>ポイント増加した。</a:t>
          </a:r>
          <a:endParaRPr lang="ja-JP" altLang="ja-JP" sz="1100">
            <a:effectLst/>
          </a:endParaRPr>
        </a:p>
        <a:p>
          <a:r>
            <a:rPr kumimoji="1" lang="ja-JP" altLang="ja-JP" sz="1000">
              <a:solidFill>
                <a:schemeClr val="dk1"/>
              </a:solidFill>
              <a:effectLst/>
              <a:latin typeface="+mn-lt"/>
              <a:ea typeface="+mn-ea"/>
              <a:cs typeface="+mn-cs"/>
            </a:rPr>
            <a:t>　</a:t>
          </a:r>
          <a:r>
            <a:rPr kumimoji="1" lang="ja-JP" altLang="en-US" sz="1000">
              <a:solidFill>
                <a:schemeClr val="dk1"/>
              </a:solidFill>
              <a:effectLst/>
              <a:latin typeface="+mn-lt"/>
              <a:ea typeface="+mn-ea"/>
              <a:cs typeface="+mn-cs"/>
            </a:rPr>
            <a:t>民間委託やシステム関連経費等、業務の効率化に伴い増加しているものもあることから、全体のバランスを勘案しながら比率改善に努める必要がある。</a:t>
          </a:r>
        </a:p>
        <a:p>
          <a:endParaRPr lang="ja-JP" altLang="ja-JP" sz="11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20</xdr:row>
      <xdr:rowOff>165100</xdr:rowOff>
    </xdr:to>
    <xdr:cxnSp macro="">
      <xdr:nvCxnSpPr>
        <xdr:cNvPr id="120" name="直線コネクタ 119"/>
        <xdr:cNvCxnSpPr/>
      </xdr:nvCxnSpPr>
      <xdr:spPr>
        <a:xfrm flipV="1">
          <a:off x="16510000" y="24511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137177</xdr:rowOff>
    </xdr:from>
    <xdr:ext cx="762000" cy="259045"/>
    <xdr:sp macro="" textlink="">
      <xdr:nvSpPr>
        <xdr:cNvPr id="121" name="物件費最小値テキスト"/>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165100</xdr:rowOff>
    </xdr:from>
    <xdr:to>
      <xdr:col>82</xdr:col>
      <xdr:colOff>196850</xdr:colOff>
      <xdr:row>20</xdr:row>
      <xdr:rowOff>165100</xdr:rowOff>
    </xdr:to>
    <xdr:cxnSp macro="">
      <xdr:nvCxnSpPr>
        <xdr:cNvPr id="122" name="直線コネクタ 121"/>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3"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4" name="直線コネクタ 123"/>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157480</xdr:rowOff>
    </xdr:from>
    <xdr:to>
      <xdr:col>82</xdr:col>
      <xdr:colOff>107950</xdr:colOff>
      <xdr:row>19</xdr:row>
      <xdr:rowOff>92710</xdr:rowOff>
    </xdr:to>
    <xdr:cxnSp macro="">
      <xdr:nvCxnSpPr>
        <xdr:cNvPr id="125" name="直線コネクタ 124"/>
        <xdr:cNvCxnSpPr/>
      </xdr:nvCxnSpPr>
      <xdr:spPr>
        <a:xfrm>
          <a:off x="15671800" y="324358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81297</xdr:rowOff>
    </xdr:from>
    <xdr:ext cx="762000" cy="259045"/>
    <xdr:sp macro="" textlink="">
      <xdr:nvSpPr>
        <xdr:cNvPr id="126" name="物件費平均値テキスト"/>
        <xdr:cNvSpPr txBox="1"/>
      </xdr:nvSpPr>
      <xdr:spPr>
        <a:xfrm>
          <a:off x="16598900" y="2824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27" name="フローチャート: 判断 126"/>
        <xdr:cNvSpPr/>
      </xdr:nvSpPr>
      <xdr:spPr>
        <a:xfrm>
          <a:off x="164592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88900</xdr:rowOff>
    </xdr:from>
    <xdr:to>
      <xdr:col>78</xdr:col>
      <xdr:colOff>69850</xdr:colOff>
      <xdr:row>18</xdr:row>
      <xdr:rowOff>157480</xdr:rowOff>
    </xdr:to>
    <xdr:cxnSp macro="">
      <xdr:nvCxnSpPr>
        <xdr:cNvPr id="128" name="直線コネクタ 127"/>
        <xdr:cNvCxnSpPr/>
      </xdr:nvCxnSpPr>
      <xdr:spPr>
        <a:xfrm>
          <a:off x="14782800" y="31750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148590</xdr:rowOff>
    </xdr:from>
    <xdr:to>
      <xdr:col>78</xdr:col>
      <xdr:colOff>120650</xdr:colOff>
      <xdr:row>18</xdr:row>
      <xdr:rowOff>78740</xdr:rowOff>
    </xdr:to>
    <xdr:sp macro="" textlink="">
      <xdr:nvSpPr>
        <xdr:cNvPr id="129" name="フローチャート: 判断 128"/>
        <xdr:cNvSpPr/>
      </xdr:nvSpPr>
      <xdr:spPr>
        <a:xfrm>
          <a:off x="15621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88917</xdr:rowOff>
    </xdr:from>
    <xdr:ext cx="736600" cy="259045"/>
    <xdr:sp macro="" textlink="">
      <xdr:nvSpPr>
        <xdr:cNvPr id="130" name="テキスト ボックス 129"/>
        <xdr:cNvSpPr txBox="1"/>
      </xdr:nvSpPr>
      <xdr:spPr>
        <a:xfrm>
          <a:off x="15290800" y="2832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50800</xdr:rowOff>
    </xdr:from>
    <xdr:to>
      <xdr:col>73</xdr:col>
      <xdr:colOff>180975</xdr:colOff>
      <xdr:row>18</xdr:row>
      <xdr:rowOff>88900</xdr:rowOff>
    </xdr:to>
    <xdr:cxnSp macro="">
      <xdr:nvCxnSpPr>
        <xdr:cNvPr id="131" name="直線コネクタ 130"/>
        <xdr:cNvCxnSpPr/>
      </xdr:nvCxnSpPr>
      <xdr:spPr>
        <a:xfrm>
          <a:off x="13893800" y="3136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118110</xdr:rowOff>
    </xdr:from>
    <xdr:to>
      <xdr:col>74</xdr:col>
      <xdr:colOff>31750</xdr:colOff>
      <xdr:row>18</xdr:row>
      <xdr:rowOff>48260</xdr:rowOff>
    </xdr:to>
    <xdr:sp macro="" textlink="">
      <xdr:nvSpPr>
        <xdr:cNvPr id="132" name="フローチャート: 判断 131"/>
        <xdr:cNvSpPr/>
      </xdr:nvSpPr>
      <xdr:spPr>
        <a:xfrm>
          <a:off x="14732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58437</xdr:rowOff>
    </xdr:from>
    <xdr:ext cx="762000" cy="259045"/>
    <xdr:sp macro="" textlink="">
      <xdr:nvSpPr>
        <xdr:cNvPr id="133" name="テキスト ボックス 132"/>
        <xdr:cNvSpPr txBox="1"/>
      </xdr:nvSpPr>
      <xdr:spPr>
        <a:xfrm>
          <a:off x="14401800" y="280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20320</xdr:rowOff>
    </xdr:from>
    <xdr:to>
      <xdr:col>69</xdr:col>
      <xdr:colOff>92075</xdr:colOff>
      <xdr:row>18</xdr:row>
      <xdr:rowOff>50800</xdr:rowOff>
    </xdr:to>
    <xdr:cxnSp macro="">
      <xdr:nvCxnSpPr>
        <xdr:cNvPr id="134" name="直線コネクタ 133"/>
        <xdr:cNvCxnSpPr/>
      </xdr:nvCxnSpPr>
      <xdr:spPr>
        <a:xfrm>
          <a:off x="13004800" y="31064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102870</xdr:rowOff>
    </xdr:from>
    <xdr:to>
      <xdr:col>69</xdr:col>
      <xdr:colOff>142875</xdr:colOff>
      <xdr:row>18</xdr:row>
      <xdr:rowOff>33020</xdr:rowOff>
    </xdr:to>
    <xdr:sp macro="" textlink="">
      <xdr:nvSpPr>
        <xdr:cNvPr id="135" name="フローチャート: 判断 134"/>
        <xdr:cNvSpPr/>
      </xdr:nvSpPr>
      <xdr:spPr>
        <a:xfrm>
          <a:off x="13843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43197</xdr:rowOff>
    </xdr:from>
    <xdr:ext cx="762000" cy="259045"/>
    <xdr:sp macro="" textlink="">
      <xdr:nvSpPr>
        <xdr:cNvPr id="136" name="テキスト ボックス 135"/>
        <xdr:cNvSpPr txBox="1"/>
      </xdr:nvSpPr>
      <xdr:spPr>
        <a:xfrm>
          <a:off x="13512800" y="2786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87630</xdr:rowOff>
    </xdr:from>
    <xdr:to>
      <xdr:col>65</xdr:col>
      <xdr:colOff>53975</xdr:colOff>
      <xdr:row>18</xdr:row>
      <xdr:rowOff>17780</xdr:rowOff>
    </xdr:to>
    <xdr:sp macro="" textlink="">
      <xdr:nvSpPr>
        <xdr:cNvPr id="137" name="フローチャート: 判断 136"/>
        <xdr:cNvSpPr/>
      </xdr:nvSpPr>
      <xdr:spPr>
        <a:xfrm>
          <a:off x="12954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27957</xdr:rowOff>
    </xdr:from>
    <xdr:ext cx="762000" cy="259045"/>
    <xdr:sp macro="" textlink="">
      <xdr:nvSpPr>
        <xdr:cNvPr id="138" name="テキスト ボックス 137"/>
        <xdr:cNvSpPr txBox="1"/>
      </xdr:nvSpPr>
      <xdr:spPr>
        <a:xfrm>
          <a:off x="12623800" y="277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41910</xdr:rowOff>
    </xdr:from>
    <xdr:to>
      <xdr:col>82</xdr:col>
      <xdr:colOff>158750</xdr:colOff>
      <xdr:row>19</xdr:row>
      <xdr:rowOff>143510</xdr:rowOff>
    </xdr:to>
    <xdr:sp macro="" textlink="">
      <xdr:nvSpPr>
        <xdr:cNvPr id="144" name="楕円 143"/>
        <xdr:cNvSpPr/>
      </xdr:nvSpPr>
      <xdr:spPr>
        <a:xfrm>
          <a:off x="16459200" y="329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13987</xdr:rowOff>
    </xdr:from>
    <xdr:ext cx="762000" cy="259045"/>
    <xdr:sp macro="" textlink="">
      <xdr:nvSpPr>
        <xdr:cNvPr id="145" name="物件費該当値テキスト"/>
        <xdr:cNvSpPr txBox="1"/>
      </xdr:nvSpPr>
      <xdr:spPr>
        <a:xfrm>
          <a:off x="16598900" y="327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106680</xdr:rowOff>
    </xdr:from>
    <xdr:to>
      <xdr:col>78</xdr:col>
      <xdr:colOff>120650</xdr:colOff>
      <xdr:row>19</xdr:row>
      <xdr:rowOff>36830</xdr:rowOff>
    </xdr:to>
    <xdr:sp macro="" textlink="">
      <xdr:nvSpPr>
        <xdr:cNvPr id="146" name="楕円 145"/>
        <xdr:cNvSpPr/>
      </xdr:nvSpPr>
      <xdr:spPr>
        <a:xfrm>
          <a:off x="15621000" y="319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21607</xdr:rowOff>
    </xdr:from>
    <xdr:ext cx="736600" cy="259045"/>
    <xdr:sp macro="" textlink="">
      <xdr:nvSpPr>
        <xdr:cNvPr id="147" name="テキスト ボックス 146"/>
        <xdr:cNvSpPr txBox="1"/>
      </xdr:nvSpPr>
      <xdr:spPr>
        <a:xfrm>
          <a:off x="15290800" y="327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38100</xdr:rowOff>
    </xdr:from>
    <xdr:to>
      <xdr:col>74</xdr:col>
      <xdr:colOff>31750</xdr:colOff>
      <xdr:row>18</xdr:row>
      <xdr:rowOff>139700</xdr:rowOff>
    </xdr:to>
    <xdr:sp macro="" textlink="">
      <xdr:nvSpPr>
        <xdr:cNvPr id="148" name="楕円 147"/>
        <xdr:cNvSpPr/>
      </xdr:nvSpPr>
      <xdr:spPr>
        <a:xfrm>
          <a:off x="14732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124477</xdr:rowOff>
    </xdr:from>
    <xdr:ext cx="762000" cy="259045"/>
    <xdr:sp macro="" textlink="">
      <xdr:nvSpPr>
        <xdr:cNvPr id="149" name="テキスト ボックス 148"/>
        <xdr:cNvSpPr txBox="1"/>
      </xdr:nvSpPr>
      <xdr:spPr>
        <a:xfrm>
          <a:off x="144018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0</xdr:rowOff>
    </xdr:from>
    <xdr:to>
      <xdr:col>69</xdr:col>
      <xdr:colOff>142875</xdr:colOff>
      <xdr:row>18</xdr:row>
      <xdr:rowOff>101600</xdr:rowOff>
    </xdr:to>
    <xdr:sp macro="" textlink="">
      <xdr:nvSpPr>
        <xdr:cNvPr id="150" name="楕円 149"/>
        <xdr:cNvSpPr/>
      </xdr:nvSpPr>
      <xdr:spPr>
        <a:xfrm>
          <a:off x="13843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86377</xdr:rowOff>
    </xdr:from>
    <xdr:ext cx="762000" cy="259045"/>
    <xdr:sp macro="" textlink="">
      <xdr:nvSpPr>
        <xdr:cNvPr id="151" name="テキスト ボックス 150"/>
        <xdr:cNvSpPr txBox="1"/>
      </xdr:nvSpPr>
      <xdr:spPr>
        <a:xfrm>
          <a:off x="13512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140970</xdr:rowOff>
    </xdr:from>
    <xdr:to>
      <xdr:col>65</xdr:col>
      <xdr:colOff>53975</xdr:colOff>
      <xdr:row>18</xdr:row>
      <xdr:rowOff>71120</xdr:rowOff>
    </xdr:to>
    <xdr:sp macro="" textlink="">
      <xdr:nvSpPr>
        <xdr:cNvPr id="152" name="楕円 151"/>
        <xdr:cNvSpPr/>
      </xdr:nvSpPr>
      <xdr:spPr>
        <a:xfrm>
          <a:off x="12954000" y="305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55897</xdr:rowOff>
    </xdr:from>
    <xdr:ext cx="762000" cy="259045"/>
    <xdr:sp macro="" textlink="">
      <xdr:nvSpPr>
        <xdr:cNvPr id="153" name="テキスト ボックス 152"/>
        <xdr:cNvSpPr txBox="1"/>
      </xdr:nvSpPr>
      <xdr:spPr>
        <a:xfrm>
          <a:off x="12623800" y="314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　分子である扶助費について、生活保護費の減（前年比△</a:t>
          </a:r>
          <a:r>
            <a:rPr kumimoji="1" lang="en-US" altLang="ja-JP" sz="1100">
              <a:latin typeface="+mn-ea"/>
              <a:ea typeface="+mn-ea"/>
            </a:rPr>
            <a:t>72</a:t>
          </a:r>
          <a:r>
            <a:rPr kumimoji="1" lang="ja-JP" altLang="en-US" sz="1100">
              <a:latin typeface="+mn-ea"/>
              <a:ea typeface="+mn-ea"/>
            </a:rPr>
            <a:t>百円）及び医療給付費の減（前年比△</a:t>
          </a:r>
          <a:r>
            <a:rPr kumimoji="1" lang="en-US" altLang="ja-JP" sz="1100">
              <a:latin typeface="+mn-ea"/>
              <a:ea typeface="+mn-ea"/>
            </a:rPr>
            <a:t>61</a:t>
          </a:r>
          <a:r>
            <a:rPr kumimoji="1" lang="ja-JP" altLang="en-US" sz="1100">
              <a:latin typeface="+mn-ea"/>
              <a:ea typeface="+mn-ea"/>
            </a:rPr>
            <a:t>百万円）等を主因とし、全体で前年比</a:t>
          </a:r>
          <a:r>
            <a:rPr kumimoji="1" lang="en-US" altLang="ja-JP" sz="1100">
              <a:latin typeface="+mn-ea"/>
              <a:ea typeface="+mn-ea"/>
            </a:rPr>
            <a:t>2.5</a:t>
          </a:r>
          <a:r>
            <a:rPr kumimoji="1" lang="ja-JP" altLang="en-US" sz="1100">
              <a:latin typeface="+mn-ea"/>
              <a:ea typeface="+mn-ea"/>
            </a:rPr>
            <a:t>ポイント減少したことで、</a:t>
          </a:r>
          <a:r>
            <a:rPr kumimoji="1" lang="ja-JP" altLang="en-US" sz="1100">
              <a:solidFill>
                <a:schemeClr val="dk1"/>
              </a:solidFill>
              <a:effectLst/>
              <a:latin typeface="+mn-lt"/>
              <a:ea typeface="+mn-ea"/>
              <a:cs typeface="+mn-cs"/>
            </a:rPr>
            <a:t>扶助</a:t>
          </a:r>
          <a:r>
            <a:rPr kumimoji="1" lang="ja-JP" altLang="ja-JP" sz="1100">
              <a:solidFill>
                <a:schemeClr val="dk1"/>
              </a:solidFill>
              <a:effectLst/>
              <a:latin typeface="+mn-lt"/>
              <a:ea typeface="+mn-ea"/>
              <a:cs typeface="+mn-cs"/>
            </a:rPr>
            <a:t>費の</a:t>
          </a:r>
          <a:r>
            <a:rPr kumimoji="1" lang="ja-JP" altLang="en-US" sz="1100">
              <a:solidFill>
                <a:schemeClr val="dk1"/>
              </a:solidFill>
              <a:effectLst/>
              <a:latin typeface="+mn-lt"/>
              <a:ea typeface="+mn-ea"/>
              <a:cs typeface="+mn-cs"/>
            </a:rPr>
            <a:t>比率</a:t>
          </a:r>
          <a:r>
            <a:rPr kumimoji="1" lang="ja-JP" altLang="ja-JP" sz="1100">
              <a:solidFill>
                <a:schemeClr val="dk1"/>
              </a:solidFill>
              <a:effectLst/>
              <a:latin typeface="+mn-lt"/>
              <a:ea typeface="+mn-ea"/>
              <a:cs typeface="+mn-cs"/>
            </a:rPr>
            <a:t>は前年比</a:t>
          </a:r>
          <a:r>
            <a:rPr kumimoji="1" lang="ja-JP" altLang="en-US" sz="1100">
              <a:solidFill>
                <a:schemeClr val="dk1"/>
              </a:solidFill>
              <a:effectLst/>
              <a:latin typeface="+mn-lt"/>
              <a:ea typeface="+mn-ea"/>
              <a:cs typeface="+mn-cs"/>
            </a:rPr>
            <a:t>で</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国の政策等による影響が大きいものの、</a:t>
          </a:r>
          <a:r>
            <a:rPr kumimoji="1" lang="ja-JP" altLang="ja-JP" sz="1100">
              <a:solidFill>
                <a:schemeClr val="dk1"/>
              </a:solidFill>
              <a:effectLst/>
              <a:latin typeface="+mn-lt"/>
              <a:ea typeface="+mn-ea"/>
              <a:cs typeface="+mn-cs"/>
            </a:rPr>
            <a:t>事業</a:t>
          </a:r>
          <a:r>
            <a:rPr kumimoji="1" lang="ja-JP" altLang="en-US" sz="1100">
              <a:solidFill>
                <a:schemeClr val="dk1"/>
              </a:solidFill>
              <a:effectLst/>
              <a:latin typeface="+mn-lt"/>
              <a:ea typeface="+mn-ea"/>
              <a:cs typeface="+mn-cs"/>
            </a:rPr>
            <a:t>実施にあたっては、内容の精査等により</a:t>
          </a:r>
          <a:r>
            <a:rPr kumimoji="1" lang="ja-JP" altLang="ja-JP" sz="1100">
              <a:solidFill>
                <a:schemeClr val="dk1"/>
              </a:solidFill>
              <a:effectLst/>
              <a:latin typeface="+mn-lt"/>
              <a:ea typeface="+mn-ea"/>
              <a:cs typeface="+mn-cs"/>
            </a:rPr>
            <a:t>適正な給付に努め、義務的経費の削減に努める。</a:t>
          </a:r>
          <a:endParaRPr kumimoji="1" lang="ja-JP" altLang="en-US" sz="1100">
            <a:latin typeface="+mn-ea"/>
            <a:ea typeface="+mn-ea"/>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80735</xdr:rowOff>
    </xdr:to>
    <xdr:cxnSp macro="">
      <xdr:nvCxnSpPr>
        <xdr:cNvPr id="183" name="直線コネクタ 182"/>
        <xdr:cNvCxnSpPr/>
      </xdr:nvCxnSpPr>
      <xdr:spPr>
        <a:xfrm flipV="1">
          <a:off x="4826000" y="89825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52812</xdr:rowOff>
    </xdr:from>
    <xdr:ext cx="762000" cy="259045"/>
    <xdr:sp macro="" textlink="">
      <xdr:nvSpPr>
        <xdr:cNvPr id="184" name="扶助費最小値テキスト"/>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80735</xdr:rowOff>
    </xdr:from>
    <xdr:to>
      <xdr:col>24</xdr:col>
      <xdr:colOff>114300</xdr:colOff>
      <xdr:row>61</xdr:row>
      <xdr:rowOff>80735</xdr:rowOff>
    </xdr:to>
    <xdr:cxnSp macro="">
      <xdr:nvCxnSpPr>
        <xdr:cNvPr id="185" name="直線コネクタ 184"/>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86"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87" name="直線コネクタ 186"/>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52</xdr:row>
      <xdr:rowOff>67128</xdr:rowOff>
    </xdr:from>
    <xdr:to>
      <xdr:col>24</xdr:col>
      <xdr:colOff>25400</xdr:colOff>
      <xdr:row>54</xdr:row>
      <xdr:rowOff>18143</xdr:rowOff>
    </xdr:to>
    <xdr:cxnSp macro="">
      <xdr:nvCxnSpPr>
        <xdr:cNvPr id="188" name="直線コネクタ 187"/>
        <xdr:cNvCxnSpPr/>
      </xdr:nvCxnSpPr>
      <xdr:spPr>
        <a:xfrm flipV="1">
          <a:off x="3987800" y="8982528"/>
          <a:ext cx="838200" cy="29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168020</xdr:rowOff>
    </xdr:from>
    <xdr:ext cx="762000" cy="259045"/>
    <xdr:sp macro="" textlink="">
      <xdr:nvSpPr>
        <xdr:cNvPr id="189" name="扶助費平均値テキスト"/>
        <xdr:cNvSpPr txBox="1"/>
      </xdr:nvSpPr>
      <xdr:spPr>
        <a:xfrm>
          <a:off x="4914900" y="942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24493</xdr:rowOff>
    </xdr:from>
    <xdr:to>
      <xdr:col>24</xdr:col>
      <xdr:colOff>76200</xdr:colOff>
      <xdr:row>55</xdr:row>
      <xdr:rowOff>126093</xdr:rowOff>
    </xdr:to>
    <xdr:sp macro="" textlink="">
      <xdr:nvSpPr>
        <xdr:cNvPr id="190" name="フローチャート: 判断 189"/>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69850</xdr:rowOff>
    </xdr:from>
    <xdr:to>
      <xdr:col>19</xdr:col>
      <xdr:colOff>187325</xdr:colOff>
      <xdr:row>54</xdr:row>
      <xdr:rowOff>18143</xdr:rowOff>
    </xdr:to>
    <xdr:cxnSp macro="">
      <xdr:nvCxnSpPr>
        <xdr:cNvPr id="191" name="直線コネクタ 190"/>
        <xdr:cNvCxnSpPr/>
      </xdr:nvCxnSpPr>
      <xdr:spPr>
        <a:xfrm>
          <a:off x="3098800" y="9156700"/>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100693</xdr:rowOff>
    </xdr:from>
    <xdr:to>
      <xdr:col>20</xdr:col>
      <xdr:colOff>38100</xdr:colOff>
      <xdr:row>56</xdr:row>
      <xdr:rowOff>30843</xdr:rowOff>
    </xdr:to>
    <xdr:sp macro="" textlink="">
      <xdr:nvSpPr>
        <xdr:cNvPr id="192" name="フローチャート: 判断 191"/>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15620</xdr:rowOff>
    </xdr:from>
    <xdr:ext cx="736600" cy="259045"/>
    <xdr:sp macro="" textlink="">
      <xdr:nvSpPr>
        <xdr:cNvPr id="193" name="テキスト ボックス 192"/>
        <xdr:cNvSpPr txBox="1"/>
      </xdr:nvSpPr>
      <xdr:spPr>
        <a:xfrm>
          <a:off x="3606800" y="961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52</xdr:row>
      <xdr:rowOff>165100</xdr:rowOff>
    </xdr:from>
    <xdr:to>
      <xdr:col>15</xdr:col>
      <xdr:colOff>98425</xdr:colOff>
      <xdr:row>53</xdr:row>
      <xdr:rowOff>69850</xdr:rowOff>
    </xdr:to>
    <xdr:cxnSp macro="">
      <xdr:nvCxnSpPr>
        <xdr:cNvPr id="194" name="直線コネクタ 193"/>
        <xdr:cNvCxnSpPr/>
      </xdr:nvCxnSpPr>
      <xdr:spPr>
        <a:xfrm>
          <a:off x="2209800" y="9080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5" name="フローチャート: 判断 194"/>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154412</xdr:rowOff>
    </xdr:from>
    <xdr:ext cx="762000" cy="259045"/>
    <xdr:sp macro="" textlink="">
      <xdr:nvSpPr>
        <xdr:cNvPr id="196" name="テキスト ボックス 195"/>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165100</xdr:rowOff>
    </xdr:from>
    <xdr:to>
      <xdr:col>11</xdr:col>
      <xdr:colOff>9525</xdr:colOff>
      <xdr:row>53</xdr:row>
      <xdr:rowOff>4535</xdr:rowOff>
    </xdr:to>
    <xdr:cxnSp macro="">
      <xdr:nvCxnSpPr>
        <xdr:cNvPr id="197" name="直線コネクタ 196"/>
        <xdr:cNvCxnSpPr/>
      </xdr:nvCxnSpPr>
      <xdr:spPr>
        <a:xfrm flipV="1">
          <a:off x="1320800" y="90805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46265</xdr:rowOff>
    </xdr:from>
    <xdr:to>
      <xdr:col>11</xdr:col>
      <xdr:colOff>60325</xdr:colOff>
      <xdr:row>55</xdr:row>
      <xdr:rowOff>147865</xdr:rowOff>
    </xdr:to>
    <xdr:sp macro="" textlink="">
      <xdr:nvSpPr>
        <xdr:cNvPr id="198" name="フローチャート: 判断 197"/>
        <xdr:cNvSpPr/>
      </xdr:nvSpPr>
      <xdr:spPr>
        <a:xfrm>
          <a:off x="2159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132642</xdr:rowOff>
    </xdr:from>
    <xdr:ext cx="762000" cy="259045"/>
    <xdr:sp macro="" textlink="">
      <xdr:nvSpPr>
        <xdr:cNvPr id="199" name="テキスト ボックス 198"/>
        <xdr:cNvSpPr txBox="1"/>
      </xdr:nvSpPr>
      <xdr:spPr>
        <a:xfrm>
          <a:off x="1828800" y="956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24493</xdr:rowOff>
    </xdr:from>
    <xdr:to>
      <xdr:col>6</xdr:col>
      <xdr:colOff>171450</xdr:colOff>
      <xdr:row>55</xdr:row>
      <xdr:rowOff>126093</xdr:rowOff>
    </xdr:to>
    <xdr:sp macro="" textlink="">
      <xdr:nvSpPr>
        <xdr:cNvPr id="200" name="フローチャート: 判断 199"/>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110870</xdr:rowOff>
    </xdr:from>
    <xdr:ext cx="762000" cy="259045"/>
    <xdr:sp macro="" textlink="">
      <xdr:nvSpPr>
        <xdr:cNvPr id="201" name="テキスト ボックス 200"/>
        <xdr:cNvSpPr txBox="1"/>
      </xdr:nvSpPr>
      <xdr:spPr>
        <a:xfrm>
          <a:off x="939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52</xdr:row>
      <xdr:rowOff>16328</xdr:rowOff>
    </xdr:from>
    <xdr:to>
      <xdr:col>24</xdr:col>
      <xdr:colOff>76200</xdr:colOff>
      <xdr:row>52</xdr:row>
      <xdr:rowOff>117928</xdr:rowOff>
    </xdr:to>
    <xdr:sp macro="" textlink="">
      <xdr:nvSpPr>
        <xdr:cNvPr id="207" name="楕円 206"/>
        <xdr:cNvSpPr/>
      </xdr:nvSpPr>
      <xdr:spPr>
        <a:xfrm>
          <a:off x="4775200" y="893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96355</xdr:rowOff>
    </xdr:from>
    <xdr:ext cx="762000" cy="259045"/>
    <xdr:sp macro="" textlink="">
      <xdr:nvSpPr>
        <xdr:cNvPr id="208" name="扶助費該当値テキスト"/>
        <xdr:cNvSpPr txBox="1"/>
      </xdr:nvSpPr>
      <xdr:spPr>
        <a:xfrm>
          <a:off x="4914900" y="884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138793</xdr:rowOff>
    </xdr:from>
    <xdr:to>
      <xdr:col>20</xdr:col>
      <xdr:colOff>38100</xdr:colOff>
      <xdr:row>54</xdr:row>
      <xdr:rowOff>68943</xdr:rowOff>
    </xdr:to>
    <xdr:sp macro="" textlink="">
      <xdr:nvSpPr>
        <xdr:cNvPr id="209" name="楕円 208"/>
        <xdr:cNvSpPr/>
      </xdr:nvSpPr>
      <xdr:spPr>
        <a:xfrm>
          <a:off x="3937000" y="922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79120</xdr:rowOff>
    </xdr:from>
    <xdr:ext cx="736600" cy="259045"/>
    <xdr:sp macro="" textlink="">
      <xdr:nvSpPr>
        <xdr:cNvPr id="210" name="テキスト ボックス 209"/>
        <xdr:cNvSpPr txBox="1"/>
      </xdr:nvSpPr>
      <xdr:spPr>
        <a:xfrm>
          <a:off x="3606800" y="8994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19050</xdr:rowOff>
    </xdr:from>
    <xdr:to>
      <xdr:col>15</xdr:col>
      <xdr:colOff>149225</xdr:colOff>
      <xdr:row>53</xdr:row>
      <xdr:rowOff>120650</xdr:rowOff>
    </xdr:to>
    <xdr:sp macro="" textlink="">
      <xdr:nvSpPr>
        <xdr:cNvPr id="211" name="楕円 210"/>
        <xdr:cNvSpPr/>
      </xdr:nvSpPr>
      <xdr:spPr>
        <a:xfrm>
          <a:off x="3048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130827</xdr:rowOff>
    </xdr:from>
    <xdr:ext cx="762000" cy="259045"/>
    <xdr:sp macro="" textlink="">
      <xdr:nvSpPr>
        <xdr:cNvPr id="212" name="テキスト ボックス 211"/>
        <xdr:cNvSpPr txBox="1"/>
      </xdr:nvSpPr>
      <xdr:spPr>
        <a:xfrm>
          <a:off x="2717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114300</xdr:rowOff>
    </xdr:from>
    <xdr:to>
      <xdr:col>11</xdr:col>
      <xdr:colOff>60325</xdr:colOff>
      <xdr:row>53</xdr:row>
      <xdr:rowOff>44450</xdr:rowOff>
    </xdr:to>
    <xdr:sp macro="" textlink="">
      <xdr:nvSpPr>
        <xdr:cNvPr id="213" name="楕円 212"/>
        <xdr:cNvSpPr/>
      </xdr:nvSpPr>
      <xdr:spPr>
        <a:xfrm>
          <a:off x="2159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54627</xdr:rowOff>
    </xdr:from>
    <xdr:ext cx="762000" cy="259045"/>
    <xdr:sp macro="" textlink="">
      <xdr:nvSpPr>
        <xdr:cNvPr id="214" name="テキスト ボックス 213"/>
        <xdr:cNvSpPr txBox="1"/>
      </xdr:nvSpPr>
      <xdr:spPr>
        <a:xfrm>
          <a:off x="1828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125185</xdr:rowOff>
    </xdr:from>
    <xdr:to>
      <xdr:col>6</xdr:col>
      <xdr:colOff>171450</xdr:colOff>
      <xdr:row>53</xdr:row>
      <xdr:rowOff>55335</xdr:rowOff>
    </xdr:to>
    <xdr:sp macro="" textlink="">
      <xdr:nvSpPr>
        <xdr:cNvPr id="215" name="楕円 214"/>
        <xdr:cNvSpPr/>
      </xdr:nvSpPr>
      <xdr:spPr>
        <a:xfrm>
          <a:off x="1270000" y="904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65512</xdr:rowOff>
    </xdr:from>
    <xdr:ext cx="762000" cy="259045"/>
    <xdr:sp macro="" textlink="">
      <xdr:nvSpPr>
        <xdr:cNvPr id="216" name="テキスト ボックス 215"/>
        <xdr:cNvSpPr txBox="1"/>
      </xdr:nvSpPr>
      <xdr:spPr>
        <a:xfrm>
          <a:off x="939800" y="8809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dk1"/>
              </a:solidFill>
              <a:effectLst/>
              <a:latin typeface="+mn-lt"/>
              <a:ea typeface="+mn-ea"/>
              <a:cs typeface="+mn-cs"/>
            </a:rPr>
            <a:t>各特別会計の繰出金については、減少傾向にあるものの、魚市場事業や浄化槽事業については、今後企業債の償還が増となる見込みであり、増加が予想される。また、国民健康保険事業や介護保険事業についても高齢化比率の上昇とともに増加も見込まれるところである。</a:t>
          </a:r>
          <a:endParaRPr lang="ja-JP" altLang="ja-JP" sz="1200">
            <a:effectLst/>
          </a:endParaRPr>
        </a:p>
        <a:p>
          <a:r>
            <a:rPr kumimoji="1" lang="ja-JP" altLang="ja-JP" sz="1050">
              <a:solidFill>
                <a:schemeClr val="dk1"/>
              </a:solidFill>
              <a:effectLst/>
              <a:latin typeface="+mn-lt"/>
              <a:ea typeface="+mn-ea"/>
              <a:cs typeface="+mn-cs"/>
            </a:rPr>
            <a:t>　前年比</a:t>
          </a:r>
          <a:r>
            <a:rPr kumimoji="1" lang="ja-JP" altLang="en-US" sz="1050">
              <a:solidFill>
                <a:schemeClr val="dk1"/>
              </a:solidFill>
              <a:effectLst/>
              <a:latin typeface="+mn-lt"/>
              <a:ea typeface="+mn-ea"/>
              <a:cs typeface="+mn-cs"/>
            </a:rPr>
            <a:t>で</a:t>
          </a:r>
          <a:r>
            <a:rPr kumimoji="1" lang="en-US" altLang="ja-JP" sz="1050">
              <a:solidFill>
                <a:schemeClr val="dk1"/>
              </a:solidFill>
              <a:effectLst/>
              <a:latin typeface="+mn-lt"/>
              <a:ea typeface="+mn-ea"/>
              <a:cs typeface="+mn-cs"/>
            </a:rPr>
            <a:t>0.6</a:t>
          </a:r>
          <a:r>
            <a:rPr kumimoji="1" lang="ja-JP" altLang="ja-JP" sz="1050">
              <a:solidFill>
                <a:schemeClr val="dk1"/>
              </a:solidFill>
              <a:effectLst/>
              <a:latin typeface="+mn-lt"/>
              <a:ea typeface="+mn-ea"/>
              <a:cs typeface="+mn-cs"/>
            </a:rPr>
            <a:t>ポイント</a:t>
          </a:r>
          <a:r>
            <a:rPr kumimoji="1" lang="ja-JP" altLang="en-US" sz="1050">
              <a:solidFill>
                <a:schemeClr val="dk1"/>
              </a:solidFill>
              <a:effectLst/>
              <a:latin typeface="+mn-lt"/>
              <a:ea typeface="+mn-ea"/>
              <a:cs typeface="+mn-cs"/>
            </a:rPr>
            <a:t>の減</a:t>
          </a:r>
          <a:r>
            <a:rPr kumimoji="1" lang="ja-JP" altLang="ja-JP" sz="1050">
              <a:solidFill>
                <a:schemeClr val="dk1"/>
              </a:solidFill>
              <a:effectLst/>
              <a:latin typeface="+mn-lt"/>
              <a:ea typeface="+mn-ea"/>
              <a:cs typeface="+mn-cs"/>
            </a:rPr>
            <a:t>となったが、類似団体平均を</a:t>
          </a:r>
          <a:r>
            <a:rPr kumimoji="1" lang="ja-JP" altLang="en-US" sz="1050">
              <a:solidFill>
                <a:schemeClr val="dk1"/>
              </a:solidFill>
              <a:effectLst/>
              <a:latin typeface="+mn-lt"/>
              <a:ea typeface="+mn-ea"/>
              <a:cs typeface="+mn-cs"/>
            </a:rPr>
            <a:t>上</a:t>
          </a:r>
          <a:r>
            <a:rPr kumimoji="1" lang="ja-JP" altLang="ja-JP" sz="1050">
              <a:solidFill>
                <a:schemeClr val="dk1"/>
              </a:solidFill>
              <a:effectLst/>
              <a:latin typeface="+mn-lt"/>
              <a:ea typeface="+mn-ea"/>
              <a:cs typeface="+mn-cs"/>
            </a:rPr>
            <a:t>回っている状況であることから、受益者負担の適正化をはじめとした財政運営の健全化を進め、普通会計の負担適正化を図る。</a:t>
          </a:r>
          <a:endParaRPr lang="ja-JP" altLang="ja-JP" sz="12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60325</xdr:rowOff>
    </xdr:from>
    <xdr:to>
      <xdr:col>82</xdr:col>
      <xdr:colOff>107950</xdr:colOff>
      <xdr:row>61</xdr:row>
      <xdr:rowOff>60325</xdr:rowOff>
    </xdr:to>
    <xdr:cxnSp macro="">
      <xdr:nvCxnSpPr>
        <xdr:cNvPr id="248" name="直線コネクタ 247"/>
        <xdr:cNvCxnSpPr/>
      </xdr:nvCxnSpPr>
      <xdr:spPr>
        <a:xfrm flipV="1">
          <a:off x="16510000" y="914717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32402</xdr:rowOff>
    </xdr:from>
    <xdr:ext cx="762000" cy="259045"/>
    <xdr:sp macro="" textlink="">
      <xdr:nvSpPr>
        <xdr:cNvPr id="249" name="その他最小値テキスト"/>
        <xdr:cNvSpPr txBox="1"/>
      </xdr:nvSpPr>
      <xdr:spPr>
        <a:xfrm>
          <a:off x="16598900" y="1049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60325</xdr:rowOff>
    </xdr:from>
    <xdr:to>
      <xdr:col>82</xdr:col>
      <xdr:colOff>196850</xdr:colOff>
      <xdr:row>61</xdr:row>
      <xdr:rowOff>60325</xdr:rowOff>
    </xdr:to>
    <xdr:cxnSp macro="">
      <xdr:nvCxnSpPr>
        <xdr:cNvPr id="250" name="直線コネクタ 249"/>
        <xdr:cNvCxnSpPr/>
      </xdr:nvCxnSpPr>
      <xdr:spPr>
        <a:xfrm>
          <a:off x="16421100" y="1051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146702</xdr:rowOff>
    </xdr:from>
    <xdr:ext cx="762000" cy="259045"/>
    <xdr:sp macro="" textlink="">
      <xdr:nvSpPr>
        <xdr:cNvPr id="251" name="その他最大値テキスト"/>
        <xdr:cNvSpPr txBox="1"/>
      </xdr:nvSpPr>
      <xdr:spPr>
        <a:xfrm>
          <a:off x="16598900" y="889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60325</xdr:rowOff>
    </xdr:from>
    <xdr:to>
      <xdr:col>82</xdr:col>
      <xdr:colOff>196850</xdr:colOff>
      <xdr:row>53</xdr:row>
      <xdr:rowOff>60325</xdr:rowOff>
    </xdr:to>
    <xdr:cxnSp macro="">
      <xdr:nvCxnSpPr>
        <xdr:cNvPr id="252" name="直線コネクタ 251"/>
        <xdr:cNvCxnSpPr/>
      </xdr:nvCxnSpPr>
      <xdr:spPr>
        <a:xfrm>
          <a:off x="16421100" y="914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98425</xdr:rowOff>
    </xdr:from>
    <xdr:to>
      <xdr:col>82</xdr:col>
      <xdr:colOff>107950</xdr:colOff>
      <xdr:row>57</xdr:row>
      <xdr:rowOff>155575</xdr:rowOff>
    </xdr:to>
    <xdr:cxnSp macro="">
      <xdr:nvCxnSpPr>
        <xdr:cNvPr id="253" name="直線コネクタ 252"/>
        <xdr:cNvCxnSpPr/>
      </xdr:nvCxnSpPr>
      <xdr:spPr>
        <a:xfrm flipV="1">
          <a:off x="15671800" y="987107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54" name="その他平均値テキスト"/>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5" name="フローチャート: 判断 254"/>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146050</xdr:rowOff>
    </xdr:from>
    <xdr:to>
      <xdr:col>78</xdr:col>
      <xdr:colOff>69850</xdr:colOff>
      <xdr:row>57</xdr:row>
      <xdr:rowOff>155575</xdr:rowOff>
    </xdr:to>
    <xdr:cxnSp macro="">
      <xdr:nvCxnSpPr>
        <xdr:cNvPr id="256" name="直線コネクタ 255"/>
        <xdr:cNvCxnSpPr/>
      </xdr:nvCxnSpPr>
      <xdr:spPr>
        <a:xfrm>
          <a:off x="14782800" y="99187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9525</xdr:rowOff>
    </xdr:from>
    <xdr:to>
      <xdr:col>78</xdr:col>
      <xdr:colOff>120650</xdr:colOff>
      <xdr:row>58</xdr:row>
      <xdr:rowOff>111125</xdr:rowOff>
    </xdr:to>
    <xdr:sp macro="" textlink="">
      <xdr:nvSpPr>
        <xdr:cNvPr id="257" name="フローチャート: 判断 256"/>
        <xdr:cNvSpPr/>
      </xdr:nvSpPr>
      <xdr:spPr>
        <a:xfrm>
          <a:off x="15621000" y="995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95902</xdr:rowOff>
    </xdr:from>
    <xdr:ext cx="736600" cy="259045"/>
    <xdr:sp macro="" textlink="">
      <xdr:nvSpPr>
        <xdr:cNvPr id="258" name="テキスト ボックス 257"/>
        <xdr:cNvSpPr txBox="1"/>
      </xdr:nvSpPr>
      <xdr:spPr>
        <a:xfrm>
          <a:off x="15290800" y="10040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98425</xdr:rowOff>
    </xdr:from>
    <xdr:to>
      <xdr:col>73</xdr:col>
      <xdr:colOff>180975</xdr:colOff>
      <xdr:row>57</xdr:row>
      <xdr:rowOff>146050</xdr:rowOff>
    </xdr:to>
    <xdr:cxnSp macro="">
      <xdr:nvCxnSpPr>
        <xdr:cNvPr id="259" name="直線コネクタ 258"/>
        <xdr:cNvCxnSpPr/>
      </xdr:nvCxnSpPr>
      <xdr:spPr>
        <a:xfrm>
          <a:off x="13893800" y="987107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47625</xdr:rowOff>
    </xdr:from>
    <xdr:to>
      <xdr:col>74</xdr:col>
      <xdr:colOff>31750</xdr:colOff>
      <xdr:row>58</xdr:row>
      <xdr:rowOff>149225</xdr:rowOff>
    </xdr:to>
    <xdr:sp macro="" textlink="">
      <xdr:nvSpPr>
        <xdr:cNvPr id="260" name="フローチャート: 判断 259"/>
        <xdr:cNvSpPr/>
      </xdr:nvSpPr>
      <xdr:spPr>
        <a:xfrm>
          <a:off x="14732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134002</xdr:rowOff>
    </xdr:from>
    <xdr:ext cx="762000" cy="259045"/>
    <xdr:sp macro="" textlink="">
      <xdr:nvSpPr>
        <xdr:cNvPr id="261" name="テキスト ボックス 260"/>
        <xdr:cNvSpPr txBox="1"/>
      </xdr:nvSpPr>
      <xdr:spPr>
        <a:xfrm>
          <a:off x="14401800" y="1007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98425</xdr:rowOff>
    </xdr:from>
    <xdr:to>
      <xdr:col>69</xdr:col>
      <xdr:colOff>92075</xdr:colOff>
      <xdr:row>57</xdr:row>
      <xdr:rowOff>107950</xdr:rowOff>
    </xdr:to>
    <xdr:cxnSp macro="">
      <xdr:nvCxnSpPr>
        <xdr:cNvPr id="262" name="直線コネクタ 261"/>
        <xdr:cNvCxnSpPr/>
      </xdr:nvCxnSpPr>
      <xdr:spPr>
        <a:xfrm flipV="1">
          <a:off x="13004800" y="98710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76200</xdr:rowOff>
    </xdr:from>
    <xdr:to>
      <xdr:col>69</xdr:col>
      <xdr:colOff>142875</xdr:colOff>
      <xdr:row>59</xdr:row>
      <xdr:rowOff>6350</xdr:rowOff>
    </xdr:to>
    <xdr:sp macro="" textlink="">
      <xdr:nvSpPr>
        <xdr:cNvPr id="263" name="フローチャート: 判断 262"/>
        <xdr:cNvSpPr/>
      </xdr:nvSpPr>
      <xdr:spPr>
        <a:xfrm>
          <a:off x="13843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162577</xdr:rowOff>
    </xdr:from>
    <xdr:ext cx="762000" cy="259045"/>
    <xdr:sp macro="" textlink="">
      <xdr:nvSpPr>
        <xdr:cNvPr id="264" name="テキスト ボックス 263"/>
        <xdr:cNvSpPr txBox="1"/>
      </xdr:nvSpPr>
      <xdr:spPr>
        <a:xfrm>
          <a:off x="13512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85725</xdr:rowOff>
    </xdr:from>
    <xdr:to>
      <xdr:col>65</xdr:col>
      <xdr:colOff>53975</xdr:colOff>
      <xdr:row>59</xdr:row>
      <xdr:rowOff>15875</xdr:rowOff>
    </xdr:to>
    <xdr:sp macro="" textlink="">
      <xdr:nvSpPr>
        <xdr:cNvPr id="265" name="フローチャート: 判断 264"/>
        <xdr:cNvSpPr/>
      </xdr:nvSpPr>
      <xdr:spPr>
        <a:xfrm>
          <a:off x="12954000" y="1002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652</xdr:rowOff>
    </xdr:from>
    <xdr:ext cx="762000" cy="259045"/>
    <xdr:sp macro="" textlink="">
      <xdr:nvSpPr>
        <xdr:cNvPr id="266" name="テキスト ボックス 265"/>
        <xdr:cNvSpPr txBox="1"/>
      </xdr:nvSpPr>
      <xdr:spPr>
        <a:xfrm>
          <a:off x="12623800" y="10116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47625</xdr:rowOff>
    </xdr:from>
    <xdr:to>
      <xdr:col>82</xdr:col>
      <xdr:colOff>158750</xdr:colOff>
      <xdr:row>57</xdr:row>
      <xdr:rowOff>149225</xdr:rowOff>
    </xdr:to>
    <xdr:sp macro="" textlink="">
      <xdr:nvSpPr>
        <xdr:cNvPr id="272" name="楕円 271"/>
        <xdr:cNvSpPr/>
      </xdr:nvSpPr>
      <xdr:spPr>
        <a:xfrm>
          <a:off x="16459200" y="982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19702</xdr:rowOff>
    </xdr:from>
    <xdr:ext cx="762000" cy="259045"/>
    <xdr:sp macro="" textlink="">
      <xdr:nvSpPr>
        <xdr:cNvPr id="273" name="その他該当値テキスト"/>
        <xdr:cNvSpPr txBox="1"/>
      </xdr:nvSpPr>
      <xdr:spPr>
        <a:xfrm>
          <a:off x="16598900" y="9792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104775</xdr:rowOff>
    </xdr:from>
    <xdr:to>
      <xdr:col>78</xdr:col>
      <xdr:colOff>120650</xdr:colOff>
      <xdr:row>58</xdr:row>
      <xdr:rowOff>34925</xdr:rowOff>
    </xdr:to>
    <xdr:sp macro="" textlink="">
      <xdr:nvSpPr>
        <xdr:cNvPr id="274" name="楕円 273"/>
        <xdr:cNvSpPr/>
      </xdr:nvSpPr>
      <xdr:spPr>
        <a:xfrm>
          <a:off x="15621000" y="987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45102</xdr:rowOff>
    </xdr:from>
    <xdr:ext cx="736600" cy="259045"/>
    <xdr:sp macro="" textlink="">
      <xdr:nvSpPr>
        <xdr:cNvPr id="275" name="テキスト ボックス 274"/>
        <xdr:cNvSpPr txBox="1"/>
      </xdr:nvSpPr>
      <xdr:spPr>
        <a:xfrm>
          <a:off x="15290800" y="9646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95250</xdr:rowOff>
    </xdr:from>
    <xdr:to>
      <xdr:col>74</xdr:col>
      <xdr:colOff>31750</xdr:colOff>
      <xdr:row>58</xdr:row>
      <xdr:rowOff>25400</xdr:rowOff>
    </xdr:to>
    <xdr:sp macro="" textlink="">
      <xdr:nvSpPr>
        <xdr:cNvPr id="276" name="楕円 275"/>
        <xdr:cNvSpPr/>
      </xdr:nvSpPr>
      <xdr:spPr>
        <a:xfrm>
          <a:off x="14732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35577</xdr:rowOff>
    </xdr:from>
    <xdr:ext cx="762000" cy="259045"/>
    <xdr:sp macro="" textlink="">
      <xdr:nvSpPr>
        <xdr:cNvPr id="277" name="テキスト ボックス 276"/>
        <xdr:cNvSpPr txBox="1"/>
      </xdr:nvSpPr>
      <xdr:spPr>
        <a:xfrm>
          <a:off x="14401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47625</xdr:rowOff>
    </xdr:from>
    <xdr:to>
      <xdr:col>69</xdr:col>
      <xdr:colOff>142875</xdr:colOff>
      <xdr:row>57</xdr:row>
      <xdr:rowOff>149225</xdr:rowOff>
    </xdr:to>
    <xdr:sp macro="" textlink="">
      <xdr:nvSpPr>
        <xdr:cNvPr id="278" name="楕円 277"/>
        <xdr:cNvSpPr/>
      </xdr:nvSpPr>
      <xdr:spPr>
        <a:xfrm>
          <a:off x="13843000" y="982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159402</xdr:rowOff>
    </xdr:from>
    <xdr:ext cx="762000" cy="259045"/>
    <xdr:sp macro="" textlink="">
      <xdr:nvSpPr>
        <xdr:cNvPr id="279" name="テキスト ボックス 278"/>
        <xdr:cNvSpPr txBox="1"/>
      </xdr:nvSpPr>
      <xdr:spPr>
        <a:xfrm>
          <a:off x="13512800" y="958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57150</xdr:rowOff>
    </xdr:from>
    <xdr:to>
      <xdr:col>65</xdr:col>
      <xdr:colOff>53975</xdr:colOff>
      <xdr:row>57</xdr:row>
      <xdr:rowOff>158750</xdr:rowOff>
    </xdr:to>
    <xdr:sp macro="" textlink="">
      <xdr:nvSpPr>
        <xdr:cNvPr id="280" name="楕円 279"/>
        <xdr:cNvSpPr/>
      </xdr:nvSpPr>
      <xdr:spPr>
        <a:xfrm>
          <a:off x="12954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168927</xdr:rowOff>
    </xdr:from>
    <xdr:ext cx="762000" cy="259045"/>
    <xdr:sp macro="" textlink="">
      <xdr:nvSpPr>
        <xdr:cNvPr id="281" name="テキスト ボックス 280"/>
        <xdr:cNvSpPr txBox="1"/>
      </xdr:nvSpPr>
      <xdr:spPr>
        <a:xfrm>
          <a:off x="12623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mn-lt"/>
              <a:ea typeface="+mn-ea"/>
              <a:cs typeface="+mn-cs"/>
            </a:rPr>
            <a:t>分子である</a:t>
          </a:r>
          <a:r>
            <a:rPr kumimoji="1" lang="ja-JP" altLang="en-US" sz="1100">
              <a:solidFill>
                <a:schemeClr val="dk1"/>
              </a:solidFill>
              <a:effectLst/>
              <a:latin typeface="+mn-lt"/>
              <a:ea typeface="+mn-ea"/>
              <a:cs typeface="+mn-cs"/>
            </a:rPr>
            <a:t>補助費等</a:t>
          </a:r>
          <a:r>
            <a:rPr kumimoji="1" lang="ja-JP" altLang="ja-JP" sz="1100">
              <a:solidFill>
                <a:schemeClr val="dk1"/>
              </a:solidFill>
              <a:effectLst/>
              <a:latin typeface="+mn-lt"/>
              <a:ea typeface="+mn-ea"/>
              <a:cs typeface="+mn-cs"/>
            </a:rPr>
            <a:t>について、</a:t>
          </a:r>
          <a:r>
            <a:rPr kumimoji="1" lang="ja-JP" altLang="en-US" sz="1100">
              <a:solidFill>
                <a:schemeClr val="dk1"/>
              </a:solidFill>
              <a:effectLst/>
              <a:latin typeface="+mn-lt"/>
              <a:ea typeface="+mn-ea"/>
              <a:cs typeface="+mn-cs"/>
            </a:rPr>
            <a:t>下水道事業会計負担金</a:t>
          </a:r>
          <a:r>
            <a:rPr kumimoji="1" lang="ja-JP" altLang="ja-JP" sz="1100">
              <a:solidFill>
                <a:schemeClr val="dk1"/>
              </a:solidFill>
              <a:effectLst/>
              <a:latin typeface="+mn-lt"/>
              <a:ea typeface="+mn-ea"/>
              <a:cs typeface="+mn-cs"/>
            </a:rPr>
            <a:t>の増（前年比</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86</a:t>
          </a:r>
          <a:r>
            <a:rPr kumimoji="1" lang="ja-JP" altLang="ja-JP" sz="1100">
              <a:solidFill>
                <a:schemeClr val="dk1"/>
              </a:solidFill>
              <a:effectLst/>
              <a:latin typeface="+mn-lt"/>
              <a:ea typeface="+mn-ea"/>
              <a:cs typeface="+mn-cs"/>
            </a:rPr>
            <a:t>百万円）を主因とし、前年比</a:t>
          </a:r>
          <a:r>
            <a:rPr kumimoji="1" lang="en-US" altLang="ja-JP" sz="1100">
              <a:solidFill>
                <a:schemeClr val="dk1"/>
              </a:solidFill>
              <a:effectLst/>
              <a:latin typeface="+mn-lt"/>
              <a:ea typeface="+mn-ea"/>
              <a:cs typeface="+mn-cs"/>
            </a:rPr>
            <a:t>183</a:t>
          </a:r>
          <a:r>
            <a:rPr kumimoji="1" lang="ja-JP" altLang="ja-JP" sz="1100">
              <a:solidFill>
                <a:schemeClr val="dk1"/>
              </a:solidFill>
              <a:effectLst/>
              <a:latin typeface="+mn-lt"/>
              <a:ea typeface="+mn-ea"/>
              <a:cs typeface="+mn-cs"/>
            </a:rPr>
            <a:t>百万円（＋</a:t>
          </a:r>
          <a:r>
            <a:rPr kumimoji="1" lang="en-US" altLang="ja-JP" sz="1100">
              <a:solidFill>
                <a:schemeClr val="dk1"/>
              </a:solidFill>
              <a:effectLst/>
              <a:latin typeface="+mn-lt"/>
              <a:ea typeface="+mn-ea"/>
              <a:cs typeface="+mn-cs"/>
            </a:rPr>
            <a:t>9.7</a:t>
          </a:r>
          <a:r>
            <a:rPr kumimoji="1" lang="ja-JP" altLang="ja-JP" sz="1100">
              <a:solidFill>
                <a:schemeClr val="dk1"/>
              </a:solidFill>
              <a:effectLst/>
              <a:latin typeface="+mn-lt"/>
              <a:ea typeface="+mn-ea"/>
              <a:cs typeface="+mn-cs"/>
            </a:rPr>
            <a:t>ポイント）の増となった一方、分母の増加率が前年比</a:t>
          </a:r>
          <a:r>
            <a:rPr kumimoji="1" lang="en-US" altLang="ja-JP" sz="1100">
              <a:solidFill>
                <a:schemeClr val="dk1"/>
              </a:solidFill>
              <a:effectLst/>
              <a:latin typeface="+mn-lt"/>
              <a:ea typeface="+mn-ea"/>
              <a:cs typeface="+mn-cs"/>
            </a:rPr>
            <a:t>824</a:t>
          </a:r>
          <a:r>
            <a:rPr kumimoji="1" lang="ja-JP" altLang="ja-JP" sz="1100">
              <a:solidFill>
                <a:schemeClr val="dk1"/>
              </a:solidFill>
              <a:effectLst/>
              <a:latin typeface="+mn-lt"/>
              <a:ea typeface="+mn-ea"/>
              <a:cs typeface="+mn-cs"/>
            </a:rPr>
            <a:t>百万円（＋</a:t>
          </a:r>
          <a:r>
            <a:rPr kumimoji="1" lang="en-US" altLang="ja-JP" sz="1100">
              <a:solidFill>
                <a:schemeClr val="dk1"/>
              </a:solidFill>
              <a:effectLst/>
              <a:latin typeface="+mn-lt"/>
              <a:ea typeface="+mn-ea"/>
              <a:cs typeface="+mn-cs"/>
            </a:rPr>
            <a:t>4.9</a:t>
          </a:r>
          <a:r>
            <a:rPr kumimoji="1" lang="ja-JP" altLang="ja-JP" sz="1100">
              <a:solidFill>
                <a:schemeClr val="dk1"/>
              </a:solidFill>
              <a:effectLst/>
              <a:latin typeface="+mn-lt"/>
              <a:ea typeface="+mn-ea"/>
              <a:cs typeface="+mn-cs"/>
            </a:rPr>
            <a:t>ポイント）の増に留まったことで、補助費等の</a:t>
          </a:r>
          <a:r>
            <a:rPr kumimoji="1" lang="ja-JP" altLang="en-US" sz="1100">
              <a:solidFill>
                <a:schemeClr val="dk1"/>
              </a:solidFill>
              <a:effectLst/>
              <a:latin typeface="+mn-lt"/>
              <a:ea typeface="+mn-ea"/>
              <a:cs typeface="+mn-cs"/>
            </a:rPr>
            <a:t>比率</a:t>
          </a:r>
          <a:r>
            <a:rPr kumimoji="1" lang="ja-JP" altLang="ja-JP" sz="1100">
              <a:solidFill>
                <a:schemeClr val="dk1"/>
              </a:solidFill>
              <a:effectLst/>
              <a:latin typeface="+mn-lt"/>
              <a:ea typeface="+mn-ea"/>
              <a:cs typeface="+mn-cs"/>
            </a:rPr>
            <a:t>は前年比</a:t>
          </a:r>
          <a:r>
            <a:rPr kumimoji="1" lang="ja-JP" altLang="en-US" sz="1100">
              <a:solidFill>
                <a:schemeClr val="dk1"/>
              </a:solidFill>
              <a:effectLst/>
              <a:latin typeface="+mn-lt"/>
              <a:ea typeface="+mn-ea"/>
              <a:cs typeface="+mn-cs"/>
            </a:rPr>
            <a:t>で</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ポイント増加した。</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今後も引き続き、負担金・補助金の等の見直しを進め、負担の適正化を図る。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127000</xdr:rowOff>
    </xdr:from>
    <xdr:to>
      <xdr:col>82</xdr:col>
      <xdr:colOff>107950</xdr:colOff>
      <xdr:row>40</xdr:row>
      <xdr:rowOff>122428</xdr:rowOff>
    </xdr:to>
    <xdr:cxnSp macro="">
      <xdr:nvCxnSpPr>
        <xdr:cNvPr id="306" name="直線コネクタ 305"/>
        <xdr:cNvCxnSpPr/>
      </xdr:nvCxnSpPr>
      <xdr:spPr>
        <a:xfrm flipV="1">
          <a:off x="16510000" y="5956300"/>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94505</xdr:rowOff>
    </xdr:from>
    <xdr:ext cx="762000" cy="259045"/>
    <xdr:sp macro="" textlink="">
      <xdr:nvSpPr>
        <xdr:cNvPr id="307" name="補助費等最小値テキスト"/>
        <xdr:cNvSpPr txBox="1"/>
      </xdr:nvSpPr>
      <xdr:spPr>
        <a:xfrm>
          <a:off x="16598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122428</xdr:rowOff>
    </xdr:from>
    <xdr:to>
      <xdr:col>82</xdr:col>
      <xdr:colOff>196850</xdr:colOff>
      <xdr:row>40</xdr:row>
      <xdr:rowOff>122428</xdr:rowOff>
    </xdr:to>
    <xdr:cxnSp macro="">
      <xdr:nvCxnSpPr>
        <xdr:cNvPr id="308" name="直線コネクタ 307"/>
        <xdr:cNvCxnSpPr/>
      </xdr:nvCxnSpPr>
      <xdr:spPr>
        <a:xfrm>
          <a:off x="16421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41927</xdr:rowOff>
    </xdr:from>
    <xdr:ext cx="762000" cy="259045"/>
    <xdr:sp macro="" textlink="">
      <xdr:nvSpPr>
        <xdr:cNvPr id="309"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127000</xdr:rowOff>
    </xdr:from>
    <xdr:to>
      <xdr:col>82</xdr:col>
      <xdr:colOff>196850</xdr:colOff>
      <xdr:row>34</xdr:row>
      <xdr:rowOff>127000</xdr:rowOff>
    </xdr:to>
    <xdr:cxnSp macro="">
      <xdr:nvCxnSpPr>
        <xdr:cNvPr id="310" name="直線コネクタ 309"/>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12700</xdr:rowOff>
    </xdr:from>
    <xdr:to>
      <xdr:col>82</xdr:col>
      <xdr:colOff>107950</xdr:colOff>
      <xdr:row>36</xdr:row>
      <xdr:rowOff>30988</xdr:rowOff>
    </xdr:to>
    <xdr:cxnSp macro="">
      <xdr:nvCxnSpPr>
        <xdr:cNvPr id="311" name="直線コネクタ 310"/>
        <xdr:cNvCxnSpPr/>
      </xdr:nvCxnSpPr>
      <xdr:spPr>
        <a:xfrm>
          <a:off x="15671800" y="618490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80281</xdr:rowOff>
    </xdr:from>
    <xdr:ext cx="762000" cy="259045"/>
    <xdr:sp macro="" textlink="">
      <xdr:nvSpPr>
        <xdr:cNvPr id="312" name="補助費等平均値テキスト"/>
        <xdr:cNvSpPr txBox="1"/>
      </xdr:nvSpPr>
      <xdr:spPr>
        <a:xfrm>
          <a:off x="16598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13" name="フローチャート: 判断 312"/>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xdr:rowOff>
    </xdr:from>
    <xdr:to>
      <xdr:col>78</xdr:col>
      <xdr:colOff>69850</xdr:colOff>
      <xdr:row>36</xdr:row>
      <xdr:rowOff>85852</xdr:rowOff>
    </xdr:to>
    <xdr:cxnSp macro="">
      <xdr:nvCxnSpPr>
        <xdr:cNvPr id="314" name="直線コネクタ 313"/>
        <xdr:cNvCxnSpPr/>
      </xdr:nvCxnSpPr>
      <xdr:spPr>
        <a:xfrm flipV="1">
          <a:off x="14782800" y="618490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15" name="フローチャート: 判断 314"/>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148861</xdr:rowOff>
    </xdr:from>
    <xdr:ext cx="736600" cy="259045"/>
    <xdr:sp macro="" textlink="">
      <xdr:nvSpPr>
        <xdr:cNvPr id="316" name="テキスト ボックス 315"/>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85852</xdr:rowOff>
    </xdr:from>
    <xdr:to>
      <xdr:col>73</xdr:col>
      <xdr:colOff>180975</xdr:colOff>
      <xdr:row>36</xdr:row>
      <xdr:rowOff>122428</xdr:rowOff>
    </xdr:to>
    <xdr:cxnSp macro="">
      <xdr:nvCxnSpPr>
        <xdr:cNvPr id="317" name="直線コネクタ 316"/>
        <xdr:cNvCxnSpPr/>
      </xdr:nvCxnSpPr>
      <xdr:spPr>
        <a:xfrm flipV="1">
          <a:off x="13893800" y="62580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8" name="フローチャート: 判断 317"/>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126001</xdr:rowOff>
    </xdr:from>
    <xdr:ext cx="762000" cy="259045"/>
    <xdr:sp macro="" textlink="">
      <xdr:nvSpPr>
        <xdr:cNvPr id="319" name="テキスト ボックス 318"/>
        <xdr:cNvSpPr txBox="1"/>
      </xdr:nvSpPr>
      <xdr:spPr>
        <a:xfrm>
          <a:off x="14401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53848</xdr:rowOff>
    </xdr:from>
    <xdr:to>
      <xdr:col>69</xdr:col>
      <xdr:colOff>92075</xdr:colOff>
      <xdr:row>36</xdr:row>
      <xdr:rowOff>122428</xdr:rowOff>
    </xdr:to>
    <xdr:cxnSp macro="">
      <xdr:nvCxnSpPr>
        <xdr:cNvPr id="320" name="直線コネクタ 319"/>
        <xdr:cNvCxnSpPr/>
      </xdr:nvCxnSpPr>
      <xdr:spPr>
        <a:xfrm>
          <a:off x="13004800" y="622604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1" name="フローチャート: 判断 320"/>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151401</xdr:rowOff>
    </xdr:from>
    <xdr:ext cx="762000" cy="259045"/>
    <xdr:sp macro="" textlink="">
      <xdr:nvSpPr>
        <xdr:cNvPr id="322" name="テキスト ボックス 321"/>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3" name="フローチャート: 判断 322"/>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103141</xdr:rowOff>
    </xdr:from>
    <xdr:ext cx="762000" cy="259045"/>
    <xdr:sp macro="" textlink="">
      <xdr:nvSpPr>
        <xdr:cNvPr id="324" name="テキスト ボックス 323"/>
        <xdr:cNvSpPr txBox="1"/>
      </xdr:nvSpPr>
      <xdr:spPr>
        <a:xfrm>
          <a:off x="12623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151638</xdr:rowOff>
    </xdr:from>
    <xdr:to>
      <xdr:col>82</xdr:col>
      <xdr:colOff>158750</xdr:colOff>
      <xdr:row>36</xdr:row>
      <xdr:rowOff>81788</xdr:rowOff>
    </xdr:to>
    <xdr:sp macro="" textlink="">
      <xdr:nvSpPr>
        <xdr:cNvPr id="330" name="楕円 329"/>
        <xdr:cNvSpPr/>
      </xdr:nvSpPr>
      <xdr:spPr>
        <a:xfrm>
          <a:off x="164592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168165</xdr:rowOff>
    </xdr:from>
    <xdr:ext cx="762000" cy="259045"/>
    <xdr:sp macro="" textlink="">
      <xdr:nvSpPr>
        <xdr:cNvPr id="331" name="補助費等該当値テキスト"/>
        <xdr:cNvSpPr txBox="1"/>
      </xdr:nvSpPr>
      <xdr:spPr>
        <a:xfrm>
          <a:off x="16598900" y="599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133350</xdr:rowOff>
    </xdr:from>
    <xdr:to>
      <xdr:col>78</xdr:col>
      <xdr:colOff>120650</xdr:colOff>
      <xdr:row>36</xdr:row>
      <xdr:rowOff>63500</xdr:rowOff>
    </xdr:to>
    <xdr:sp macro="" textlink="">
      <xdr:nvSpPr>
        <xdr:cNvPr id="332" name="楕円 331"/>
        <xdr:cNvSpPr/>
      </xdr:nvSpPr>
      <xdr:spPr>
        <a:xfrm>
          <a:off x="15621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73677</xdr:rowOff>
    </xdr:from>
    <xdr:ext cx="736600" cy="259045"/>
    <xdr:sp macro="" textlink="">
      <xdr:nvSpPr>
        <xdr:cNvPr id="333" name="テキスト ボックス 332"/>
        <xdr:cNvSpPr txBox="1"/>
      </xdr:nvSpPr>
      <xdr:spPr>
        <a:xfrm>
          <a:off x="15290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35052</xdr:rowOff>
    </xdr:from>
    <xdr:to>
      <xdr:col>74</xdr:col>
      <xdr:colOff>31750</xdr:colOff>
      <xdr:row>36</xdr:row>
      <xdr:rowOff>136652</xdr:rowOff>
    </xdr:to>
    <xdr:sp macro="" textlink="">
      <xdr:nvSpPr>
        <xdr:cNvPr id="334" name="楕円 333"/>
        <xdr:cNvSpPr/>
      </xdr:nvSpPr>
      <xdr:spPr>
        <a:xfrm>
          <a:off x="14732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146829</xdr:rowOff>
    </xdr:from>
    <xdr:ext cx="762000" cy="259045"/>
    <xdr:sp macro="" textlink="">
      <xdr:nvSpPr>
        <xdr:cNvPr id="335" name="テキスト ボックス 334"/>
        <xdr:cNvSpPr txBox="1"/>
      </xdr:nvSpPr>
      <xdr:spPr>
        <a:xfrm>
          <a:off x="14401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71628</xdr:rowOff>
    </xdr:from>
    <xdr:to>
      <xdr:col>69</xdr:col>
      <xdr:colOff>142875</xdr:colOff>
      <xdr:row>37</xdr:row>
      <xdr:rowOff>1778</xdr:rowOff>
    </xdr:to>
    <xdr:sp macro="" textlink="">
      <xdr:nvSpPr>
        <xdr:cNvPr id="336" name="楕円 335"/>
        <xdr:cNvSpPr/>
      </xdr:nvSpPr>
      <xdr:spPr>
        <a:xfrm>
          <a:off x="13843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158005</xdr:rowOff>
    </xdr:from>
    <xdr:ext cx="762000" cy="259045"/>
    <xdr:sp macro="" textlink="">
      <xdr:nvSpPr>
        <xdr:cNvPr id="337" name="テキスト ボックス 336"/>
        <xdr:cNvSpPr txBox="1"/>
      </xdr:nvSpPr>
      <xdr:spPr>
        <a:xfrm>
          <a:off x="13512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38" name="楕円 337"/>
        <xdr:cNvSpPr/>
      </xdr:nvSpPr>
      <xdr:spPr>
        <a:xfrm>
          <a:off x="12954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114825</xdr:rowOff>
    </xdr:from>
    <xdr:ext cx="762000" cy="259045"/>
    <xdr:sp macro="" textlink="">
      <xdr:nvSpPr>
        <xdr:cNvPr id="339" name="テキスト ボックス 338"/>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分子である</a:t>
          </a:r>
          <a:r>
            <a:rPr kumimoji="1" lang="ja-JP" altLang="en-US" sz="1100">
              <a:solidFill>
                <a:schemeClr val="dk1"/>
              </a:solidFill>
              <a:effectLst/>
              <a:latin typeface="+mn-lt"/>
              <a:ea typeface="+mn-ea"/>
              <a:cs typeface="+mn-cs"/>
            </a:rPr>
            <a:t>公債費</a:t>
          </a:r>
          <a:r>
            <a:rPr kumimoji="1" lang="ja-JP" altLang="ja-JP" sz="1100">
              <a:solidFill>
                <a:schemeClr val="dk1"/>
              </a:solidFill>
              <a:effectLst/>
              <a:latin typeface="+mn-lt"/>
              <a:ea typeface="+mn-ea"/>
              <a:cs typeface="+mn-cs"/>
            </a:rPr>
            <a:t>について、</a:t>
          </a:r>
          <a:r>
            <a:rPr kumimoji="1" lang="ja-JP" altLang="en-US" sz="1100">
              <a:solidFill>
                <a:schemeClr val="dk1"/>
              </a:solidFill>
              <a:effectLst/>
              <a:latin typeface="+mn-lt"/>
              <a:ea typeface="+mn-ea"/>
              <a:cs typeface="+mn-cs"/>
            </a:rPr>
            <a:t>過疎対策事業債（平成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年度借入分）の元金償還開始（前年比＋</a:t>
          </a:r>
          <a:r>
            <a:rPr kumimoji="1" lang="en-US" altLang="ja-JP" sz="1100">
              <a:solidFill>
                <a:schemeClr val="dk1"/>
              </a:solidFill>
              <a:effectLst/>
              <a:latin typeface="+mn-lt"/>
              <a:ea typeface="+mn-ea"/>
              <a:cs typeface="+mn-cs"/>
            </a:rPr>
            <a:t>166</a:t>
          </a:r>
          <a:r>
            <a:rPr kumimoji="1" lang="ja-JP" altLang="en-US" sz="1100">
              <a:solidFill>
                <a:schemeClr val="dk1"/>
              </a:solidFill>
              <a:effectLst/>
              <a:latin typeface="+mn-lt"/>
              <a:ea typeface="+mn-ea"/>
              <a:cs typeface="+mn-cs"/>
            </a:rPr>
            <a:t>百万円）等により、全体で前年比</a:t>
          </a:r>
          <a:r>
            <a:rPr kumimoji="1" lang="en-US" altLang="ja-JP" sz="1100">
              <a:solidFill>
                <a:schemeClr val="dk1"/>
              </a:solidFill>
              <a:effectLst/>
              <a:latin typeface="+mn-lt"/>
              <a:ea typeface="+mn-ea"/>
              <a:cs typeface="+mn-cs"/>
            </a:rPr>
            <a:t>4.5</a:t>
          </a:r>
          <a:r>
            <a:rPr kumimoji="1" lang="ja-JP" altLang="en-US" sz="1100">
              <a:solidFill>
                <a:schemeClr val="dk1"/>
              </a:solidFill>
              <a:effectLst/>
              <a:latin typeface="+mn-lt"/>
              <a:ea typeface="+mn-ea"/>
              <a:cs typeface="+mn-cs"/>
            </a:rPr>
            <a:t>ポイントの増となったが</a:t>
          </a:r>
          <a:r>
            <a:rPr kumimoji="1" lang="ja-JP" altLang="ja-JP" sz="1100">
              <a:solidFill>
                <a:schemeClr val="dk1"/>
              </a:solidFill>
              <a:effectLst/>
              <a:latin typeface="+mn-lt"/>
              <a:ea typeface="+mn-ea"/>
              <a:cs typeface="+mn-cs"/>
            </a:rPr>
            <a:t>、分母</a:t>
          </a:r>
          <a:r>
            <a:rPr kumimoji="1" lang="ja-JP" altLang="en-US" sz="1100">
              <a:solidFill>
                <a:schemeClr val="dk1"/>
              </a:solidFill>
              <a:effectLst/>
              <a:latin typeface="+mn-lt"/>
              <a:ea typeface="+mn-ea"/>
              <a:cs typeface="+mn-cs"/>
            </a:rPr>
            <a:t>も同様に</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した（</a:t>
          </a:r>
          <a:r>
            <a:rPr kumimoji="1" lang="ja-JP" altLang="ja-JP" sz="1100">
              <a:solidFill>
                <a:schemeClr val="dk1"/>
              </a:solidFill>
              <a:effectLst/>
              <a:latin typeface="+mn-lt"/>
              <a:ea typeface="+mn-ea"/>
              <a:cs typeface="+mn-cs"/>
            </a:rPr>
            <a:t>前年比</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4.9</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こと</a:t>
          </a:r>
          <a:r>
            <a:rPr kumimoji="1" lang="ja-JP" altLang="en-US" sz="1100">
              <a:solidFill>
                <a:schemeClr val="dk1"/>
              </a:solidFill>
              <a:effectLst/>
              <a:latin typeface="+mn-lt"/>
              <a:ea typeface="+mn-ea"/>
              <a:cs typeface="+mn-cs"/>
            </a:rPr>
            <a:t>から</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公債</a:t>
          </a:r>
          <a:r>
            <a:rPr kumimoji="1" lang="ja-JP" altLang="ja-JP" sz="1100">
              <a:solidFill>
                <a:schemeClr val="dk1"/>
              </a:solidFill>
              <a:effectLst/>
              <a:latin typeface="+mn-lt"/>
              <a:ea typeface="+mn-ea"/>
              <a:cs typeface="+mn-cs"/>
            </a:rPr>
            <a:t>費の</a:t>
          </a:r>
          <a:r>
            <a:rPr kumimoji="1" lang="ja-JP" altLang="en-US" sz="1100">
              <a:solidFill>
                <a:schemeClr val="dk1"/>
              </a:solidFill>
              <a:effectLst/>
              <a:latin typeface="+mn-lt"/>
              <a:ea typeface="+mn-ea"/>
              <a:cs typeface="+mn-cs"/>
            </a:rPr>
            <a:t>比率</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前年度と同率となった。</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普通建設事業については慎重に事業を選択するとともに、国県補助金等、地方債以外の財源確保に努め、公債費負担の適正化を図る。</a:t>
          </a:r>
        </a:p>
        <a:p>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85852</xdr:rowOff>
    </xdr:from>
    <xdr:to>
      <xdr:col>24</xdr:col>
      <xdr:colOff>25400</xdr:colOff>
      <xdr:row>80</xdr:row>
      <xdr:rowOff>145287</xdr:rowOff>
    </xdr:to>
    <xdr:cxnSp macro="">
      <xdr:nvCxnSpPr>
        <xdr:cNvPr id="364" name="直線コネクタ 363"/>
        <xdr:cNvCxnSpPr/>
      </xdr:nvCxnSpPr>
      <xdr:spPr>
        <a:xfrm flipV="1">
          <a:off x="4826000" y="12773152"/>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117364</xdr:rowOff>
    </xdr:from>
    <xdr:ext cx="762000" cy="259045"/>
    <xdr:sp macro="" textlink="">
      <xdr:nvSpPr>
        <xdr:cNvPr id="365"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145287</xdr:rowOff>
    </xdr:from>
    <xdr:to>
      <xdr:col>24</xdr:col>
      <xdr:colOff>114300</xdr:colOff>
      <xdr:row>80</xdr:row>
      <xdr:rowOff>145287</xdr:rowOff>
    </xdr:to>
    <xdr:cxnSp macro="">
      <xdr:nvCxnSpPr>
        <xdr:cNvPr id="366" name="直線コネクタ 365"/>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779</xdr:rowOff>
    </xdr:from>
    <xdr:ext cx="762000" cy="259045"/>
    <xdr:sp macro="" textlink="">
      <xdr:nvSpPr>
        <xdr:cNvPr id="367" name="公債費最大値テキスト"/>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85852</xdr:rowOff>
    </xdr:from>
    <xdr:to>
      <xdr:col>24</xdr:col>
      <xdr:colOff>114300</xdr:colOff>
      <xdr:row>74</xdr:row>
      <xdr:rowOff>85852</xdr:rowOff>
    </xdr:to>
    <xdr:cxnSp macro="">
      <xdr:nvCxnSpPr>
        <xdr:cNvPr id="368" name="直線コネクタ 367"/>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30987</xdr:rowOff>
    </xdr:from>
    <xdr:to>
      <xdr:col>24</xdr:col>
      <xdr:colOff>25400</xdr:colOff>
      <xdr:row>78</xdr:row>
      <xdr:rowOff>30987</xdr:rowOff>
    </xdr:to>
    <xdr:cxnSp macro="">
      <xdr:nvCxnSpPr>
        <xdr:cNvPr id="369" name="直線コネクタ 368"/>
        <xdr:cNvCxnSpPr/>
      </xdr:nvCxnSpPr>
      <xdr:spPr>
        <a:xfrm>
          <a:off x="3987800" y="1340408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53864</xdr:rowOff>
    </xdr:from>
    <xdr:ext cx="762000" cy="259045"/>
    <xdr:sp macro="" textlink="">
      <xdr:nvSpPr>
        <xdr:cNvPr id="370" name="公債費平均値テキスト"/>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71" name="フローチャート: 判断 370"/>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30987</xdr:rowOff>
    </xdr:from>
    <xdr:to>
      <xdr:col>19</xdr:col>
      <xdr:colOff>187325</xdr:colOff>
      <xdr:row>78</xdr:row>
      <xdr:rowOff>40132</xdr:rowOff>
    </xdr:to>
    <xdr:cxnSp macro="">
      <xdr:nvCxnSpPr>
        <xdr:cNvPr id="372" name="直線コネクタ 371"/>
        <xdr:cNvCxnSpPr/>
      </xdr:nvCxnSpPr>
      <xdr:spPr>
        <a:xfrm flipV="1">
          <a:off x="3098800" y="13404087"/>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46482</xdr:rowOff>
    </xdr:from>
    <xdr:to>
      <xdr:col>20</xdr:col>
      <xdr:colOff>38100</xdr:colOff>
      <xdr:row>77</xdr:row>
      <xdr:rowOff>148082</xdr:rowOff>
    </xdr:to>
    <xdr:sp macro="" textlink="">
      <xdr:nvSpPr>
        <xdr:cNvPr id="373" name="フローチャート: 判断 372"/>
        <xdr:cNvSpPr/>
      </xdr:nvSpPr>
      <xdr:spPr>
        <a:xfrm>
          <a:off x="3937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158259</xdr:rowOff>
    </xdr:from>
    <xdr:ext cx="736600" cy="259045"/>
    <xdr:sp macro="" textlink="">
      <xdr:nvSpPr>
        <xdr:cNvPr id="374" name="テキスト ボックス 373"/>
        <xdr:cNvSpPr txBox="1"/>
      </xdr:nvSpPr>
      <xdr:spPr>
        <a:xfrm>
          <a:off x="3606800" y="13017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40132</xdr:rowOff>
    </xdr:from>
    <xdr:to>
      <xdr:col>15</xdr:col>
      <xdr:colOff>98425</xdr:colOff>
      <xdr:row>78</xdr:row>
      <xdr:rowOff>67563</xdr:rowOff>
    </xdr:to>
    <xdr:cxnSp macro="">
      <xdr:nvCxnSpPr>
        <xdr:cNvPr id="375" name="直線コネクタ 374"/>
        <xdr:cNvCxnSpPr/>
      </xdr:nvCxnSpPr>
      <xdr:spPr>
        <a:xfrm flipV="1">
          <a:off x="2209800" y="13413232"/>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55626</xdr:rowOff>
    </xdr:from>
    <xdr:to>
      <xdr:col>15</xdr:col>
      <xdr:colOff>149225</xdr:colOff>
      <xdr:row>77</xdr:row>
      <xdr:rowOff>157226</xdr:rowOff>
    </xdr:to>
    <xdr:sp macro="" textlink="">
      <xdr:nvSpPr>
        <xdr:cNvPr id="376" name="フローチャート: 判断 375"/>
        <xdr:cNvSpPr/>
      </xdr:nvSpPr>
      <xdr:spPr>
        <a:xfrm>
          <a:off x="3048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167403</xdr:rowOff>
    </xdr:from>
    <xdr:ext cx="762000" cy="259045"/>
    <xdr:sp macro="" textlink="">
      <xdr:nvSpPr>
        <xdr:cNvPr id="377" name="テキスト ボックス 376"/>
        <xdr:cNvSpPr txBox="1"/>
      </xdr:nvSpPr>
      <xdr:spPr>
        <a:xfrm>
          <a:off x="2717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67563</xdr:rowOff>
    </xdr:from>
    <xdr:to>
      <xdr:col>11</xdr:col>
      <xdr:colOff>9525</xdr:colOff>
      <xdr:row>78</xdr:row>
      <xdr:rowOff>145287</xdr:rowOff>
    </xdr:to>
    <xdr:cxnSp macro="">
      <xdr:nvCxnSpPr>
        <xdr:cNvPr id="378" name="直線コネクタ 377"/>
        <xdr:cNvCxnSpPr/>
      </xdr:nvCxnSpPr>
      <xdr:spPr>
        <a:xfrm flipV="1">
          <a:off x="1320800" y="13440663"/>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69342</xdr:rowOff>
    </xdr:from>
    <xdr:to>
      <xdr:col>11</xdr:col>
      <xdr:colOff>60325</xdr:colOff>
      <xdr:row>77</xdr:row>
      <xdr:rowOff>170942</xdr:rowOff>
    </xdr:to>
    <xdr:sp macro="" textlink="">
      <xdr:nvSpPr>
        <xdr:cNvPr id="379" name="フローチャート: 判断 378"/>
        <xdr:cNvSpPr/>
      </xdr:nvSpPr>
      <xdr:spPr>
        <a:xfrm>
          <a:off x="2159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9669</xdr:rowOff>
    </xdr:from>
    <xdr:ext cx="762000" cy="259045"/>
    <xdr:sp macro="" textlink="">
      <xdr:nvSpPr>
        <xdr:cNvPr id="380" name="テキスト ボックス 379"/>
        <xdr:cNvSpPr txBox="1"/>
      </xdr:nvSpPr>
      <xdr:spPr>
        <a:xfrm>
          <a:off x="1828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81" name="フローチャート: 判断 380"/>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14240</xdr:rowOff>
    </xdr:from>
    <xdr:ext cx="762000" cy="259045"/>
    <xdr:sp macro="" textlink="">
      <xdr:nvSpPr>
        <xdr:cNvPr id="382" name="テキスト ボックス 381"/>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151637</xdr:rowOff>
    </xdr:from>
    <xdr:to>
      <xdr:col>24</xdr:col>
      <xdr:colOff>76200</xdr:colOff>
      <xdr:row>78</xdr:row>
      <xdr:rowOff>81787</xdr:rowOff>
    </xdr:to>
    <xdr:sp macro="" textlink="">
      <xdr:nvSpPr>
        <xdr:cNvPr id="388" name="楕円 387"/>
        <xdr:cNvSpPr/>
      </xdr:nvSpPr>
      <xdr:spPr>
        <a:xfrm>
          <a:off x="47752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123714</xdr:rowOff>
    </xdr:from>
    <xdr:ext cx="762000" cy="259045"/>
    <xdr:sp macro="" textlink="">
      <xdr:nvSpPr>
        <xdr:cNvPr id="389" name="公債費該当値テキスト"/>
        <xdr:cNvSpPr txBox="1"/>
      </xdr:nvSpPr>
      <xdr:spPr>
        <a:xfrm>
          <a:off x="49149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151637</xdr:rowOff>
    </xdr:from>
    <xdr:to>
      <xdr:col>20</xdr:col>
      <xdr:colOff>38100</xdr:colOff>
      <xdr:row>78</xdr:row>
      <xdr:rowOff>81787</xdr:rowOff>
    </xdr:to>
    <xdr:sp macro="" textlink="">
      <xdr:nvSpPr>
        <xdr:cNvPr id="390" name="楕円 389"/>
        <xdr:cNvSpPr/>
      </xdr:nvSpPr>
      <xdr:spPr>
        <a:xfrm>
          <a:off x="3937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66564</xdr:rowOff>
    </xdr:from>
    <xdr:ext cx="736600" cy="259045"/>
    <xdr:sp macro="" textlink="">
      <xdr:nvSpPr>
        <xdr:cNvPr id="391" name="テキスト ボックス 390"/>
        <xdr:cNvSpPr txBox="1"/>
      </xdr:nvSpPr>
      <xdr:spPr>
        <a:xfrm>
          <a:off x="3606800" y="13439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160782</xdr:rowOff>
    </xdr:from>
    <xdr:to>
      <xdr:col>15</xdr:col>
      <xdr:colOff>149225</xdr:colOff>
      <xdr:row>78</xdr:row>
      <xdr:rowOff>90932</xdr:rowOff>
    </xdr:to>
    <xdr:sp macro="" textlink="">
      <xdr:nvSpPr>
        <xdr:cNvPr id="392" name="楕円 391"/>
        <xdr:cNvSpPr/>
      </xdr:nvSpPr>
      <xdr:spPr>
        <a:xfrm>
          <a:off x="3048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75709</xdr:rowOff>
    </xdr:from>
    <xdr:ext cx="762000" cy="259045"/>
    <xdr:sp macro="" textlink="">
      <xdr:nvSpPr>
        <xdr:cNvPr id="393" name="テキスト ボックス 392"/>
        <xdr:cNvSpPr txBox="1"/>
      </xdr:nvSpPr>
      <xdr:spPr>
        <a:xfrm>
          <a:off x="2717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16763</xdr:rowOff>
    </xdr:from>
    <xdr:to>
      <xdr:col>11</xdr:col>
      <xdr:colOff>60325</xdr:colOff>
      <xdr:row>78</xdr:row>
      <xdr:rowOff>118363</xdr:rowOff>
    </xdr:to>
    <xdr:sp macro="" textlink="">
      <xdr:nvSpPr>
        <xdr:cNvPr id="394" name="楕円 393"/>
        <xdr:cNvSpPr/>
      </xdr:nvSpPr>
      <xdr:spPr>
        <a:xfrm>
          <a:off x="2159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103140</xdr:rowOff>
    </xdr:from>
    <xdr:ext cx="762000" cy="259045"/>
    <xdr:sp macro="" textlink="">
      <xdr:nvSpPr>
        <xdr:cNvPr id="395" name="テキスト ボックス 394"/>
        <xdr:cNvSpPr txBox="1"/>
      </xdr:nvSpPr>
      <xdr:spPr>
        <a:xfrm>
          <a:off x="1828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94487</xdr:rowOff>
    </xdr:from>
    <xdr:to>
      <xdr:col>6</xdr:col>
      <xdr:colOff>171450</xdr:colOff>
      <xdr:row>79</xdr:row>
      <xdr:rowOff>24637</xdr:rowOff>
    </xdr:to>
    <xdr:sp macro="" textlink="">
      <xdr:nvSpPr>
        <xdr:cNvPr id="396" name="楕円 395"/>
        <xdr:cNvSpPr/>
      </xdr:nvSpPr>
      <xdr:spPr>
        <a:xfrm>
          <a:off x="1270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9414</xdr:rowOff>
    </xdr:from>
    <xdr:ext cx="762000" cy="259045"/>
    <xdr:sp macro="" textlink="">
      <xdr:nvSpPr>
        <xdr:cNvPr id="397" name="テキスト ボックス 396"/>
        <xdr:cNvSpPr txBox="1"/>
      </xdr:nvSpPr>
      <xdr:spPr>
        <a:xfrm>
          <a:off x="939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50">
              <a:solidFill>
                <a:schemeClr val="dk1"/>
              </a:solidFill>
              <a:effectLst/>
              <a:latin typeface="+mn-lt"/>
              <a:ea typeface="+mn-ea"/>
              <a:cs typeface="+mn-cs"/>
            </a:rPr>
            <a:t>分子と分母の増加率がほぼ同じ（分子＋</a:t>
          </a:r>
          <a:r>
            <a:rPr kumimoji="1" lang="en-US" altLang="ja-JP" sz="1050">
              <a:solidFill>
                <a:schemeClr val="dk1"/>
              </a:solidFill>
              <a:effectLst/>
              <a:latin typeface="+mn-lt"/>
              <a:ea typeface="+mn-ea"/>
              <a:cs typeface="+mn-cs"/>
            </a:rPr>
            <a:t>5.0</a:t>
          </a:r>
          <a:r>
            <a:rPr kumimoji="1" lang="ja-JP" altLang="en-US" sz="1050">
              <a:solidFill>
                <a:schemeClr val="dk1"/>
              </a:solidFill>
              <a:effectLst/>
              <a:latin typeface="+mn-lt"/>
              <a:ea typeface="+mn-ea"/>
              <a:cs typeface="+mn-cs"/>
            </a:rPr>
            <a:t>ポイント、分母＋</a:t>
          </a:r>
          <a:r>
            <a:rPr kumimoji="1" lang="en-US" altLang="ja-JP" sz="1050">
              <a:solidFill>
                <a:schemeClr val="dk1"/>
              </a:solidFill>
              <a:effectLst/>
              <a:latin typeface="+mn-lt"/>
              <a:ea typeface="+mn-ea"/>
              <a:cs typeface="+mn-cs"/>
            </a:rPr>
            <a:t>4.9</a:t>
          </a:r>
          <a:r>
            <a:rPr kumimoji="1" lang="ja-JP" altLang="en-US" sz="1050">
              <a:solidFill>
                <a:schemeClr val="dk1"/>
              </a:solidFill>
              <a:effectLst/>
              <a:latin typeface="+mn-lt"/>
              <a:ea typeface="+mn-ea"/>
              <a:cs typeface="+mn-cs"/>
            </a:rPr>
            <a:t>ポイント）であったことから、前年度と同率となり、</a:t>
          </a:r>
          <a:r>
            <a:rPr kumimoji="1" lang="ja-JP" altLang="ja-JP" sz="1050">
              <a:solidFill>
                <a:schemeClr val="dk1"/>
              </a:solidFill>
              <a:effectLst/>
              <a:latin typeface="+mn-lt"/>
              <a:ea typeface="+mn-ea"/>
              <a:cs typeface="+mn-cs"/>
            </a:rPr>
            <a:t>類似団体平均</a:t>
          </a:r>
          <a:r>
            <a:rPr kumimoji="1" lang="ja-JP" altLang="en-US" sz="1050">
              <a:solidFill>
                <a:schemeClr val="dk1"/>
              </a:solidFill>
              <a:effectLst/>
              <a:latin typeface="+mn-lt"/>
              <a:ea typeface="+mn-ea"/>
              <a:cs typeface="+mn-cs"/>
            </a:rPr>
            <a:t>より</a:t>
          </a:r>
          <a:r>
            <a:rPr kumimoji="1" lang="ja-JP" altLang="ja-JP" sz="1050">
              <a:solidFill>
                <a:schemeClr val="dk1"/>
              </a:solidFill>
              <a:effectLst/>
              <a:latin typeface="+mn-lt"/>
              <a:ea typeface="+mn-ea"/>
              <a:cs typeface="+mn-cs"/>
            </a:rPr>
            <a:t>で</a:t>
          </a:r>
          <a:r>
            <a:rPr kumimoji="1" lang="ja-JP" altLang="en-US" sz="1050">
              <a:solidFill>
                <a:schemeClr val="dk1"/>
              </a:solidFill>
              <a:effectLst/>
              <a:latin typeface="+mn-lt"/>
              <a:ea typeface="+mn-ea"/>
              <a:cs typeface="+mn-cs"/>
            </a:rPr>
            <a:t>低い比率で推移している</a:t>
          </a:r>
          <a:r>
            <a:rPr kumimoji="1" lang="ja-JP" altLang="ja-JP" sz="1050">
              <a:solidFill>
                <a:schemeClr val="dk1"/>
              </a:solidFill>
              <a:effectLst/>
              <a:latin typeface="+mn-lt"/>
              <a:ea typeface="+mn-ea"/>
              <a:cs typeface="+mn-cs"/>
            </a:rPr>
            <a:t>。</a:t>
          </a:r>
          <a:endParaRPr lang="ja-JP" altLang="ja-JP" sz="1200">
            <a:effectLst/>
          </a:endParaRPr>
        </a:p>
        <a:p>
          <a:r>
            <a:rPr kumimoji="1" lang="ja-JP" altLang="ja-JP" sz="1050">
              <a:solidFill>
                <a:schemeClr val="dk1"/>
              </a:solidFill>
              <a:effectLst/>
              <a:latin typeface="+mn-lt"/>
              <a:ea typeface="+mn-ea"/>
              <a:cs typeface="+mn-cs"/>
            </a:rPr>
            <a:t>　</a:t>
          </a:r>
          <a:r>
            <a:rPr kumimoji="1" lang="ja-JP" altLang="en-US" sz="1050">
              <a:solidFill>
                <a:schemeClr val="dk1"/>
              </a:solidFill>
              <a:effectLst/>
              <a:latin typeface="+mn-lt"/>
              <a:ea typeface="+mn-ea"/>
              <a:cs typeface="+mn-cs"/>
            </a:rPr>
            <a:t>分母となる</a:t>
          </a:r>
          <a:r>
            <a:rPr kumimoji="1" lang="ja-JP" altLang="ja-JP" sz="1050">
              <a:solidFill>
                <a:schemeClr val="dk1"/>
              </a:solidFill>
              <a:effectLst/>
              <a:latin typeface="+mn-lt"/>
              <a:ea typeface="+mn-ea"/>
              <a:cs typeface="+mn-cs"/>
            </a:rPr>
            <a:t>普通交付税</a:t>
          </a:r>
          <a:r>
            <a:rPr kumimoji="1" lang="ja-JP" altLang="en-US" sz="1050">
              <a:solidFill>
                <a:schemeClr val="dk1"/>
              </a:solidFill>
              <a:effectLst/>
              <a:latin typeface="+mn-lt"/>
              <a:ea typeface="+mn-ea"/>
              <a:cs typeface="+mn-cs"/>
            </a:rPr>
            <a:t>や市税</a:t>
          </a:r>
          <a:r>
            <a:rPr kumimoji="1" lang="ja-JP" altLang="ja-JP" sz="1050">
              <a:solidFill>
                <a:schemeClr val="dk1"/>
              </a:solidFill>
              <a:effectLst/>
              <a:latin typeface="+mn-lt"/>
              <a:ea typeface="+mn-ea"/>
              <a:cs typeface="+mn-cs"/>
            </a:rPr>
            <a:t>について</a:t>
          </a:r>
          <a:r>
            <a:rPr kumimoji="1" lang="ja-JP" altLang="en-US" sz="1050">
              <a:solidFill>
                <a:schemeClr val="dk1"/>
              </a:solidFill>
              <a:effectLst/>
              <a:latin typeface="+mn-lt"/>
              <a:ea typeface="+mn-ea"/>
              <a:cs typeface="+mn-cs"/>
            </a:rPr>
            <a:t>、中期的な見通しとして</a:t>
          </a:r>
          <a:r>
            <a:rPr kumimoji="1" lang="ja-JP" altLang="ja-JP" sz="1050">
              <a:solidFill>
                <a:schemeClr val="dk1"/>
              </a:solidFill>
              <a:effectLst/>
              <a:latin typeface="+mn-lt"/>
              <a:ea typeface="+mn-ea"/>
              <a:cs typeface="+mn-cs"/>
            </a:rPr>
            <a:t>減少</a:t>
          </a:r>
          <a:r>
            <a:rPr kumimoji="1" lang="ja-JP" altLang="en-US" sz="1050">
              <a:solidFill>
                <a:schemeClr val="dk1"/>
              </a:solidFill>
              <a:effectLst/>
              <a:latin typeface="+mn-lt"/>
              <a:ea typeface="+mn-ea"/>
              <a:cs typeface="+mn-cs"/>
            </a:rPr>
            <a:t>を</a:t>
          </a:r>
          <a:r>
            <a:rPr kumimoji="1" lang="ja-JP" altLang="ja-JP" sz="1050">
              <a:solidFill>
                <a:schemeClr val="dk1"/>
              </a:solidFill>
              <a:effectLst/>
              <a:latin typeface="+mn-lt"/>
              <a:ea typeface="+mn-ea"/>
              <a:cs typeface="+mn-cs"/>
            </a:rPr>
            <a:t>見込</a:t>
          </a:r>
          <a:r>
            <a:rPr kumimoji="1" lang="ja-JP" altLang="en-US" sz="1050">
              <a:solidFill>
                <a:schemeClr val="dk1"/>
              </a:solidFill>
              <a:effectLst/>
              <a:latin typeface="+mn-lt"/>
              <a:ea typeface="+mn-ea"/>
              <a:cs typeface="+mn-cs"/>
            </a:rPr>
            <a:t>んでいることから</a:t>
          </a:r>
          <a:r>
            <a:rPr kumimoji="1" lang="ja-JP" altLang="ja-JP" sz="1050">
              <a:solidFill>
                <a:schemeClr val="dk1"/>
              </a:solidFill>
              <a:effectLst/>
              <a:latin typeface="+mn-lt"/>
              <a:ea typeface="+mn-ea"/>
              <a:cs typeface="+mn-cs"/>
            </a:rPr>
            <a:t>、事務事業の見直しなどの行政改革を推進し経常経費の削減に努めるとともに、受益者負担の適正化等による自主財源の確保に努める。</a:t>
          </a:r>
          <a:endParaRPr lang="ja-JP" altLang="ja-JP" sz="1200">
            <a:effectLst/>
          </a:endParaRP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154432</xdr:rowOff>
    </xdr:from>
    <xdr:to>
      <xdr:col>82</xdr:col>
      <xdr:colOff>107950</xdr:colOff>
      <xdr:row>81</xdr:row>
      <xdr:rowOff>147574</xdr:rowOff>
    </xdr:to>
    <xdr:cxnSp macro="">
      <xdr:nvCxnSpPr>
        <xdr:cNvPr id="423" name="直線コネクタ 422"/>
        <xdr:cNvCxnSpPr/>
      </xdr:nvCxnSpPr>
      <xdr:spPr>
        <a:xfrm flipV="1">
          <a:off x="16510000" y="128417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119651</xdr:rowOff>
    </xdr:from>
    <xdr:ext cx="762000" cy="259045"/>
    <xdr:sp macro="" textlink="">
      <xdr:nvSpPr>
        <xdr:cNvPr id="424" name="公債費以外最小値テキスト"/>
        <xdr:cNvSpPr txBox="1"/>
      </xdr:nvSpPr>
      <xdr:spPr>
        <a:xfrm>
          <a:off x="16598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147574</xdr:rowOff>
    </xdr:from>
    <xdr:to>
      <xdr:col>82</xdr:col>
      <xdr:colOff>196850</xdr:colOff>
      <xdr:row>81</xdr:row>
      <xdr:rowOff>147574</xdr:rowOff>
    </xdr:to>
    <xdr:cxnSp macro="">
      <xdr:nvCxnSpPr>
        <xdr:cNvPr id="425" name="直線コネクタ 424"/>
        <xdr:cNvCxnSpPr/>
      </xdr:nvCxnSpPr>
      <xdr:spPr>
        <a:xfrm>
          <a:off x="16421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69359</xdr:rowOff>
    </xdr:from>
    <xdr:ext cx="762000" cy="259045"/>
    <xdr:sp macro="" textlink="">
      <xdr:nvSpPr>
        <xdr:cNvPr id="426" name="公債費以外最大値テキスト"/>
        <xdr:cNvSpPr txBox="1"/>
      </xdr:nvSpPr>
      <xdr:spPr>
        <a:xfrm>
          <a:off x="16598900" y="1258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154432</xdr:rowOff>
    </xdr:from>
    <xdr:to>
      <xdr:col>82</xdr:col>
      <xdr:colOff>196850</xdr:colOff>
      <xdr:row>74</xdr:row>
      <xdr:rowOff>154432</xdr:rowOff>
    </xdr:to>
    <xdr:cxnSp macro="">
      <xdr:nvCxnSpPr>
        <xdr:cNvPr id="427" name="直線コネクタ 426"/>
        <xdr:cNvCxnSpPr/>
      </xdr:nvCxnSpPr>
      <xdr:spPr>
        <a:xfrm>
          <a:off x="16421100" y="12841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74422</xdr:rowOff>
    </xdr:from>
    <xdr:to>
      <xdr:col>82</xdr:col>
      <xdr:colOff>107950</xdr:colOff>
      <xdr:row>77</xdr:row>
      <xdr:rowOff>74422</xdr:rowOff>
    </xdr:to>
    <xdr:cxnSp macro="">
      <xdr:nvCxnSpPr>
        <xdr:cNvPr id="428" name="直線コネクタ 427"/>
        <xdr:cNvCxnSpPr/>
      </xdr:nvCxnSpPr>
      <xdr:spPr>
        <a:xfrm>
          <a:off x="15671800" y="132760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55135</xdr:rowOff>
    </xdr:from>
    <xdr:ext cx="762000" cy="259045"/>
    <xdr:sp macro="" textlink="">
      <xdr:nvSpPr>
        <xdr:cNvPr id="429" name="公債費以外平均値テキスト"/>
        <xdr:cNvSpPr txBox="1"/>
      </xdr:nvSpPr>
      <xdr:spPr>
        <a:xfrm>
          <a:off x="16598900" y="1325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83058</xdr:rowOff>
    </xdr:from>
    <xdr:to>
      <xdr:col>82</xdr:col>
      <xdr:colOff>158750</xdr:colOff>
      <xdr:row>78</xdr:row>
      <xdr:rowOff>13208</xdr:rowOff>
    </xdr:to>
    <xdr:sp macro="" textlink="">
      <xdr:nvSpPr>
        <xdr:cNvPr id="430" name="フローチャート: 判断 429"/>
        <xdr:cNvSpPr/>
      </xdr:nvSpPr>
      <xdr:spPr>
        <a:xfrm>
          <a:off x="16459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10413</xdr:rowOff>
    </xdr:from>
    <xdr:to>
      <xdr:col>78</xdr:col>
      <xdr:colOff>69850</xdr:colOff>
      <xdr:row>77</xdr:row>
      <xdr:rowOff>74422</xdr:rowOff>
    </xdr:to>
    <xdr:cxnSp macro="">
      <xdr:nvCxnSpPr>
        <xdr:cNvPr id="431" name="直線コネクタ 430"/>
        <xdr:cNvCxnSpPr/>
      </xdr:nvCxnSpPr>
      <xdr:spPr>
        <a:xfrm>
          <a:off x="14782800" y="13212063"/>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2" name="フローチャート: 判断 431"/>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169435</xdr:rowOff>
    </xdr:from>
    <xdr:ext cx="736600" cy="259045"/>
    <xdr:sp macro="" textlink="">
      <xdr:nvSpPr>
        <xdr:cNvPr id="433" name="テキスト ボックス 432"/>
        <xdr:cNvSpPr txBox="1"/>
      </xdr:nvSpPr>
      <xdr:spPr>
        <a:xfrm>
          <a:off x="15290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108713</xdr:rowOff>
    </xdr:from>
    <xdr:to>
      <xdr:col>73</xdr:col>
      <xdr:colOff>180975</xdr:colOff>
      <xdr:row>77</xdr:row>
      <xdr:rowOff>10413</xdr:rowOff>
    </xdr:to>
    <xdr:cxnSp macro="">
      <xdr:nvCxnSpPr>
        <xdr:cNvPr id="434" name="直線コネクタ 433"/>
        <xdr:cNvCxnSpPr/>
      </xdr:nvCxnSpPr>
      <xdr:spPr>
        <a:xfrm>
          <a:off x="13893800" y="13138913"/>
          <a:ext cx="889000" cy="7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5" name="フローチャート: 判断 434"/>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132859</xdr:rowOff>
    </xdr:from>
    <xdr:ext cx="762000" cy="259045"/>
    <xdr:sp macro="" textlink="">
      <xdr:nvSpPr>
        <xdr:cNvPr id="436" name="テキスト ボックス 435"/>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30987</xdr:rowOff>
    </xdr:from>
    <xdr:to>
      <xdr:col>69</xdr:col>
      <xdr:colOff>92075</xdr:colOff>
      <xdr:row>76</xdr:row>
      <xdr:rowOff>108713</xdr:rowOff>
    </xdr:to>
    <xdr:cxnSp macro="">
      <xdr:nvCxnSpPr>
        <xdr:cNvPr id="437" name="直線コネクタ 436"/>
        <xdr:cNvCxnSpPr/>
      </xdr:nvCxnSpPr>
      <xdr:spPr>
        <a:xfrm>
          <a:off x="13004800" y="13061187"/>
          <a:ext cx="889000" cy="7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41911</xdr:rowOff>
    </xdr:from>
    <xdr:to>
      <xdr:col>69</xdr:col>
      <xdr:colOff>142875</xdr:colOff>
      <xdr:row>77</xdr:row>
      <xdr:rowOff>143511</xdr:rowOff>
    </xdr:to>
    <xdr:sp macro="" textlink="">
      <xdr:nvSpPr>
        <xdr:cNvPr id="438" name="フローチャート: 判断 437"/>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128288</xdr:rowOff>
    </xdr:from>
    <xdr:ext cx="762000" cy="259045"/>
    <xdr:sp macro="" textlink="">
      <xdr:nvSpPr>
        <xdr:cNvPr id="439" name="テキスト ボックス 438"/>
        <xdr:cNvSpPr txBox="1"/>
      </xdr:nvSpPr>
      <xdr:spPr>
        <a:xfrm>
          <a:off x="13512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40" name="フローチャート: 判断 439"/>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105427</xdr:rowOff>
    </xdr:from>
    <xdr:ext cx="762000" cy="259045"/>
    <xdr:sp macro="" textlink="">
      <xdr:nvSpPr>
        <xdr:cNvPr id="441" name="テキスト ボックス 440"/>
        <xdr:cNvSpPr txBox="1"/>
      </xdr:nvSpPr>
      <xdr:spPr>
        <a:xfrm>
          <a:off x="12623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23622</xdr:rowOff>
    </xdr:from>
    <xdr:to>
      <xdr:col>82</xdr:col>
      <xdr:colOff>158750</xdr:colOff>
      <xdr:row>77</xdr:row>
      <xdr:rowOff>125222</xdr:rowOff>
    </xdr:to>
    <xdr:sp macro="" textlink="">
      <xdr:nvSpPr>
        <xdr:cNvPr id="447" name="楕円 446"/>
        <xdr:cNvSpPr/>
      </xdr:nvSpPr>
      <xdr:spPr>
        <a:xfrm>
          <a:off x="164592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40149</xdr:rowOff>
    </xdr:from>
    <xdr:ext cx="762000" cy="259045"/>
    <xdr:sp macro="" textlink="">
      <xdr:nvSpPr>
        <xdr:cNvPr id="448" name="公債費以外該当値テキスト"/>
        <xdr:cNvSpPr txBox="1"/>
      </xdr:nvSpPr>
      <xdr:spPr>
        <a:xfrm>
          <a:off x="16598900" y="1307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23622</xdr:rowOff>
    </xdr:from>
    <xdr:to>
      <xdr:col>78</xdr:col>
      <xdr:colOff>120650</xdr:colOff>
      <xdr:row>77</xdr:row>
      <xdr:rowOff>125222</xdr:rowOff>
    </xdr:to>
    <xdr:sp macro="" textlink="">
      <xdr:nvSpPr>
        <xdr:cNvPr id="449" name="楕円 448"/>
        <xdr:cNvSpPr/>
      </xdr:nvSpPr>
      <xdr:spPr>
        <a:xfrm>
          <a:off x="15621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135399</xdr:rowOff>
    </xdr:from>
    <xdr:ext cx="736600" cy="259045"/>
    <xdr:sp macro="" textlink="">
      <xdr:nvSpPr>
        <xdr:cNvPr id="450" name="テキスト ボックス 449"/>
        <xdr:cNvSpPr txBox="1"/>
      </xdr:nvSpPr>
      <xdr:spPr>
        <a:xfrm>
          <a:off x="15290800" y="1299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131063</xdr:rowOff>
    </xdr:from>
    <xdr:to>
      <xdr:col>74</xdr:col>
      <xdr:colOff>31750</xdr:colOff>
      <xdr:row>77</xdr:row>
      <xdr:rowOff>61213</xdr:rowOff>
    </xdr:to>
    <xdr:sp macro="" textlink="">
      <xdr:nvSpPr>
        <xdr:cNvPr id="451" name="楕円 450"/>
        <xdr:cNvSpPr/>
      </xdr:nvSpPr>
      <xdr:spPr>
        <a:xfrm>
          <a:off x="14732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71391</xdr:rowOff>
    </xdr:from>
    <xdr:ext cx="762000" cy="259045"/>
    <xdr:sp macro="" textlink="">
      <xdr:nvSpPr>
        <xdr:cNvPr id="452" name="テキスト ボックス 451"/>
        <xdr:cNvSpPr txBox="1"/>
      </xdr:nvSpPr>
      <xdr:spPr>
        <a:xfrm>
          <a:off x="14401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57913</xdr:rowOff>
    </xdr:from>
    <xdr:to>
      <xdr:col>69</xdr:col>
      <xdr:colOff>142875</xdr:colOff>
      <xdr:row>76</xdr:row>
      <xdr:rowOff>159513</xdr:rowOff>
    </xdr:to>
    <xdr:sp macro="" textlink="">
      <xdr:nvSpPr>
        <xdr:cNvPr id="453" name="楕円 452"/>
        <xdr:cNvSpPr/>
      </xdr:nvSpPr>
      <xdr:spPr>
        <a:xfrm>
          <a:off x="13843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169689</xdr:rowOff>
    </xdr:from>
    <xdr:ext cx="762000" cy="259045"/>
    <xdr:sp macro="" textlink="">
      <xdr:nvSpPr>
        <xdr:cNvPr id="454" name="テキスト ボックス 453"/>
        <xdr:cNvSpPr txBox="1"/>
      </xdr:nvSpPr>
      <xdr:spPr>
        <a:xfrm>
          <a:off x="13512800" y="1285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55" name="楕円 454"/>
        <xdr:cNvSpPr/>
      </xdr:nvSpPr>
      <xdr:spPr>
        <a:xfrm>
          <a:off x="12954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91965</xdr:rowOff>
    </xdr:from>
    <xdr:ext cx="762000" cy="259045"/>
    <xdr:sp macro="" textlink="">
      <xdr:nvSpPr>
        <xdr:cNvPr id="456" name="テキスト ボックス 455"/>
        <xdr:cNvSpPr txBox="1"/>
      </xdr:nvSpPr>
      <xdr:spPr>
        <a:xfrm>
          <a:off x="12623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岩手県宮古市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13952</xdr:rowOff>
    </xdr:from>
    <xdr:to>
      <xdr:col>29</xdr:col>
      <xdr:colOff>127000</xdr:colOff>
      <xdr:row>20</xdr:row>
      <xdr:rowOff>20222</xdr:rowOff>
    </xdr:to>
    <xdr:cxnSp macro="">
      <xdr:nvCxnSpPr>
        <xdr:cNvPr id="47" name="直線コネクタ 46"/>
        <xdr:cNvCxnSpPr/>
      </xdr:nvCxnSpPr>
      <xdr:spPr bwMode="auto">
        <a:xfrm flipV="1">
          <a:off x="5651500" y="1947527"/>
          <a:ext cx="0" cy="15493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163749</xdr:rowOff>
    </xdr:from>
    <xdr:ext cx="762000" cy="259045"/>
    <xdr:sp macro="" textlink="">
      <xdr:nvSpPr>
        <xdr:cNvPr id="48" name="人口1人当たり決算額の推移最小値テキスト130"/>
        <xdr:cNvSpPr txBox="1"/>
      </xdr:nvSpPr>
      <xdr:spPr>
        <a:xfrm>
          <a:off x="5740400" y="34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20222</xdr:rowOff>
    </xdr:from>
    <xdr:to>
      <xdr:col>30</xdr:col>
      <xdr:colOff>25400</xdr:colOff>
      <xdr:row>20</xdr:row>
      <xdr:rowOff>20222</xdr:rowOff>
    </xdr:to>
    <xdr:cxnSp macro="">
      <xdr:nvCxnSpPr>
        <xdr:cNvPr id="49" name="直線コネクタ 48"/>
        <xdr:cNvCxnSpPr/>
      </xdr:nvCxnSpPr>
      <xdr:spPr bwMode="auto">
        <a:xfrm>
          <a:off x="5562600" y="34968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100329</xdr:rowOff>
    </xdr:from>
    <xdr:ext cx="762000" cy="259045"/>
    <xdr:sp macro="" textlink="">
      <xdr:nvSpPr>
        <xdr:cNvPr id="50" name="人口1人当たり決算額の推移最大値テキスト130"/>
        <xdr:cNvSpPr txBox="1"/>
      </xdr:nvSpPr>
      <xdr:spPr>
        <a:xfrm>
          <a:off x="5740400" y="16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13952</xdr:rowOff>
    </xdr:from>
    <xdr:to>
      <xdr:col>30</xdr:col>
      <xdr:colOff>25400</xdr:colOff>
      <xdr:row>11</xdr:row>
      <xdr:rowOff>13952</xdr:rowOff>
    </xdr:to>
    <xdr:cxnSp macro="">
      <xdr:nvCxnSpPr>
        <xdr:cNvPr id="51" name="直線コネクタ 50"/>
        <xdr:cNvCxnSpPr/>
      </xdr:nvCxnSpPr>
      <xdr:spPr bwMode="auto">
        <a:xfrm>
          <a:off x="5562600" y="19475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11</xdr:row>
      <xdr:rowOff>13952</xdr:rowOff>
    </xdr:from>
    <xdr:to>
      <xdr:col>29</xdr:col>
      <xdr:colOff>127000</xdr:colOff>
      <xdr:row>12</xdr:row>
      <xdr:rowOff>168485</xdr:rowOff>
    </xdr:to>
    <xdr:cxnSp macro="">
      <xdr:nvCxnSpPr>
        <xdr:cNvPr id="52" name="直線コネクタ 51"/>
        <xdr:cNvCxnSpPr/>
      </xdr:nvCxnSpPr>
      <xdr:spPr bwMode="auto">
        <a:xfrm flipV="1">
          <a:off x="5003800" y="1947527"/>
          <a:ext cx="647700" cy="3259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128135</xdr:rowOff>
    </xdr:from>
    <xdr:ext cx="762000" cy="259045"/>
    <xdr:sp macro="" textlink="">
      <xdr:nvSpPr>
        <xdr:cNvPr id="53" name="人口1人当たり決算額の推移平均値テキスト130"/>
        <xdr:cNvSpPr txBox="1"/>
      </xdr:nvSpPr>
      <xdr:spPr>
        <a:xfrm>
          <a:off x="5740400" y="2918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156058</xdr:rowOff>
    </xdr:from>
    <xdr:to>
      <xdr:col>29</xdr:col>
      <xdr:colOff>177800</xdr:colOff>
      <xdr:row>17</xdr:row>
      <xdr:rowOff>86208</xdr:rowOff>
    </xdr:to>
    <xdr:sp macro="" textlink="">
      <xdr:nvSpPr>
        <xdr:cNvPr id="54" name="フローチャート: 判断 53"/>
        <xdr:cNvSpPr/>
      </xdr:nvSpPr>
      <xdr:spPr bwMode="auto">
        <a:xfrm>
          <a:off x="5600700" y="29468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168485</xdr:rowOff>
    </xdr:from>
    <xdr:to>
      <xdr:col>26</xdr:col>
      <xdr:colOff>50800</xdr:colOff>
      <xdr:row>13</xdr:row>
      <xdr:rowOff>65860</xdr:rowOff>
    </xdr:to>
    <xdr:cxnSp macro="">
      <xdr:nvCxnSpPr>
        <xdr:cNvPr id="55" name="直線コネクタ 54"/>
        <xdr:cNvCxnSpPr/>
      </xdr:nvCxnSpPr>
      <xdr:spPr bwMode="auto">
        <a:xfrm flipV="1">
          <a:off x="4305300" y="2273510"/>
          <a:ext cx="698500" cy="688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11533</xdr:rowOff>
    </xdr:from>
    <xdr:to>
      <xdr:col>26</xdr:col>
      <xdr:colOff>101600</xdr:colOff>
      <xdr:row>17</xdr:row>
      <xdr:rowOff>113133</xdr:rowOff>
    </xdr:to>
    <xdr:sp macro="" textlink="">
      <xdr:nvSpPr>
        <xdr:cNvPr id="56" name="フローチャート: 判断 55"/>
        <xdr:cNvSpPr/>
      </xdr:nvSpPr>
      <xdr:spPr bwMode="auto">
        <a:xfrm>
          <a:off x="49530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97910</xdr:rowOff>
    </xdr:from>
    <xdr:ext cx="736600" cy="259045"/>
    <xdr:sp macro="" textlink="">
      <xdr:nvSpPr>
        <xdr:cNvPr id="57" name="テキスト ボックス 56"/>
        <xdr:cNvSpPr txBox="1"/>
      </xdr:nvSpPr>
      <xdr:spPr>
        <a:xfrm>
          <a:off x="4622800" y="3060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65860</xdr:rowOff>
    </xdr:from>
    <xdr:to>
      <xdr:col>22</xdr:col>
      <xdr:colOff>114300</xdr:colOff>
      <xdr:row>13</xdr:row>
      <xdr:rowOff>120675</xdr:rowOff>
    </xdr:to>
    <xdr:cxnSp macro="">
      <xdr:nvCxnSpPr>
        <xdr:cNvPr id="58" name="直線コネクタ 57"/>
        <xdr:cNvCxnSpPr/>
      </xdr:nvCxnSpPr>
      <xdr:spPr bwMode="auto">
        <a:xfrm flipV="1">
          <a:off x="3606800" y="2342335"/>
          <a:ext cx="698500" cy="548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31944</xdr:rowOff>
    </xdr:from>
    <xdr:to>
      <xdr:col>22</xdr:col>
      <xdr:colOff>165100</xdr:colOff>
      <xdr:row>17</xdr:row>
      <xdr:rowOff>133544</xdr:rowOff>
    </xdr:to>
    <xdr:sp macro="" textlink="">
      <xdr:nvSpPr>
        <xdr:cNvPr id="59" name="フローチャート: 判断 58"/>
        <xdr:cNvSpPr/>
      </xdr:nvSpPr>
      <xdr:spPr bwMode="auto">
        <a:xfrm>
          <a:off x="42545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118321</xdr:rowOff>
    </xdr:from>
    <xdr:ext cx="762000" cy="259045"/>
    <xdr:sp macro="" textlink="">
      <xdr:nvSpPr>
        <xdr:cNvPr id="60" name="テキスト ボックス 59"/>
        <xdr:cNvSpPr txBox="1"/>
      </xdr:nvSpPr>
      <xdr:spPr>
        <a:xfrm>
          <a:off x="3924300" y="308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120675</xdr:rowOff>
    </xdr:from>
    <xdr:to>
      <xdr:col>18</xdr:col>
      <xdr:colOff>177800</xdr:colOff>
      <xdr:row>13</xdr:row>
      <xdr:rowOff>123206</xdr:rowOff>
    </xdr:to>
    <xdr:cxnSp macro="">
      <xdr:nvCxnSpPr>
        <xdr:cNvPr id="61" name="直線コネクタ 60"/>
        <xdr:cNvCxnSpPr/>
      </xdr:nvCxnSpPr>
      <xdr:spPr bwMode="auto">
        <a:xfrm flipV="1">
          <a:off x="2908300" y="2397150"/>
          <a:ext cx="698500" cy="25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49563</xdr:rowOff>
    </xdr:from>
    <xdr:to>
      <xdr:col>19</xdr:col>
      <xdr:colOff>38100</xdr:colOff>
      <xdr:row>17</xdr:row>
      <xdr:rowOff>151163</xdr:rowOff>
    </xdr:to>
    <xdr:sp macro="" textlink="">
      <xdr:nvSpPr>
        <xdr:cNvPr id="62" name="フローチャート: 判断 61"/>
        <xdr:cNvSpPr/>
      </xdr:nvSpPr>
      <xdr:spPr bwMode="auto">
        <a:xfrm>
          <a:off x="3556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135940</xdr:rowOff>
    </xdr:from>
    <xdr:ext cx="762000" cy="259045"/>
    <xdr:sp macro="" textlink="">
      <xdr:nvSpPr>
        <xdr:cNvPr id="63" name="テキスト ボックス 62"/>
        <xdr:cNvSpPr txBox="1"/>
      </xdr:nvSpPr>
      <xdr:spPr>
        <a:xfrm>
          <a:off x="3225800" y="3098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63981</xdr:rowOff>
    </xdr:from>
    <xdr:to>
      <xdr:col>15</xdr:col>
      <xdr:colOff>101600</xdr:colOff>
      <xdr:row>17</xdr:row>
      <xdr:rowOff>165581</xdr:rowOff>
    </xdr:to>
    <xdr:sp macro="" textlink="">
      <xdr:nvSpPr>
        <xdr:cNvPr id="64" name="フローチャート: 判断 63"/>
        <xdr:cNvSpPr/>
      </xdr:nvSpPr>
      <xdr:spPr bwMode="auto">
        <a:xfrm>
          <a:off x="2857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150358</xdr:rowOff>
    </xdr:from>
    <xdr:ext cx="762000" cy="259045"/>
    <xdr:sp macro="" textlink="">
      <xdr:nvSpPr>
        <xdr:cNvPr id="65" name="テキスト ボックス 64"/>
        <xdr:cNvSpPr txBox="1"/>
      </xdr:nvSpPr>
      <xdr:spPr>
        <a:xfrm>
          <a:off x="2527300" y="311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10</xdr:row>
      <xdr:rowOff>134602</xdr:rowOff>
    </xdr:from>
    <xdr:to>
      <xdr:col>29</xdr:col>
      <xdr:colOff>177800</xdr:colOff>
      <xdr:row>11</xdr:row>
      <xdr:rowOff>64752</xdr:rowOff>
    </xdr:to>
    <xdr:sp macro="" textlink="">
      <xdr:nvSpPr>
        <xdr:cNvPr id="71" name="楕円 70"/>
        <xdr:cNvSpPr/>
      </xdr:nvSpPr>
      <xdr:spPr bwMode="auto">
        <a:xfrm>
          <a:off x="5600700" y="18967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10</xdr:row>
      <xdr:rowOff>81279</xdr:rowOff>
    </xdr:from>
    <xdr:ext cx="762000" cy="259045"/>
    <xdr:sp macro="" textlink="">
      <xdr:nvSpPr>
        <xdr:cNvPr id="72" name="人口1人当たり決算額の推移該当値テキスト130"/>
        <xdr:cNvSpPr txBox="1"/>
      </xdr:nvSpPr>
      <xdr:spPr>
        <a:xfrm>
          <a:off x="5740400" y="1843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117685</xdr:rowOff>
    </xdr:from>
    <xdr:to>
      <xdr:col>26</xdr:col>
      <xdr:colOff>101600</xdr:colOff>
      <xdr:row>13</xdr:row>
      <xdr:rowOff>47835</xdr:rowOff>
    </xdr:to>
    <xdr:sp macro="" textlink="">
      <xdr:nvSpPr>
        <xdr:cNvPr id="73" name="楕円 72"/>
        <xdr:cNvSpPr/>
      </xdr:nvSpPr>
      <xdr:spPr bwMode="auto">
        <a:xfrm>
          <a:off x="4953000" y="2222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58012</xdr:rowOff>
    </xdr:from>
    <xdr:ext cx="736600" cy="259045"/>
    <xdr:sp macro="" textlink="">
      <xdr:nvSpPr>
        <xdr:cNvPr id="74" name="テキスト ボックス 73"/>
        <xdr:cNvSpPr txBox="1"/>
      </xdr:nvSpPr>
      <xdr:spPr>
        <a:xfrm>
          <a:off x="4622800" y="1991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15060</xdr:rowOff>
    </xdr:from>
    <xdr:to>
      <xdr:col>22</xdr:col>
      <xdr:colOff>165100</xdr:colOff>
      <xdr:row>13</xdr:row>
      <xdr:rowOff>116660</xdr:rowOff>
    </xdr:to>
    <xdr:sp macro="" textlink="">
      <xdr:nvSpPr>
        <xdr:cNvPr id="75" name="楕円 74"/>
        <xdr:cNvSpPr/>
      </xdr:nvSpPr>
      <xdr:spPr bwMode="auto">
        <a:xfrm>
          <a:off x="4254500" y="22915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126837</xdr:rowOff>
    </xdr:from>
    <xdr:ext cx="762000" cy="259045"/>
    <xdr:sp macro="" textlink="">
      <xdr:nvSpPr>
        <xdr:cNvPr id="76" name="テキスト ボックス 75"/>
        <xdr:cNvSpPr txBox="1"/>
      </xdr:nvSpPr>
      <xdr:spPr>
        <a:xfrm>
          <a:off x="3924300" y="206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69875</xdr:rowOff>
    </xdr:from>
    <xdr:to>
      <xdr:col>19</xdr:col>
      <xdr:colOff>38100</xdr:colOff>
      <xdr:row>14</xdr:row>
      <xdr:rowOff>25</xdr:rowOff>
    </xdr:to>
    <xdr:sp macro="" textlink="">
      <xdr:nvSpPr>
        <xdr:cNvPr id="77" name="楕円 76"/>
        <xdr:cNvSpPr/>
      </xdr:nvSpPr>
      <xdr:spPr bwMode="auto">
        <a:xfrm>
          <a:off x="3556000" y="2346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10202</xdr:rowOff>
    </xdr:from>
    <xdr:ext cx="762000" cy="259045"/>
    <xdr:sp macro="" textlink="">
      <xdr:nvSpPr>
        <xdr:cNvPr id="78" name="テキスト ボックス 77"/>
        <xdr:cNvSpPr txBox="1"/>
      </xdr:nvSpPr>
      <xdr:spPr>
        <a:xfrm>
          <a:off x="3225800" y="21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72406</xdr:rowOff>
    </xdr:from>
    <xdr:to>
      <xdr:col>15</xdr:col>
      <xdr:colOff>101600</xdr:colOff>
      <xdr:row>14</xdr:row>
      <xdr:rowOff>2556</xdr:rowOff>
    </xdr:to>
    <xdr:sp macro="" textlink="">
      <xdr:nvSpPr>
        <xdr:cNvPr id="79" name="楕円 78"/>
        <xdr:cNvSpPr/>
      </xdr:nvSpPr>
      <xdr:spPr bwMode="auto">
        <a:xfrm>
          <a:off x="2857500" y="23488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12733</xdr:rowOff>
    </xdr:from>
    <xdr:ext cx="762000" cy="259045"/>
    <xdr:sp macro="" textlink="">
      <xdr:nvSpPr>
        <xdr:cNvPr id="80" name="テキスト ボックス 79"/>
        <xdr:cNvSpPr txBox="1"/>
      </xdr:nvSpPr>
      <xdr:spPr>
        <a:xfrm>
          <a:off x="2527300" y="2117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317043</xdr:rowOff>
    </xdr:from>
    <xdr:to>
      <xdr:col>29</xdr:col>
      <xdr:colOff>127000</xdr:colOff>
      <xdr:row>38</xdr:row>
      <xdr:rowOff>170738</xdr:rowOff>
    </xdr:to>
    <xdr:cxnSp macro="">
      <xdr:nvCxnSpPr>
        <xdr:cNvPr id="109" name="直線コネクタ 108"/>
        <xdr:cNvCxnSpPr/>
      </xdr:nvCxnSpPr>
      <xdr:spPr bwMode="auto">
        <a:xfrm flipV="1">
          <a:off x="5651500" y="6241593"/>
          <a:ext cx="0" cy="13967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142815</xdr:rowOff>
    </xdr:from>
    <xdr:ext cx="762000" cy="259045"/>
    <xdr:sp macro="" textlink="">
      <xdr:nvSpPr>
        <xdr:cNvPr id="110" name="人口1人当たり決算額の推移最小値テキスト445"/>
        <xdr:cNvSpPr txBox="1"/>
      </xdr:nvSpPr>
      <xdr:spPr>
        <a:xfrm>
          <a:off x="5740400" y="761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170738</xdr:rowOff>
    </xdr:from>
    <xdr:to>
      <xdr:col>30</xdr:col>
      <xdr:colOff>25400</xdr:colOff>
      <xdr:row>38</xdr:row>
      <xdr:rowOff>170738</xdr:rowOff>
    </xdr:to>
    <xdr:cxnSp macro="">
      <xdr:nvCxnSpPr>
        <xdr:cNvPr id="111" name="直線コネクタ 110"/>
        <xdr:cNvCxnSpPr/>
      </xdr:nvCxnSpPr>
      <xdr:spPr bwMode="auto">
        <a:xfrm>
          <a:off x="5562600" y="76383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60520</xdr:rowOff>
    </xdr:from>
    <xdr:ext cx="762000" cy="259045"/>
    <xdr:sp macro="" textlink="">
      <xdr:nvSpPr>
        <xdr:cNvPr id="112" name="人口1人当たり決算額の推移最大値テキスト445"/>
        <xdr:cNvSpPr txBox="1"/>
      </xdr:nvSpPr>
      <xdr:spPr>
        <a:xfrm>
          <a:off x="5740400" y="5985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317043</xdr:rowOff>
    </xdr:from>
    <xdr:to>
      <xdr:col>30</xdr:col>
      <xdr:colOff>25400</xdr:colOff>
      <xdr:row>33</xdr:row>
      <xdr:rowOff>317043</xdr:rowOff>
    </xdr:to>
    <xdr:cxnSp macro="">
      <xdr:nvCxnSpPr>
        <xdr:cNvPr id="113" name="直線コネクタ 112"/>
        <xdr:cNvCxnSpPr/>
      </xdr:nvCxnSpPr>
      <xdr:spPr bwMode="auto">
        <a:xfrm>
          <a:off x="5562600" y="62415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27178</xdr:rowOff>
    </xdr:from>
    <xdr:to>
      <xdr:col>29</xdr:col>
      <xdr:colOff>127000</xdr:colOff>
      <xdr:row>35</xdr:row>
      <xdr:rowOff>74726</xdr:rowOff>
    </xdr:to>
    <xdr:cxnSp macro="">
      <xdr:nvCxnSpPr>
        <xdr:cNvPr id="114" name="直線コネクタ 113"/>
        <xdr:cNvCxnSpPr/>
      </xdr:nvCxnSpPr>
      <xdr:spPr bwMode="auto">
        <a:xfrm flipV="1">
          <a:off x="5003800" y="6637528"/>
          <a:ext cx="647700" cy="475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26484</xdr:rowOff>
    </xdr:from>
    <xdr:ext cx="762000" cy="259045"/>
    <xdr:sp macro="" textlink="">
      <xdr:nvSpPr>
        <xdr:cNvPr id="115" name="人口1人当たり決算額の推移平均値テキスト445"/>
        <xdr:cNvSpPr txBox="1"/>
      </xdr:nvSpPr>
      <xdr:spPr>
        <a:xfrm>
          <a:off x="5740400" y="6979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54407</xdr:rowOff>
    </xdr:from>
    <xdr:to>
      <xdr:col>29</xdr:col>
      <xdr:colOff>177800</xdr:colOff>
      <xdr:row>36</xdr:row>
      <xdr:rowOff>156007</xdr:rowOff>
    </xdr:to>
    <xdr:sp macro="" textlink="">
      <xdr:nvSpPr>
        <xdr:cNvPr id="116" name="フローチャート: 判断 115"/>
        <xdr:cNvSpPr/>
      </xdr:nvSpPr>
      <xdr:spPr bwMode="auto">
        <a:xfrm>
          <a:off x="5600700" y="7007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52819</xdr:rowOff>
    </xdr:from>
    <xdr:to>
      <xdr:col>26</xdr:col>
      <xdr:colOff>50800</xdr:colOff>
      <xdr:row>35</xdr:row>
      <xdr:rowOff>74726</xdr:rowOff>
    </xdr:to>
    <xdr:cxnSp macro="">
      <xdr:nvCxnSpPr>
        <xdr:cNvPr id="117" name="直線コネクタ 116"/>
        <xdr:cNvCxnSpPr/>
      </xdr:nvCxnSpPr>
      <xdr:spPr bwMode="auto">
        <a:xfrm>
          <a:off x="4305300" y="6663169"/>
          <a:ext cx="698500" cy="219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55131</xdr:rowOff>
    </xdr:from>
    <xdr:to>
      <xdr:col>26</xdr:col>
      <xdr:colOff>101600</xdr:colOff>
      <xdr:row>36</xdr:row>
      <xdr:rowOff>156731</xdr:rowOff>
    </xdr:to>
    <xdr:sp macro="" textlink="">
      <xdr:nvSpPr>
        <xdr:cNvPr id="118" name="フローチャート: 判断 117"/>
        <xdr:cNvSpPr/>
      </xdr:nvSpPr>
      <xdr:spPr bwMode="auto">
        <a:xfrm>
          <a:off x="4953000" y="7008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141508</xdr:rowOff>
    </xdr:from>
    <xdr:ext cx="736600" cy="259045"/>
    <xdr:sp macro="" textlink="">
      <xdr:nvSpPr>
        <xdr:cNvPr id="119" name="テキスト ボックス 118"/>
        <xdr:cNvSpPr txBox="1"/>
      </xdr:nvSpPr>
      <xdr:spPr>
        <a:xfrm>
          <a:off x="4622800" y="7094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240767</xdr:rowOff>
    </xdr:from>
    <xdr:to>
      <xdr:col>22</xdr:col>
      <xdr:colOff>114300</xdr:colOff>
      <xdr:row>35</xdr:row>
      <xdr:rowOff>52819</xdr:rowOff>
    </xdr:to>
    <xdr:cxnSp macro="">
      <xdr:nvCxnSpPr>
        <xdr:cNvPr id="120" name="直線コネクタ 119"/>
        <xdr:cNvCxnSpPr/>
      </xdr:nvCxnSpPr>
      <xdr:spPr bwMode="auto">
        <a:xfrm>
          <a:off x="3606800" y="6508217"/>
          <a:ext cx="698500" cy="1549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37947</xdr:rowOff>
    </xdr:from>
    <xdr:to>
      <xdr:col>22</xdr:col>
      <xdr:colOff>165100</xdr:colOff>
      <xdr:row>36</xdr:row>
      <xdr:rowOff>139547</xdr:rowOff>
    </xdr:to>
    <xdr:sp macro="" textlink="">
      <xdr:nvSpPr>
        <xdr:cNvPr id="121" name="フローチャート: 判断 120"/>
        <xdr:cNvSpPr/>
      </xdr:nvSpPr>
      <xdr:spPr bwMode="auto">
        <a:xfrm>
          <a:off x="4254500" y="6991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124324</xdr:rowOff>
    </xdr:from>
    <xdr:ext cx="762000" cy="259045"/>
    <xdr:sp macro="" textlink="">
      <xdr:nvSpPr>
        <xdr:cNvPr id="122" name="テキスト ボックス 121"/>
        <xdr:cNvSpPr txBox="1"/>
      </xdr:nvSpPr>
      <xdr:spPr>
        <a:xfrm>
          <a:off x="3924300" y="7077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150927</xdr:rowOff>
    </xdr:from>
    <xdr:to>
      <xdr:col>18</xdr:col>
      <xdr:colOff>177800</xdr:colOff>
      <xdr:row>34</xdr:row>
      <xdr:rowOff>240767</xdr:rowOff>
    </xdr:to>
    <xdr:cxnSp macro="">
      <xdr:nvCxnSpPr>
        <xdr:cNvPr id="123" name="直線コネクタ 122"/>
        <xdr:cNvCxnSpPr/>
      </xdr:nvCxnSpPr>
      <xdr:spPr bwMode="auto">
        <a:xfrm>
          <a:off x="2908300" y="6418377"/>
          <a:ext cx="698500" cy="898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7506</xdr:rowOff>
    </xdr:from>
    <xdr:to>
      <xdr:col>19</xdr:col>
      <xdr:colOff>38100</xdr:colOff>
      <xdr:row>36</xdr:row>
      <xdr:rowOff>109106</xdr:rowOff>
    </xdr:to>
    <xdr:sp macro="" textlink="">
      <xdr:nvSpPr>
        <xdr:cNvPr id="124" name="フローチャート: 判断 123"/>
        <xdr:cNvSpPr/>
      </xdr:nvSpPr>
      <xdr:spPr bwMode="auto">
        <a:xfrm>
          <a:off x="3556000" y="6960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93883</xdr:rowOff>
    </xdr:from>
    <xdr:ext cx="762000" cy="259045"/>
    <xdr:sp macro="" textlink="">
      <xdr:nvSpPr>
        <xdr:cNvPr id="125" name="テキスト ボックス 124"/>
        <xdr:cNvSpPr txBox="1"/>
      </xdr:nvSpPr>
      <xdr:spPr>
        <a:xfrm>
          <a:off x="3225800" y="704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336880</xdr:rowOff>
    </xdr:from>
    <xdr:to>
      <xdr:col>15</xdr:col>
      <xdr:colOff>101600</xdr:colOff>
      <xdr:row>36</xdr:row>
      <xdr:rowOff>95580</xdr:rowOff>
    </xdr:to>
    <xdr:sp macro="" textlink="">
      <xdr:nvSpPr>
        <xdr:cNvPr id="126" name="フローチャート: 判断 125"/>
        <xdr:cNvSpPr/>
      </xdr:nvSpPr>
      <xdr:spPr bwMode="auto">
        <a:xfrm>
          <a:off x="2857500" y="6947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80357</xdr:rowOff>
    </xdr:from>
    <xdr:ext cx="762000" cy="259045"/>
    <xdr:sp macro="" textlink="">
      <xdr:nvSpPr>
        <xdr:cNvPr id="127" name="テキスト ボックス 126"/>
        <xdr:cNvSpPr txBox="1"/>
      </xdr:nvSpPr>
      <xdr:spPr>
        <a:xfrm>
          <a:off x="2527300" y="7033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319278</xdr:rowOff>
    </xdr:from>
    <xdr:to>
      <xdr:col>29</xdr:col>
      <xdr:colOff>177800</xdr:colOff>
      <xdr:row>35</xdr:row>
      <xdr:rowOff>77978</xdr:rowOff>
    </xdr:to>
    <xdr:sp macro="" textlink="">
      <xdr:nvSpPr>
        <xdr:cNvPr id="133" name="楕円 132"/>
        <xdr:cNvSpPr/>
      </xdr:nvSpPr>
      <xdr:spPr bwMode="auto">
        <a:xfrm>
          <a:off x="5600700" y="65867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164355</xdr:rowOff>
    </xdr:from>
    <xdr:ext cx="762000" cy="259045"/>
    <xdr:sp macro="" textlink="">
      <xdr:nvSpPr>
        <xdr:cNvPr id="134" name="人口1人当たり決算額の推移該当値テキスト445"/>
        <xdr:cNvSpPr txBox="1"/>
      </xdr:nvSpPr>
      <xdr:spPr>
        <a:xfrm>
          <a:off x="5740400" y="6431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23926</xdr:rowOff>
    </xdr:from>
    <xdr:to>
      <xdr:col>26</xdr:col>
      <xdr:colOff>101600</xdr:colOff>
      <xdr:row>35</xdr:row>
      <xdr:rowOff>125526</xdr:rowOff>
    </xdr:to>
    <xdr:sp macro="" textlink="">
      <xdr:nvSpPr>
        <xdr:cNvPr id="135" name="楕円 134"/>
        <xdr:cNvSpPr/>
      </xdr:nvSpPr>
      <xdr:spPr bwMode="auto">
        <a:xfrm>
          <a:off x="4953000" y="6634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135704</xdr:rowOff>
    </xdr:from>
    <xdr:ext cx="736600" cy="259045"/>
    <xdr:sp macro="" textlink="">
      <xdr:nvSpPr>
        <xdr:cNvPr id="136" name="テキスト ボックス 135"/>
        <xdr:cNvSpPr txBox="1"/>
      </xdr:nvSpPr>
      <xdr:spPr>
        <a:xfrm>
          <a:off x="4622800" y="6403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2019</xdr:rowOff>
    </xdr:from>
    <xdr:to>
      <xdr:col>22</xdr:col>
      <xdr:colOff>165100</xdr:colOff>
      <xdr:row>35</xdr:row>
      <xdr:rowOff>103619</xdr:rowOff>
    </xdr:to>
    <xdr:sp macro="" textlink="">
      <xdr:nvSpPr>
        <xdr:cNvPr id="137" name="楕円 136"/>
        <xdr:cNvSpPr/>
      </xdr:nvSpPr>
      <xdr:spPr bwMode="auto">
        <a:xfrm>
          <a:off x="4254500" y="66123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113796</xdr:rowOff>
    </xdr:from>
    <xdr:ext cx="762000" cy="259045"/>
    <xdr:sp macro="" textlink="">
      <xdr:nvSpPr>
        <xdr:cNvPr id="138" name="テキスト ボックス 137"/>
        <xdr:cNvSpPr txBox="1"/>
      </xdr:nvSpPr>
      <xdr:spPr>
        <a:xfrm>
          <a:off x="3924300" y="6381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189967</xdr:rowOff>
    </xdr:from>
    <xdr:to>
      <xdr:col>19</xdr:col>
      <xdr:colOff>38100</xdr:colOff>
      <xdr:row>34</xdr:row>
      <xdr:rowOff>291567</xdr:rowOff>
    </xdr:to>
    <xdr:sp macro="" textlink="">
      <xdr:nvSpPr>
        <xdr:cNvPr id="139" name="楕円 138"/>
        <xdr:cNvSpPr/>
      </xdr:nvSpPr>
      <xdr:spPr bwMode="auto">
        <a:xfrm>
          <a:off x="3556000" y="64574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301744</xdr:rowOff>
    </xdr:from>
    <xdr:ext cx="762000" cy="259045"/>
    <xdr:sp macro="" textlink="">
      <xdr:nvSpPr>
        <xdr:cNvPr id="140" name="テキスト ボックス 139"/>
        <xdr:cNvSpPr txBox="1"/>
      </xdr:nvSpPr>
      <xdr:spPr>
        <a:xfrm>
          <a:off x="3225800" y="6226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100127</xdr:rowOff>
    </xdr:from>
    <xdr:to>
      <xdr:col>15</xdr:col>
      <xdr:colOff>101600</xdr:colOff>
      <xdr:row>34</xdr:row>
      <xdr:rowOff>201727</xdr:rowOff>
    </xdr:to>
    <xdr:sp macro="" textlink="">
      <xdr:nvSpPr>
        <xdr:cNvPr id="141" name="楕円 140"/>
        <xdr:cNvSpPr/>
      </xdr:nvSpPr>
      <xdr:spPr bwMode="auto">
        <a:xfrm>
          <a:off x="2857500" y="63675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211904</xdr:rowOff>
    </xdr:from>
    <xdr:ext cx="762000" cy="259045"/>
    <xdr:sp macro="" textlink="">
      <xdr:nvSpPr>
        <xdr:cNvPr id="142" name="テキスト ボックス 141"/>
        <xdr:cNvSpPr txBox="1"/>
      </xdr:nvSpPr>
      <xdr:spPr>
        <a:xfrm>
          <a:off x="2527300" y="61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岩手県宮古市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50,562
50,405
1,259.15
48,773,098
46,585,065
1,513,169
17,578,962
46,960,788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21.2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72644</xdr:rowOff>
    </xdr:from>
    <xdr:to>
      <xdr:col>24</xdr:col>
      <xdr:colOff>62865</xdr:colOff>
      <xdr:row>38</xdr:row>
      <xdr:rowOff>104019</xdr:rowOff>
    </xdr:to>
    <xdr:cxnSp macro="">
      <xdr:nvCxnSpPr>
        <xdr:cNvPr id="56" name="直線コネクタ 55"/>
        <xdr:cNvCxnSpPr/>
      </xdr:nvCxnSpPr>
      <xdr:spPr>
        <a:xfrm flipV="1">
          <a:off x="4633595" y="5387594"/>
          <a:ext cx="1270" cy="1231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107846</xdr:rowOff>
    </xdr:from>
    <xdr:ext cx="534377" cy="259045"/>
    <xdr:sp macro="" textlink="">
      <xdr:nvSpPr>
        <xdr:cNvPr id="57" name="人件費最小値テキスト"/>
        <xdr:cNvSpPr txBox="1"/>
      </xdr:nvSpPr>
      <xdr:spPr>
        <a:xfrm>
          <a:off x="4686300" y="662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104019</xdr:rowOff>
    </xdr:from>
    <xdr:to>
      <xdr:col>24</xdr:col>
      <xdr:colOff>152400</xdr:colOff>
      <xdr:row>38</xdr:row>
      <xdr:rowOff>104019</xdr:rowOff>
    </xdr:to>
    <xdr:cxnSp macro="">
      <xdr:nvCxnSpPr>
        <xdr:cNvPr id="58" name="直線コネクタ 57"/>
        <xdr:cNvCxnSpPr/>
      </xdr:nvCxnSpPr>
      <xdr:spPr>
        <a:xfrm>
          <a:off x="4546600" y="661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19321</xdr:rowOff>
    </xdr:from>
    <xdr:ext cx="599010" cy="259045"/>
    <xdr:sp macro="" textlink="">
      <xdr:nvSpPr>
        <xdr:cNvPr id="59" name="人件費最大値テキスト"/>
        <xdr:cNvSpPr txBox="1"/>
      </xdr:nvSpPr>
      <xdr:spPr>
        <a:xfrm>
          <a:off x="4686300" y="516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72644</xdr:rowOff>
    </xdr:from>
    <xdr:to>
      <xdr:col>24</xdr:col>
      <xdr:colOff>152400</xdr:colOff>
      <xdr:row>31</xdr:row>
      <xdr:rowOff>72644</xdr:rowOff>
    </xdr:to>
    <xdr:cxnSp macro="">
      <xdr:nvCxnSpPr>
        <xdr:cNvPr id="60" name="直線コネクタ 59"/>
        <xdr:cNvCxnSpPr/>
      </xdr:nvCxnSpPr>
      <xdr:spPr>
        <a:xfrm>
          <a:off x="4546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148882</xdr:rowOff>
    </xdr:from>
    <xdr:to>
      <xdr:col>24</xdr:col>
      <xdr:colOff>63500</xdr:colOff>
      <xdr:row>32</xdr:row>
      <xdr:rowOff>136385</xdr:rowOff>
    </xdr:to>
    <xdr:cxnSp macro="">
      <xdr:nvCxnSpPr>
        <xdr:cNvPr id="61" name="直線コネクタ 60"/>
        <xdr:cNvCxnSpPr/>
      </xdr:nvCxnSpPr>
      <xdr:spPr>
        <a:xfrm flipV="1">
          <a:off x="3797300" y="5463832"/>
          <a:ext cx="838200" cy="15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75004</xdr:rowOff>
    </xdr:from>
    <xdr:ext cx="534377" cy="259045"/>
    <xdr:sp macro="" textlink="">
      <xdr:nvSpPr>
        <xdr:cNvPr id="62" name="人件費平均値テキスト"/>
        <xdr:cNvSpPr txBox="1"/>
      </xdr:nvSpPr>
      <xdr:spPr>
        <a:xfrm>
          <a:off x="4686300" y="6075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96577</xdr:rowOff>
    </xdr:from>
    <xdr:to>
      <xdr:col>24</xdr:col>
      <xdr:colOff>114300</xdr:colOff>
      <xdr:row>36</xdr:row>
      <xdr:rowOff>26727</xdr:rowOff>
    </xdr:to>
    <xdr:sp macro="" textlink="">
      <xdr:nvSpPr>
        <xdr:cNvPr id="63" name="フローチャート: 判断 62"/>
        <xdr:cNvSpPr/>
      </xdr:nvSpPr>
      <xdr:spPr>
        <a:xfrm>
          <a:off x="45847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136385</xdr:rowOff>
    </xdr:from>
    <xdr:to>
      <xdr:col>19</xdr:col>
      <xdr:colOff>177800</xdr:colOff>
      <xdr:row>33</xdr:row>
      <xdr:rowOff>17323</xdr:rowOff>
    </xdr:to>
    <xdr:cxnSp macro="">
      <xdr:nvCxnSpPr>
        <xdr:cNvPr id="64" name="直線コネクタ 63"/>
        <xdr:cNvCxnSpPr/>
      </xdr:nvCxnSpPr>
      <xdr:spPr>
        <a:xfrm flipV="1">
          <a:off x="2908300" y="5622785"/>
          <a:ext cx="889000" cy="52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64154</xdr:rowOff>
    </xdr:from>
    <xdr:to>
      <xdr:col>20</xdr:col>
      <xdr:colOff>38100</xdr:colOff>
      <xdr:row>36</xdr:row>
      <xdr:rowOff>165754</xdr:rowOff>
    </xdr:to>
    <xdr:sp macro="" textlink="">
      <xdr:nvSpPr>
        <xdr:cNvPr id="65" name="フローチャート: 判断 64"/>
        <xdr:cNvSpPr/>
      </xdr:nvSpPr>
      <xdr:spPr>
        <a:xfrm>
          <a:off x="3746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156881</xdr:rowOff>
    </xdr:from>
    <xdr:ext cx="534377" cy="259045"/>
    <xdr:sp macro="" textlink="">
      <xdr:nvSpPr>
        <xdr:cNvPr id="66" name="テキスト ボックス 65"/>
        <xdr:cNvSpPr txBox="1"/>
      </xdr:nvSpPr>
      <xdr:spPr>
        <a:xfrm>
          <a:off x="3530111" y="632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17323</xdr:rowOff>
    </xdr:from>
    <xdr:to>
      <xdr:col>15</xdr:col>
      <xdr:colOff>50800</xdr:colOff>
      <xdr:row>33</xdr:row>
      <xdr:rowOff>47689</xdr:rowOff>
    </xdr:to>
    <xdr:cxnSp macro="">
      <xdr:nvCxnSpPr>
        <xdr:cNvPr id="67" name="直線コネクタ 66"/>
        <xdr:cNvCxnSpPr/>
      </xdr:nvCxnSpPr>
      <xdr:spPr>
        <a:xfrm flipV="1">
          <a:off x="2019300" y="5675173"/>
          <a:ext cx="889000" cy="30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76575</xdr:rowOff>
    </xdr:from>
    <xdr:to>
      <xdr:col>15</xdr:col>
      <xdr:colOff>101600</xdr:colOff>
      <xdr:row>37</xdr:row>
      <xdr:rowOff>6725</xdr:rowOff>
    </xdr:to>
    <xdr:sp macro="" textlink="">
      <xdr:nvSpPr>
        <xdr:cNvPr id="68" name="フローチャート: 判断 67"/>
        <xdr:cNvSpPr/>
      </xdr:nvSpPr>
      <xdr:spPr>
        <a:xfrm>
          <a:off x="2857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169302</xdr:rowOff>
    </xdr:from>
    <xdr:ext cx="534377" cy="259045"/>
    <xdr:sp macro="" textlink="">
      <xdr:nvSpPr>
        <xdr:cNvPr id="69" name="テキスト ボックス 68"/>
        <xdr:cNvSpPr txBox="1"/>
      </xdr:nvSpPr>
      <xdr:spPr>
        <a:xfrm>
          <a:off x="2641111" y="634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161646</xdr:rowOff>
    </xdr:from>
    <xdr:to>
      <xdr:col>10</xdr:col>
      <xdr:colOff>114300</xdr:colOff>
      <xdr:row>33</xdr:row>
      <xdr:rowOff>47689</xdr:rowOff>
    </xdr:to>
    <xdr:cxnSp macro="">
      <xdr:nvCxnSpPr>
        <xdr:cNvPr id="70" name="直線コネクタ 69"/>
        <xdr:cNvCxnSpPr/>
      </xdr:nvCxnSpPr>
      <xdr:spPr>
        <a:xfrm>
          <a:off x="1130300" y="5648046"/>
          <a:ext cx="889000" cy="57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91834</xdr:rowOff>
    </xdr:from>
    <xdr:to>
      <xdr:col>10</xdr:col>
      <xdr:colOff>165100</xdr:colOff>
      <xdr:row>37</xdr:row>
      <xdr:rowOff>21984</xdr:rowOff>
    </xdr:to>
    <xdr:sp macro="" textlink="">
      <xdr:nvSpPr>
        <xdr:cNvPr id="71" name="フローチャート: 判断 70"/>
        <xdr:cNvSpPr/>
      </xdr:nvSpPr>
      <xdr:spPr>
        <a:xfrm>
          <a:off x="1968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13111</xdr:rowOff>
    </xdr:from>
    <xdr:ext cx="534377" cy="259045"/>
    <xdr:sp macro="" textlink="">
      <xdr:nvSpPr>
        <xdr:cNvPr id="72" name="テキスト ボックス 71"/>
        <xdr:cNvSpPr txBox="1"/>
      </xdr:nvSpPr>
      <xdr:spPr>
        <a:xfrm>
          <a:off x="1752111" y="635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87928</xdr:rowOff>
    </xdr:from>
    <xdr:to>
      <xdr:col>6</xdr:col>
      <xdr:colOff>38100</xdr:colOff>
      <xdr:row>37</xdr:row>
      <xdr:rowOff>18078</xdr:rowOff>
    </xdr:to>
    <xdr:sp macro="" textlink="">
      <xdr:nvSpPr>
        <xdr:cNvPr id="73" name="フローチャート: 判断 72"/>
        <xdr:cNvSpPr/>
      </xdr:nvSpPr>
      <xdr:spPr>
        <a:xfrm>
          <a:off x="1079500" y="62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9205</xdr:rowOff>
    </xdr:from>
    <xdr:ext cx="534377" cy="259045"/>
    <xdr:sp macro="" textlink="">
      <xdr:nvSpPr>
        <xdr:cNvPr id="74" name="テキスト ボックス 73"/>
        <xdr:cNvSpPr txBox="1"/>
      </xdr:nvSpPr>
      <xdr:spPr>
        <a:xfrm>
          <a:off x="863111" y="635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98082</xdr:rowOff>
    </xdr:from>
    <xdr:to>
      <xdr:col>24</xdr:col>
      <xdr:colOff>114300</xdr:colOff>
      <xdr:row>32</xdr:row>
      <xdr:rowOff>28232</xdr:rowOff>
    </xdr:to>
    <xdr:sp macro="" textlink="">
      <xdr:nvSpPr>
        <xdr:cNvPr id="80" name="楕円 79"/>
        <xdr:cNvSpPr/>
      </xdr:nvSpPr>
      <xdr:spPr>
        <a:xfrm>
          <a:off x="4584700" y="541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13009</xdr:rowOff>
    </xdr:from>
    <xdr:ext cx="599010" cy="259045"/>
    <xdr:sp macro="" textlink="">
      <xdr:nvSpPr>
        <xdr:cNvPr id="81" name="人件費該当値テキスト"/>
        <xdr:cNvSpPr txBox="1"/>
      </xdr:nvSpPr>
      <xdr:spPr>
        <a:xfrm>
          <a:off x="4686300" y="5327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85585</xdr:rowOff>
    </xdr:from>
    <xdr:to>
      <xdr:col>20</xdr:col>
      <xdr:colOff>38100</xdr:colOff>
      <xdr:row>33</xdr:row>
      <xdr:rowOff>15735</xdr:rowOff>
    </xdr:to>
    <xdr:sp macro="" textlink="">
      <xdr:nvSpPr>
        <xdr:cNvPr id="82" name="楕円 81"/>
        <xdr:cNvSpPr/>
      </xdr:nvSpPr>
      <xdr:spPr>
        <a:xfrm>
          <a:off x="3746500" y="557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32262</xdr:rowOff>
    </xdr:from>
    <xdr:ext cx="534377" cy="259045"/>
    <xdr:sp macro="" textlink="">
      <xdr:nvSpPr>
        <xdr:cNvPr id="83" name="テキスト ボックス 82"/>
        <xdr:cNvSpPr txBox="1"/>
      </xdr:nvSpPr>
      <xdr:spPr>
        <a:xfrm>
          <a:off x="3530111" y="534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137973</xdr:rowOff>
    </xdr:from>
    <xdr:to>
      <xdr:col>15</xdr:col>
      <xdr:colOff>101600</xdr:colOff>
      <xdr:row>33</xdr:row>
      <xdr:rowOff>68123</xdr:rowOff>
    </xdr:to>
    <xdr:sp macro="" textlink="">
      <xdr:nvSpPr>
        <xdr:cNvPr id="84" name="楕円 83"/>
        <xdr:cNvSpPr/>
      </xdr:nvSpPr>
      <xdr:spPr>
        <a:xfrm>
          <a:off x="2857500" y="562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84650</xdr:rowOff>
    </xdr:from>
    <xdr:ext cx="534377" cy="259045"/>
    <xdr:sp macro="" textlink="">
      <xdr:nvSpPr>
        <xdr:cNvPr id="85" name="テキスト ボックス 84"/>
        <xdr:cNvSpPr txBox="1"/>
      </xdr:nvSpPr>
      <xdr:spPr>
        <a:xfrm>
          <a:off x="2641111" y="539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168339</xdr:rowOff>
    </xdr:from>
    <xdr:to>
      <xdr:col>10</xdr:col>
      <xdr:colOff>165100</xdr:colOff>
      <xdr:row>33</xdr:row>
      <xdr:rowOff>98489</xdr:rowOff>
    </xdr:to>
    <xdr:sp macro="" textlink="">
      <xdr:nvSpPr>
        <xdr:cNvPr id="86" name="楕円 85"/>
        <xdr:cNvSpPr/>
      </xdr:nvSpPr>
      <xdr:spPr>
        <a:xfrm>
          <a:off x="1968500" y="565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115016</xdr:rowOff>
    </xdr:from>
    <xdr:ext cx="534377" cy="259045"/>
    <xdr:sp macro="" textlink="">
      <xdr:nvSpPr>
        <xdr:cNvPr id="87" name="テキスト ボックス 86"/>
        <xdr:cNvSpPr txBox="1"/>
      </xdr:nvSpPr>
      <xdr:spPr>
        <a:xfrm>
          <a:off x="1752111" y="542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110846</xdr:rowOff>
    </xdr:from>
    <xdr:to>
      <xdr:col>6</xdr:col>
      <xdr:colOff>38100</xdr:colOff>
      <xdr:row>33</xdr:row>
      <xdr:rowOff>40996</xdr:rowOff>
    </xdr:to>
    <xdr:sp macro="" textlink="">
      <xdr:nvSpPr>
        <xdr:cNvPr id="88" name="楕円 87"/>
        <xdr:cNvSpPr/>
      </xdr:nvSpPr>
      <xdr:spPr>
        <a:xfrm>
          <a:off x="1079500" y="559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57523</xdr:rowOff>
    </xdr:from>
    <xdr:ext cx="534377" cy="259045"/>
    <xdr:sp macro="" textlink="">
      <xdr:nvSpPr>
        <xdr:cNvPr id="89" name="テキスト ボックス 88"/>
        <xdr:cNvSpPr txBox="1"/>
      </xdr:nvSpPr>
      <xdr:spPr>
        <a:xfrm>
          <a:off x="863111" y="537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57166</xdr:rowOff>
    </xdr:from>
    <xdr:to>
      <xdr:col>24</xdr:col>
      <xdr:colOff>62865</xdr:colOff>
      <xdr:row>59</xdr:row>
      <xdr:rowOff>78901</xdr:rowOff>
    </xdr:to>
    <xdr:cxnSp macro="">
      <xdr:nvCxnSpPr>
        <xdr:cNvPr id="112" name="直線コネクタ 111"/>
        <xdr:cNvCxnSpPr/>
      </xdr:nvCxnSpPr>
      <xdr:spPr>
        <a:xfrm flipV="1">
          <a:off x="4633595" y="8801116"/>
          <a:ext cx="1270" cy="1393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82728</xdr:rowOff>
    </xdr:from>
    <xdr:ext cx="534377" cy="259045"/>
    <xdr:sp macro="" textlink="">
      <xdr:nvSpPr>
        <xdr:cNvPr id="113" name="物件費最小値テキスト"/>
        <xdr:cNvSpPr txBox="1"/>
      </xdr:nvSpPr>
      <xdr:spPr>
        <a:xfrm>
          <a:off x="4686300" y="1019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78901</xdr:rowOff>
    </xdr:from>
    <xdr:to>
      <xdr:col>24</xdr:col>
      <xdr:colOff>152400</xdr:colOff>
      <xdr:row>59</xdr:row>
      <xdr:rowOff>78901</xdr:rowOff>
    </xdr:to>
    <xdr:cxnSp macro="">
      <xdr:nvCxnSpPr>
        <xdr:cNvPr id="114" name="直線コネクタ 113"/>
        <xdr:cNvCxnSpPr/>
      </xdr:nvCxnSpPr>
      <xdr:spPr>
        <a:xfrm>
          <a:off x="4546600" y="1019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3843</xdr:rowOff>
    </xdr:from>
    <xdr:ext cx="599010" cy="259045"/>
    <xdr:sp macro="" textlink="">
      <xdr:nvSpPr>
        <xdr:cNvPr id="115" name="物件費最大値テキスト"/>
        <xdr:cNvSpPr txBox="1"/>
      </xdr:nvSpPr>
      <xdr:spPr>
        <a:xfrm>
          <a:off x="4686300" y="8576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57166</xdr:rowOff>
    </xdr:from>
    <xdr:to>
      <xdr:col>24</xdr:col>
      <xdr:colOff>152400</xdr:colOff>
      <xdr:row>51</xdr:row>
      <xdr:rowOff>57166</xdr:rowOff>
    </xdr:to>
    <xdr:cxnSp macro="">
      <xdr:nvCxnSpPr>
        <xdr:cNvPr id="116" name="直線コネクタ 115"/>
        <xdr:cNvCxnSpPr/>
      </xdr:nvCxnSpPr>
      <xdr:spPr>
        <a:xfrm>
          <a:off x="4546600" y="8801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82669</xdr:rowOff>
    </xdr:from>
    <xdr:to>
      <xdr:col>24</xdr:col>
      <xdr:colOff>63500</xdr:colOff>
      <xdr:row>56</xdr:row>
      <xdr:rowOff>34096</xdr:rowOff>
    </xdr:to>
    <xdr:cxnSp macro="">
      <xdr:nvCxnSpPr>
        <xdr:cNvPr id="117" name="直線コネクタ 116"/>
        <xdr:cNvCxnSpPr/>
      </xdr:nvCxnSpPr>
      <xdr:spPr>
        <a:xfrm flipV="1">
          <a:off x="3797300" y="9512419"/>
          <a:ext cx="838200" cy="12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93580</xdr:rowOff>
    </xdr:from>
    <xdr:ext cx="534377" cy="259045"/>
    <xdr:sp macro="" textlink="">
      <xdr:nvSpPr>
        <xdr:cNvPr id="118" name="物件費平均値テキスト"/>
        <xdr:cNvSpPr txBox="1"/>
      </xdr:nvSpPr>
      <xdr:spPr>
        <a:xfrm>
          <a:off x="4686300" y="9866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115153</xdr:rowOff>
    </xdr:from>
    <xdr:to>
      <xdr:col>24</xdr:col>
      <xdr:colOff>114300</xdr:colOff>
      <xdr:row>58</xdr:row>
      <xdr:rowOff>45303</xdr:rowOff>
    </xdr:to>
    <xdr:sp macro="" textlink="">
      <xdr:nvSpPr>
        <xdr:cNvPr id="119" name="フローチャート: 判断 118"/>
        <xdr:cNvSpPr/>
      </xdr:nvSpPr>
      <xdr:spPr>
        <a:xfrm>
          <a:off x="4584700" y="988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34096</xdr:rowOff>
    </xdr:from>
    <xdr:to>
      <xdr:col>19</xdr:col>
      <xdr:colOff>177800</xdr:colOff>
      <xdr:row>56</xdr:row>
      <xdr:rowOff>83126</xdr:rowOff>
    </xdr:to>
    <xdr:cxnSp macro="">
      <xdr:nvCxnSpPr>
        <xdr:cNvPr id="120" name="直線コネクタ 119"/>
        <xdr:cNvCxnSpPr/>
      </xdr:nvCxnSpPr>
      <xdr:spPr>
        <a:xfrm flipV="1">
          <a:off x="2908300" y="9635296"/>
          <a:ext cx="889000" cy="4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127552</xdr:rowOff>
    </xdr:from>
    <xdr:to>
      <xdr:col>20</xdr:col>
      <xdr:colOff>38100</xdr:colOff>
      <xdr:row>58</xdr:row>
      <xdr:rowOff>57702</xdr:rowOff>
    </xdr:to>
    <xdr:sp macro="" textlink="">
      <xdr:nvSpPr>
        <xdr:cNvPr id="121" name="フローチャート: 判断 120"/>
        <xdr:cNvSpPr/>
      </xdr:nvSpPr>
      <xdr:spPr>
        <a:xfrm>
          <a:off x="3746500" y="990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48829</xdr:rowOff>
    </xdr:from>
    <xdr:ext cx="534377" cy="259045"/>
    <xdr:sp macro="" textlink="">
      <xdr:nvSpPr>
        <xdr:cNvPr id="122" name="テキスト ボックス 121"/>
        <xdr:cNvSpPr txBox="1"/>
      </xdr:nvSpPr>
      <xdr:spPr>
        <a:xfrm>
          <a:off x="3530111" y="999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74082</xdr:rowOff>
    </xdr:from>
    <xdr:to>
      <xdr:col>15</xdr:col>
      <xdr:colOff>50800</xdr:colOff>
      <xdr:row>56</xdr:row>
      <xdr:rowOff>83126</xdr:rowOff>
    </xdr:to>
    <xdr:cxnSp macro="">
      <xdr:nvCxnSpPr>
        <xdr:cNvPr id="123" name="直線コネクタ 122"/>
        <xdr:cNvCxnSpPr/>
      </xdr:nvCxnSpPr>
      <xdr:spPr>
        <a:xfrm>
          <a:off x="2019300" y="9675282"/>
          <a:ext cx="889000" cy="9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153338</xdr:rowOff>
    </xdr:from>
    <xdr:to>
      <xdr:col>15</xdr:col>
      <xdr:colOff>101600</xdr:colOff>
      <xdr:row>58</xdr:row>
      <xdr:rowOff>83488</xdr:rowOff>
    </xdr:to>
    <xdr:sp macro="" textlink="">
      <xdr:nvSpPr>
        <xdr:cNvPr id="124" name="フローチャート: 判断 123"/>
        <xdr:cNvSpPr/>
      </xdr:nvSpPr>
      <xdr:spPr>
        <a:xfrm>
          <a:off x="2857500" y="99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74615</xdr:rowOff>
    </xdr:from>
    <xdr:ext cx="534377" cy="259045"/>
    <xdr:sp macro="" textlink="">
      <xdr:nvSpPr>
        <xdr:cNvPr id="125" name="テキスト ボックス 124"/>
        <xdr:cNvSpPr txBox="1"/>
      </xdr:nvSpPr>
      <xdr:spPr>
        <a:xfrm>
          <a:off x="2641111" y="1001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53052</xdr:rowOff>
    </xdr:from>
    <xdr:to>
      <xdr:col>10</xdr:col>
      <xdr:colOff>114300</xdr:colOff>
      <xdr:row>56</xdr:row>
      <xdr:rowOff>74082</xdr:rowOff>
    </xdr:to>
    <xdr:cxnSp macro="">
      <xdr:nvCxnSpPr>
        <xdr:cNvPr id="126" name="直線コネクタ 125"/>
        <xdr:cNvCxnSpPr/>
      </xdr:nvCxnSpPr>
      <xdr:spPr>
        <a:xfrm>
          <a:off x="1130300" y="9654252"/>
          <a:ext cx="889000" cy="2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155139</xdr:rowOff>
    </xdr:from>
    <xdr:to>
      <xdr:col>10</xdr:col>
      <xdr:colOff>165100</xdr:colOff>
      <xdr:row>58</xdr:row>
      <xdr:rowOff>85289</xdr:rowOff>
    </xdr:to>
    <xdr:sp macro="" textlink="">
      <xdr:nvSpPr>
        <xdr:cNvPr id="127" name="フローチャート: 判断 126"/>
        <xdr:cNvSpPr/>
      </xdr:nvSpPr>
      <xdr:spPr>
        <a:xfrm>
          <a:off x="1968500" y="992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76416</xdr:rowOff>
    </xdr:from>
    <xdr:ext cx="534377" cy="259045"/>
    <xdr:sp macro="" textlink="">
      <xdr:nvSpPr>
        <xdr:cNvPr id="128" name="テキスト ボックス 127"/>
        <xdr:cNvSpPr txBox="1"/>
      </xdr:nvSpPr>
      <xdr:spPr>
        <a:xfrm>
          <a:off x="1752111" y="10020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102415</xdr:rowOff>
    </xdr:from>
    <xdr:to>
      <xdr:col>6</xdr:col>
      <xdr:colOff>38100</xdr:colOff>
      <xdr:row>58</xdr:row>
      <xdr:rowOff>32565</xdr:rowOff>
    </xdr:to>
    <xdr:sp macro="" textlink="">
      <xdr:nvSpPr>
        <xdr:cNvPr id="129" name="フローチャート: 判断 128"/>
        <xdr:cNvSpPr/>
      </xdr:nvSpPr>
      <xdr:spPr>
        <a:xfrm>
          <a:off x="1079500" y="9875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23692</xdr:rowOff>
    </xdr:from>
    <xdr:ext cx="534377" cy="259045"/>
    <xdr:sp macro="" textlink="">
      <xdr:nvSpPr>
        <xdr:cNvPr id="130" name="テキスト ボックス 129"/>
        <xdr:cNvSpPr txBox="1"/>
      </xdr:nvSpPr>
      <xdr:spPr>
        <a:xfrm>
          <a:off x="863111" y="996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31869</xdr:rowOff>
    </xdr:from>
    <xdr:to>
      <xdr:col>24</xdr:col>
      <xdr:colOff>114300</xdr:colOff>
      <xdr:row>55</xdr:row>
      <xdr:rowOff>133469</xdr:rowOff>
    </xdr:to>
    <xdr:sp macro="" textlink="">
      <xdr:nvSpPr>
        <xdr:cNvPr id="136" name="楕円 135"/>
        <xdr:cNvSpPr/>
      </xdr:nvSpPr>
      <xdr:spPr>
        <a:xfrm>
          <a:off x="4584700" y="946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54746</xdr:rowOff>
    </xdr:from>
    <xdr:ext cx="599010" cy="259045"/>
    <xdr:sp macro="" textlink="">
      <xdr:nvSpPr>
        <xdr:cNvPr id="137" name="物件費該当値テキスト"/>
        <xdr:cNvSpPr txBox="1"/>
      </xdr:nvSpPr>
      <xdr:spPr>
        <a:xfrm>
          <a:off x="4686300" y="9313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154746</xdr:rowOff>
    </xdr:from>
    <xdr:to>
      <xdr:col>20</xdr:col>
      <xdr:colOff>38100</xdr:colOff>
      <xdr:row>56</xdr:row>
      <xdr:rowOff>84896</xdr:rowOff>
    </xdr:to>
    <xdr:sp macro="" textlink="">
      <xdr:nvSpPr>
        <xdr:cNvPr id="138" name="楕円 137"/>
        <xdr:cNvSpPr/>
      </xdr:nvSpPr>
      <xdr:spPr>
        <a:xfrm>
          <a:off x="3746500" y="958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101423</xdr:rowOff>
    </xdr:from>
    <xdr:ext cx="534377" cy="259045"/>
    <xdr:sp macro="" textlink="">
      <xdr:nvSpPr>
        <xdr:cNvPr id="139" name="テキスト ボックス 138"/>
        <xdr:cNvSpPr txBox="1"/>
      </xdr:nvSpPr>
      <xdr:spPr>
        <a:xfrm>
          <a:off x="3530111" y="9359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32326</xdr:rowOff>
    </xdr:from>
    <xdr:to>
      <xdr:col>15</xdr:col>
      <xdr:colOff>101600</xdr:colOff>
      <xdr:row>56</xdr:row>
      <xdr:rowOff>133926</xdr:rowOff>
    </xdr:to>
    <xdr:sp macro="" textlink="">
      <xdr:nvSpPr>
        <xdr:cNvPr id="140" name="楕円 139"/>
        <xdr:cNvSpPr/>
      </xdr:nvSpPr>
      <xdr:spPr>
        <a:xfrm>
          <a:off x="2857500" y="963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150453</xdr:rowOff>
    </xdr:from>
    <xdr:ext cx="534377" cy="259045"/>
    <xdr:sp macro="" textlink="">
      <xdr:nvSpPr>
        <xdr:cNvPr id="141" name="テキスト ボックス 140"/>
        <xdr:cNvSpPr txBox="1"/>
      </xdr:nvSpPr>
      <xdr:spPr>
        <a:xfrm>
          <a:off x="2641111" y="940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23282</xdr:rowOff>
    </xdr:from>
    <xdr:to>
      <xdr:col>10</xdr:col>
      <xdr:colOff>165100</xdr:colOff>
      <xdr:row>56</xdr:row>
      <xdr:rowOff>124882</xdr:rowOff>
    </xdr:to>
    <xdr:sp macro="" textlink="">
      <xdr:nvSpPr>
        <xdr:cNvPr id="142" name="楕円 141"/>
        <xdr:cNvSpPr/>
      </xdr:nvSpPr>
      <xdr:spPr>
        <a:xfrm>
          <a:off x="1968500" y="962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141409</xdr:rowOff>
    </xdr:from>
    <xdr:ext cx="534377" cy="259045"/>
    <xdr:sp macro="" textlink="">
      <xdr:nvSpPr>
        <xdr:cNvPr id="143" name="テキスト ボックス 142"/>
        <xdr:cNvSpPr txBox="1"/>
      </xdr:nvSpPr>
      <xdr:spPr>
        <a:xfrm>
          <a:off x="1752111" y="9399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2252</xdr:rowOff>
    </xdr:from>
    <xdr:to>
      <xdr:col>6</xdr:col>
      <xdr:colOff>38100</xdr:colOff>
      <xdr:row>56</xdr:row>
      <xdr:rowOff>103852</xdr:rowOff>
    </xdr:to>
    <xdr:sp macro="" textlink="">
      <xdr:nvSpPr>
        <xdr:cNvPr id="144" name="楕円 143"/>
        <xdr:cNvSpPr/>
      </xdr:nvSpPr>
      <xdr:spPr>
        <a:xfrm>
          <a:off x="1079500" y="960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120379</xdr:rowOff>
    </xdr:from>
    <xdr:ext cx="534377" cy="259045"/>
    <xdr:sp macro="" textlink="">
      <xdr:nvSpPr>
        <xdr:cNvPr id="145" name="テキスト ボックス 144"/>
        <xdr:cNvSpPr txBox="1"/>
      </xdr:nvSpPr>
      <xdr:spPr>
        <a:xfrm>
          <a:off x="863111" y="937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23685</xdr:rowOff>
    </xdr:from>
    <xdr:to>
      <xdr:col>24</xdr:col>
      <xdr:colOff>62865</xdr:colOff>
      <xdr:row>78</xdr:row>
      <xdr:rowOff>425</xdr:rowOff>
    </xdr:to>
    <xdr:cxnSp macro="">
      <xdr:nvCxnSpPr>
        <xdr:cNvPr id="165" name="直線コネクタ 164"/>
        <xdr:cNvCxnSpPr/>
      </xdr:nvCxnSpPr>
      <xdr:spPr>
        <a:xfrm flipV="1">
          <a:off x="4633595" y="12196635"/>
          <a:ext cx="1270" cy="1176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4252</xdr:rowOff>
    </xdr:from>
    <xdr:ext cx="378565" cy="259045"/>
    <xdr:sp macro="" textlink="">
      <xdr:nvSpPr>
        <xdr:cNvPr id="166" name="維持補修費最小値テキスト"/>
        <xdr:cNvSpPr txBox="1"/>
      </xdr:nvSpPr>
      <xdr:spPr>
        <a:xfrm>
          <a:off x="4686300" y="1337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425</xdr:rowOff>
    </xdr:from>
    <xdr:to>
      <xdr:col>24</xdr:col>
      <xdr:colOff>152400</xdr:colOff>
      <xdr:row>78</xdr:row>
      <xdr:rowOff>425</xdr:rowOff>
    </xdr:to>
    <xdr:cxnSp macro="">
      <xdr:nvCxnSpPr>
        <xdr:cNvPr id="167" name="直線コネクタ 166"/>
        <xdr:cNvCxnSpPr/>
      </xdr:nvCxnSpPr>
      <xdr:spPr>
        <a:xfrm>
          <a:off x="4546600" y="1337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141812</xdr:rowOff>
    </xdr:from>
    <xdr:ext cx="534377" cy="259045"/>
    <xdr:sp macro="" textlink="">
      <xdr:nvSpPr>
        <xdr:cNvPr id="168" name="維持補修費最大値テキスト"/>
        <xdr:cNvSpPr txBox="1"/>
      </xdr:nvSpPr>
      <xdr:spPr>
        <a:xfrm>
          <a:off x="4686300" y="119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23685</xdr:rowOff>
    </xdr:from>
    <xdr:to>
      <xdr:col>24</xdr:col>
      <xdr:colOff>152400</xdr:colOff>
      <xdr:row>71</xdr:row>
      <xdr:rowOff>23685</xdr:rowOff>
    </xdr:to>
    <xdr:cxnSp macro="">
      <xdr:nvCxnSpPr>
        <xdr:cNvPr id="169" name="直線コネクタ 168"/>
        <xdr:cNvCxnSpPr/>
      </xdr:nvCxnSpPr>
      <xdr:spPr>
        <a:xfrm>
          <a:off x="4546600" y="1219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152845</xdr:rowOff>
    </xdr:from>
    <xdr:to>
      <xdr:col>24</xdr:col>
      <xdr:colOff>63500</xdr:colOff>
      <xdr:row>76</xdr:row>
      <xdr:rowOff>85465</xdr:rowOff>
    </xdr:to>
    <xdr:cxnSp macro="">
      <xdr:nvCxnSpPr>
        <xdr:cNvPr id="170" name="直線コネクタ 169"/>
        <xdr:cNvCxnSpPr/>
      </xdr:nvCxnSpPr>
      <xdr:spPr>
        <a:xfrm>
          <a:off x="3797300" y="13011595"/>
          <a:ext cx="838200" cy="104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17093</xdr:rowOff>
    </xdr:from>
    <xdr:ext cx="469744" cy="259045"/>
    <xdr:sp macro="" textlink="">
      <xdr:nvSpPr>
        <xdr:cNvPr id="171" name="維持補修費平均値テキスト"/>
        <xdr:cNvSpPr txBox="1"/>
      </xdr:nvSpPr>
      <xdr:spPr>
        <a:xfrm>
          <a:off x="4686300" y="13047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38666</xdr:rowOff>
    </xdr:from>
    <xdr:to>
      <xdr:col>24</xdr:col>
      <xdr:colOff>114300</xdr:colOff>
      <xdr:row>76</xdr:row>
      <xdr:rowOff>140266</xdr:rowOff>
    </xdr:to>
    <xdr:sp macro="" textlink="">
      <xdr:nvSpPr>
        <xdr:cNvPr id="172" name="フローチャート: 判断 171"/>
        <xdr:cNvSpPr/>
      </xdr:nvSpPr>
      <xdr:spPr>
        <a:xfrm>
          <a:off x="4584700" y="1306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152845</xdr:rowOff>
    </xdr:from>
    <xdr:to>
      <xdr:col>19</xdr:col>
      <xdr:colOff>177800</xdr:colOff>
      <xdr:row>76</xdr:row>
      <xdr:rowOff>152445</xdr:rowOff>
    </xdr:to>
    <xdr:cxnSp macro="">
      <xdr:nvCxnSpPr>
        <xdr:cNvPr id="173" name="直線コネクタ 172"/>
        <xdr:cNvCxnSpPr/>
      </xdr:nvCxnSpPr>
      <xdr:spPr>
        <a:xfrm flipV="1">
          <a:off x="2908300" y="13011595"/>
          <a:ext cx="889000" cy="171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95186</xdr:rowOff>
    </xdr:from>
    <xdr:to>
      <xdr:col>20</xdr:col>
      <xdr:colOff>38100</xdr:colOff>
      <xdr:row>77</xdr:row>
      <xdr:rowOff>25336</xdr:rowOff>
    </xdr:to>
    <xdr:sp macro="" textlink="">
      <xdr:nvSpPr>
        <xdr:cNvPr id="174" name="フローチャート: 判断 173"/>
        <xdr:cNvSpPr/>
      </xdr:nvSpPr>
      <xdr:spPr>
        <a:xfrm>
          <a:off x="3746500" y="1312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16463</xdr:rowOff>
    </xdr:from>
    <xdr:ext cx="469744" cy="259045"/>
    <xdr:sp macro="" textlink="">
      <xdr:nvSpPr>
        <xdr:cNvPr id="175" name="テキスト ボックス 174"/>
        <xdr:cNvSpPr txBox="1"/>
      </xdr:nvSpPr>
      <xdr:spPr>
        <a:xfrm>
          <a:off x="3562428" y="13218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128784</xdr:rowOff>
    </xdr:from>
    <xdr:to>
      <xdr:col>15</xdr:col>
      <xdr:colOff>50800</xdr:colOff>
      <xdr:row>76</xdr:row>
      <xdr:rowOff>152445</xdr:rowOff>
    </xdr:to>
    <xdr:cxnSp macro="">
      <xdr:nvCxnSpPr>
        <xdr:cNvPr id="176" name="直線コネクタ 175"/>
        <xdr:cNvCxnSpPr/>
      </xdr:nvCxnSpPr>
      <xdr:spPr>
        <a:xfrm>
          <a:off x="2019300" y="13158984"/>
          <a:ext cx="889000" cy="2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84499</xdr:rowOff>
    </xdr:from>
    <xdr:to>
      <xdr:col>15</xdr:col>
      <xdr:colOff>101600</xdr:colOff>
      <xdr:row>77</xdr:row>
      <xdr:rowOff>14649</xdr:rowOff>
    </xdr:to>
    <xdr:sp macro="" textlink="">
      <xdr:nvSpPr>
        <xdr:cNvPr id="177" name="フローチャート: 判断 176"/>
        <xdr:cNvSpPr/>
      </xdr:nvSpPr>
      <xdr:spPr>
        <a:xfrm>
          <a:off x="2857500" y="1311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31176</xdr:rowOff>
    </xdr:from>
    <xdr:ext cx="469744" cy="259045"/>
    <xdr:sp macro="" textlink="">
      <xdr:nvSpPr>
        <xdr:cNvPr id="178" name="テキスト ボックス 177"/>
        <xdr:cNvSpPr txBox="1"/>
      </xdr:nvSpPr>
      <xdr:spPr>
        <a:xfrm>
          <a:off x="2673428" y="12889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128784</xdr:rowOff>
    </xdr:from>
    <xdr:to>
      <xdr:col>10</xdr:col>
      <xdr:colOff>114300</xdr:colOff>
      <xdr:row>76</xdr:row>
      <xdr:rowOff>165933</xdr:rowOff>
    </xdr:to>
    <xdr:cxnSp macro="">
      <xdr:nvCxnSpPr>
        <xdr:cNvPr id="179" name="直線コネクタ 178"/>
        <xdr:cNvCxnSpPr/>
      </xdr:nvCxnSpPr>
      <xdr:spPr>
        <a:xfrm flipV="1">
          <a:off x="1130300" y="13158984"/>
          <a:ext cx="889000" cy="37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35237</xdr:rowOff>
    </xdr:from>
    <xdr:to>
      <xdr:col>10</xdr:col>
      <xdr:colOff>165100</xdr:colOff>
      <xdr:row>76</xdr:row>
      <xdr:rowOff>136837</xdr:rowOff>
    </xdr:to>
    <xdr:sp macro="" textlink="">
      <xdr:nvSpPr>
        <xdr:cNvPr id="180" name="フローチャート: 判断 179"/>
        <xdr:cNvSpPr/>
      </xdr:nvSpPr>
      <xdr:spPr>
        <a:xfrm>
          <a:off x="19685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153363</xdr:rowOff>
    </xdr:from>
    <xdr:ext cx="469744" cy="259045"/>
    <xdr:sp macro="" textlink="">
      <xdr:nvSpPr>
        <xdr:cNvPr id="181" name="テキスト ボックス 180"/>
        <xdr:cNvSpPr txBox="1"/>
      </xdr:nvSpPr>
      <xdr:spPr>
        <a:xfrm>
          <a:off x="1784428" y="12840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89585</xdr:rowOff>
    </xdr:from>
    <xdr:to>
      <xdr:col>6</xdr:col>
      <xdr:colOff>38100</xdr:colOff>
      <xdr:row>77</xdr:row>
      <xdr:rowOff>19735</xdr:rowOff>
    </xdr:to>
    <xdr:sp macro="" textlink="">
      <xdr:nvSpPr>
        <xdr:cNvPr id="182" name="フローチャート: 判断 181"/>
        <xdr:cNvSpPr/>
      </xdr:nvSpPr>
      <xdr:spPr>
        <a:xfrm>
          <a:off x="1079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36263</xdr:rowOff>
    </xdr:from>
    <xdr:ext cx="469744" cy="259045"/>
    <xdr:sp macro="" textlink="">
      <xdr:nvSpPr>
        <xdr:cNvPr id="183" name="テキスト ボックス 182"/>
        <xdr:cNvSpPr txBox="1"/>
      </xdr:nvSpPr>
      <xdr:spPr>
        <a:xfrm>
          <a:off x="895428" y="1289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34665</xdr:rowOff>
    </xdr:from>
    <xdr:to>
      <xdr:col>24</xdr:col>
      <xdr:colOff>114300</xdr:colOff>
      <xdr:row>76</xdr:row>
      <xdr:rowOff>136265</xdr:rowOff>
    </xdr:to>
    <xdr:sp macro="" textlink="">
      <xdr:nvSpPr>
        <xdr:cNvPr id="189" name="楕円 188"/>
        <xdr:cNvSpPr/>
      </xdr:nvSpPr>
      <xdr:spPr>
        <a:xfrm>
          <a:off x="4584700" y="1306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57542</xdr:rowOff>
    </xdr:from>
    <xdr:ext cx="469744" cy="259045"/>
    <xdr:sp macro="" textlink="">
      <xdr:nvSpPr>
        <xdr:cNvPr id="190" name="維持補修費該当値テキスト"/>
        <xdr:cNvSpPr txBox="1"/>
      </xdr:nvSpPr>
      <xdr:spPr>
        <a:xfrm>
          <a:off x="4686300" y="12916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102044</xdr:rowOff>
    </xdr:from>
    <xdr:to>
      <xdr:col>20</xdr:col>
      <xdr:colOff>38100</xdr:colOff>
      <xdr:row>76</xdr:row>
      <xdr:rowOff>32193</xdr:rowOff>
    </xdr:to>
    <xdr:sp macro="" textlink="">
      <xdr:nvSpPr>
        <xdr:cNvPr id="191" name="楕円 190"/>
        <xdr:cNvSpPr/>
      </xdr:nvSpPr>
      <xdr:spPr>
        <a:xfrm>
          <a:off x="3746500" y="1296079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48721</xdr:rowOff>
    </xdr:from>
    <xdr:ext cx="469744" cy="259045"/>
    <xdr:sp macro="" textlink="">
      <xdr:nvSpPr>
        <xdr:cNvPr id="192" name="テキスト ボックス 191"/>
        <xdr:cNvSpPr txBox="1"/>
      </xdr:nvSpPr>
      <xdr:spPr>
        <a:xfrm>
          <a:off x="3562428" y="1273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101645</xdr:rowOff>
    </xdr:from>
    <xdr:to>
      <xdr:col>15</xdr:col>
      <xdr:colOff>101600</xdr:colOff>
      <xdr:row>77</xdr:row>
      <xdr:rowOff>31795</xdr:rowOff>
    </xdr:to>
    <xdr:sp macro="" textlink="">
      <xdr:nvSpPr>
        <xdr:cNvPr id="193" name="楕円 192"/>
        <xdr:cNvSpPr/>
      </xdr:nvSpPr>
      <xdr:spPr>
        <a:xfrm>
          <a:off x="2857500" y="1313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22922</xdr:rowOff>
    </xdr:from>
    <xdr:ext cx="469744" cy="259045"/>
    <xdr:sp macro="" textlink="">
      <xdr:nvSpPr>
        <xdr:cNvPr id="194" name="テキスト ボックス 193"/>
        <xdr:cNvSpPr txBox="1"/>
      </xdr:nvSpPr>
      <xdr:spPr>
        <a:xfrm>
          <a:off x="2673428" y="1322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77984</xdr:rowOff>
    </xdr:from>
    <xdr:to>
      <xdr:col>10</xdr:col>
      <xdr:colOff>165100</xdr:colOff>
      <xdr:row>77</xdr:row>
      <xdr:rowOff>8134</xdr:rowOff>
    </xdr:to>
    <xdr:sp macro="" textlink="">
      <xdr:nvSpPr>
        <xdr:cNvPr id="195" name="楕円 194"/>
        <xdr:cNvSpPr/>
      </xdr:nvSpPr>
      <xdr:spPr>
        <a:xfrm>
          <a:off x="1968500" y="1310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170711</xdr:rowOff>
    </xdr:from>
    <xdr:ext cx="469744" cy="259045"/>
    <xdr:sp macro="" textlink="">
      <xdr:nvSpPr>
        <xdr:cNvPr id="196" name="テキスト ボックス 195"/>
        <xdr:cNvSpPr txBox="1"/>
      </xdr:nvSpPr>
      <xdr:spPr>
        <a:xfrm>
          <a:off x="1784428" y="13200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115133</xdr:rowOff>
    </xdr:from>
    <xdr:to>
      <xdr:col>6</xdr:col>
      <xdr:colOff>38100</xdr:colOff>
      <xdr:row>77</xdr:row>
      <xdr:rowOff>45283</xdr:rowOff>
    </xdr:to>
    <xdr:sp macro="" textlink="">
      <xdr:nvSpPr>
        <xdr:cNvPr id="197" name="楕円 196"/>
        <xdr:cNvSpPr/>
      </xdr:nvSpPr>
      <xdr:spPr>
        <a:xfrm>
          <a:off x="1079500" y="1314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36410</xdr:rowOff>
    </xdr:from>
    <xdr:ext cx="469744" cy="259045"/>
    <xdr:sp macro="" textlink="">
      <xdr:nvSpPr>
        <xdr:cNvPr id="198" name="テキスト ボックス 197"/>
        <xdr:cNvSpPr txBox="1"/>
      </xdr:nvSpPr>
      <xdr:spPr>
        <a:xfrm>
          <a:off x="895428" y="13238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9" name="テキスト ボックス 20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17907</xdr:rowOff>
    </xdr:from>
    <xdr:to>
      <xdr:col>24</xdr:col>
      <xdr:colOff>62865</xdr:colOff>
      <xdr:row>99</xdr:row>
      <xdr:rowOff>82511</xdr:rowOff>
    </xdr:to>
    <xdr:cxnSp macro="">
      <xdr:nvCxnSpPr>
        <xdr:cNvPr id="223" name="直線コネクタ 222"/>
        <xdr:cNvCxnSpPr/>
      </xdr:nvCxnSpPr>
      <xdr:spPr>
        <a:xfrm flipV="1">
          <a:off x="4633595" y="15619857"/>
          <a:ext cx="1270" cy="1436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86338</xdr:rowOff>
    </xdr:from>
    <xdr:ext cx="534377" cy="259045"/>
    <xdr:sp macro="" textlink="">
      <xdr:nvSpPr>
        <xdr:cNvPr id="224" name="扶助費最小値テキスト"/>
        <xdr:cNvSpPr txBox="1"/>
      </xdr:nvSpPr>
      <xdr:spPr>
        <a:xfrm>
          <a:off x="4686300" y="1705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82511</xdr:rowOff>
    </xdr:from>
    <xdr:to>
      <xdr:col>24</xdr:col>
      <xdr:colOff>152400</xdr:colOff>
      <xdr:row>99</xdr:row>
      <xdr:rowOff>82511</xdr:rowOff>
    </xdr:to>
    <xdr:cxnSp macro="">
      <xdr:nvCxnSpPr>
        <xdr:cNvPr id="225" name="直線コネクタ 224"/>
        <xdr:cNvCxnSpPr/>
      </xdr:nvCxnSpPr>
      <xdr:spPr>
        <a:xfrm>
          <a:off x="4546600" y="17056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136034</xdr:rowOff>
    </xdr:from>
    <xdr:ext cx="599010" cy="259045"/>
    <xdr:sp macro="" textlink="">
      <xdr:nvSpPr>
        <xdr:cNvPr id="226" name="扶助費最大値テキスト"/>
        <xdr:cNvSpPr txBox="1"/>
      </xdr:nvSpPr>
      <xdr:spPr>
        <a:xfrm>
          <a:off x="4686300" y="1539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17907</xdr:rowOff>
    </xdr:from>
    <xdr:to>
      <xdr:col>24</xdr:col>
      <xdr:colOff>152400</xdr:colOff>
      <xdr:row>91</xdr:row>
      <xdr:rowOff>17907</xdr:rowOff>
    </xdr:to>
    <xdr:cxnSp macro="">
      <xdr:nvCxnSpPr>
        <xdr:cNvPr id="227" name="直線コネクタ 226"/>
        <xdr:cNvCxnSpPr/>
      </xdr:nvCxnSpPr>
      <xdr:spPr>
        <a:xfrm>
          <a:off x="4546600" y="1561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86550</xdr:rowOff>
    </xdr:from>
    <xdr:to>
      <xdr:col>24</xdr:col>
      <xdr:colOff>63500</xdr:colOff>
      <xdr:row>96</xdr:row>
      <xdr:rowOff>89255</xdr:rowOff>
    </xdr:to>
    <xdr:cxnSp macro="">
      <xdr:nvCxnSpPr>
        <xdr:cNvPr id="228" name="直線コネクタ 227"/>
        <xdr:cNvCxnSpPr/>
      </xdr:nvCxnSpPr>
      <xdr:spPr>
        <a:xfrm>
          <a:off x="3797300" y="16545750"/>
          <a:ext cx="838200" cy="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136695</xdr:rowOff>
    </xdr:from>
    <xdr:ext cx="534377" cy="259045"/>
    <xdr:sp macro="" textlink="">
      <xdr:nvSpPr>
        <xdr:cNvPr id="229" name="扶助費平均値テキスト"/>
        <xdr:cNvSpPr txBox="1"/>
      </xdr:nvSpPr>
      <xdr:spPr>
        <a:xfrm>
          <a:off x="4686300" y="16595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158268</xdr:rowOff>
    </xdr:from>
    <xdr:to>
      <xdr:col>24</xdr:col>
      <xdr:colOff>114300</xdr:colOff>
      <xdr:row>97</xdr:row>
      <xdr:rowOff>88418</xdr:rowOff>
    </xdr:to>
    <xdr:sp macro="" textlink="">
      <xdr:nvSpPr>
        <xdr:cNvPr id="230" name="フローチャート: 判断 229"/>
        <xdr:cNvSpPr/>
      </xdr:nvSpPr>
      <xdr:spPr>
        <a:xfrm>
          <a:off x="4584700" y="16617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86550</xdr:rowOff>
    </xdr:from>
    <xdr:to>
      <xdr:col>19</xdr:col>
      <xdr:colOff>177800</xdr:colOff>
      <xdr:row>97</xdr:row>
      <xdr:rowOff>30314</xdr:rowOff>
    </xdr:to>
    <xdr:cxnSp macro="">
      <xdr:nvCxnSpPr>
        <xdr:cNvPr id="231" name="直線コネクタ 230"/>
        <xdr:cNvCxnSpPr/>
      </xdr:nvCxnSpPr>
      <xdr:spPr>
        <a:xfrm flipV="1">
          <a:off x="2908300" y="16545750"/>
          <a:ext cx="889000" cy="11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31483</xdr:rowOff>
    </xdr:from>
    <xdr:to>
      <xdr:col>20</xdr:col>
      <xdr:colOff>38100</xdr:colOff>
      <xdr:row>97</xdr:row>
      <xdr:rowOff>133083</xdr:rowOff>
    </xdr:to>
    <xdr:sp macro="" textlink="">
      <xdr:nvSpPr>
        <xdr:cNvPr id="232" name="フローチャート: 判断 231"/>
        <xdr:cNvSpPr/>
      </xdr:nvSpPr>
      <xdr:spPr>
        <a:xfrm>
          <a:off x="37465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124210</xdr:rowOff>
    </xdr:from>
    <xdr:ext cx="534377" cy="259045"/>
    <xdr:sp macro="" textlink="">
      <xdr:nvSpPr>
        <xdr:cNvPr id="233" name="テキスト ボックス 232"/>
        <xdr:cNvSpPr txBox="1"/>
      </xdr:nvSpPr>
      <xdr:spPr>
        <a:xfrm>
          <a:off x="3530111" y="1675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30314</xdr:rowOff>
    </xdr:from>
    <xdr:to>
      <xdr:col>15</xdr:col>
      <xdr:colOff>50800</xdr:colOff>
      <xdr:row>97</xdr:row>
      <xdr:rowOff>62675</xdr:rowOff>
    </xdr:to>
    <xdr:cxnSp macro="">
      <xdr:nvCxnSpPr>
        <xdr:cNvPr id="234" name="直線コネクタ 233"/>
        <xdr:cNvCxnSpPr/>
      </xdr:nvCxnSpPr>
      <xdr:spPr>
        <a:xfrm flipV="1">
          <a:off x="2019300" y="16660964"/>
          <a:ext cx="889000" cy="3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80975</xdr:rowOff>
    </xdr:from>
    <xdr:to>
      <xdr:col>15</xdr:col>
      <xdr:colOff>101600</xdr:colOff>
      <xdr:row>98</xdr:row>
      <xdr:rowOff>11125</xdr:rowOff>
    </xdr:to>
    <xdr:sp macro="" textlink="">
      <xdr:nvSpPr>
        <xdr:cNvPr id="235" name="フローチャート: 判断 234"/>
        <xdr:cNvSpPr/>
      </xdr:nvSpPr>
      <xdr:spPr>
        <a:xfrm>
          <a:off x="2857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2252</xdr:rowOff>
    </xdr:from>
    <xdr:ext cx="534377" cy="259045"/>
    <xdr:sp macro="" textlink="">
      <xdr:nvSpPr>
        <xdr:cNvPr id="236" name="テキスト ボックス 235"/>
        <xdr:cNvSpPr txBox="1"/>
      </xdr:nvSpPr>
      <xdr:spPr>
        <a:xfrm>
          <a:off x="2641111" y="1680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140145</xdr:rowOff>
    </xdr:from>
    <xdr:to>
      <xdr:col>10</xdr:col>
      <xdr:colOff>114300</xdr:colOff>
      <xdr:row>97</xdr:row>
      <xdr:rowOff>62675</xdr:rowOff>
    </xdr:to>
    <xdr:cxnSp macro="">
      <xdr:nvCxnSpPr>
        <xdr:cNvPr id="237" name="直線コネクタ 236"/>
        <xdr:cNvCxnSpPr/>
      </xdr:nvCxnSpPr>
      <xdr:spPr>
        <a:xfrm>
          <a:off x="1130300" y="16599345"/>
          <a:ext cx="889000" cy="9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84252</xdr:rowOff>
    </xdr:from>
    <xdr:to>
      <xdr:col>10</xdr:col>
      <xdr:colOff>165100</xdr:colOff>
      <xdr:row>98</xdr:row>
      <xdr:rowOff>14402</xdr:rowOff>
    </xdr:to>
    <xdr:sp macro="" textlink="">
      <xdr:nvSpPr>
        <xdr:cNvPr id="238" name="フローチャート: 判断 237"/>
        <xdr:cNvSpPr/>
      </xdr:nvSpPr>
      <xdr:spPr>
        <a:xfrm>
          <a:off x="1968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5529</xdr:rowOff>
    </xdr:from>
    <xdr:ext cx="534377" cy="259045"/>
    <xdr:sp macro="" textlink="">
      <xdr:nvSpPr>
        <xdr:cNvPr id="239" name="テキスト ボックス 238"/>
        <xdr:cNvSpPr txBox="1"/>
      </xdr:nvSpPr>
      <xdr:spPr>
        <a:xfrm>
          <a:off x="1752111" y="1680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92951</xdr:rowOff>
    </xdr:from>
    <xdr:to>
      <xdr:col>6</xdr:col>
      <xdr:colOff>38100</xdr:colOff>
      <xdr:row>98</xdr:row>
      <xdr:rowOff>23101</xdr:rowOff>
    </xdr:to>
    <xdr:sp macro="" textlink="">
      <xdr:nvSpPr>
        <xdr:cNvPr id="240" name="フローチャート: 判断 239"/>
        <xdr:cNvSpPr/>
      </xdr:nvSpPr>
      <xdr:spPr>
        <a:xfrm>
          <a:off x="1079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14228</xdr:rowOff>
    </xdr:from>
    <xdr:ext cx="534377" cy="259045"/>
    <xdr:sp macro="" textlink="">
      <xdr:nvSpPr>
        <xdr:cNvPr id="241" name="テキスト ボックス 240"/>
        <xdr:cNvSpPr txBox="1"/>
      </xdr:nvSpPr>
      <xdr:spPr>
        <a:xfrm>
          <a:off x="863111" y="1681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38455</xdr:rowOff>
    </xdr:from>
    <xdr:to>
      <xdr:col>24</xdr:col>
      <xdr:colOff>114300</xdr:colOff>
      <xdr:row>96</xdr:row>
      <xdr:rowOff>140055</xdr:rowOff>
    </xdr:to>
    <xdr:sp macro="" textlink="">
      <xdr:nvSpPr>
        <xdr:cNvPr id="247" name="楕円 246"/>
        <xdr:cNvSpPr/>
      </xdr:nvSpPr>
      <xdr:spPr>
        <a:xfrm>
          <a:off x="4584700" y="1649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61332</xdr:rowOff>
    </xdr:from>
    <xdr:ext cx="534377" cy="259045"/>
    <xdr:sp macro="" textlink="">
      <xdr:nvSpPr>
        <xdr:cNvPr id="248" name="扶助費該当値テキスト"/>
        <xdr:cNvSpPr txBox="1"/>
      </xdr:nvSpPr>
      <xdr:spPr>
        <a:xfrm>
          <a:off x="4686300" y="16349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35750</xdr:rowOff>
    </xdr:from>
    <xdr:to>
      <xdr:col>20</xdr:col>
      <xdr:colOff>38100</xdr:colOff>
      <xdr:row>96</xdr:row>
      <xdr:rowOff>137350</xdr:rowOff>
    </xdr:to>
    <xdr:sp macro="" textlink="">
      <xdr:nvSpPr>
        <xdr:cNvPr id="249" name="楕円 248"/>
        <xdr:cNvSpPr/>
      </xdr:nvSpPr>
      <xdr:spPr>
        <a:xfrm>
          <a:off x="3746500" y="1649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153877</xdr:rowOff>
    </xdr:from>
    <xdr:ext cx="534377" cy="259045"/>
    <xdr:sp macro="" textlink="">
      <xdr:nvSpPr>
        <xdr:cNvPr id="250" name="テキスト ボックス 249"/>
        <xdr:cNvSpPr txBox="1"/>
      </xdr:nvSpPr>
      <xdr:spPr>
        <a:xfrm>
          <a:off x="3530111" y="1627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150964</xdr:rowOff>
    </xdr:from>
    <xdr:to>
      <xdr:col>15</xdr:col>
      <xdr:colOff>101600</xdr:colOff>
      <xdr:row>97</xdr:row>
      <xdr:rowOff>81114</xdr:rowOff>
    </xdr:to>
    <xdr:sp macro="" textlink="">
      <xdr:nvSpPr>
        <xdr:cNvPr id="251" name="楕円 250"/>
        <xdr:cNvSpPr/>
      </xdr:nvSpPr>
      <xdr:spPr>
        <a:xfrm>
          <a:off x="2857500" y="1661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97641</xdr:rowOff>
    </xdr:from>
    <xdr:ext cx="534377" cy="259045"/>
    <xdr:sp macro="" textlink="">
      <xdr:nvSpPr>
        <xdr:cNvPr id="252" name="テキスト ボックス 251"/>
        <xdr:cNvSpPr txBox="1"/>
      </xdr:nvSpPr>
      <xdr:spPr>
        <a:xfrm>
          <a:off x="2641111" y="1638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11875</xdr:rowOff>
    </xdr:from>
    <xdr:to>
      <xdr:col>10</xdr:col>
      <xdr:colOff>165100</xdr:colOff>
      <xdr:row>97</xdr:row>
      <xdr:rowOff>113475</xdr:rowOff>
    </xdr:to>
    <xdr:sp macro="" textlink="">
      <xdr:nvSpPr>
        <xdr:cNvPr id="253" name="楕円 252"/>
        <xdr:cNvSpPr/>
      </xdr:nvSpPr>
      <xdr:spPr>
        <a:xfrm>
          <a:off x="1968500" y="1664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130002</xdr:rowOff>
    </xdr:from>
    <xdr:ext cx="534377" cy="259045"/>
    <xdr:sp macro="" textlink="">
      <xdr:nvSpPr>
        <xdr:cNvPr id="254" name="テキスト ボックス 253"/>
        <xdr:cNvSpPr txBox="1"/>
      </xdr:nvSpPr>
      <xdr:spPr>
        <a:xfrm>
          <a:off x="1752111" y="1641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89345</xdr:rowOff>
    </xdr:from>
    <xdr:to>
      <xdr:col>6</xdr:col>
      <xdr:colOff>38100</xdr:colOff>
      <xdr:row>97</xdr:row>
      <xdr:rowOff>19495</xdr:rowOff>
    </xdr:to>
    <xdr:sp macro="" textlink="">
      <xdr:nvSpPr>
        <xdr:cNvPr id="255" name="楕円 254"/>
        <xdr:cNvSpPr/>
      </xdr:nvSpPr>
      <xdr:spPr>
        <a:xfrm>
          <a:off x="1079500" y="1654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36022</xdr:rowOff>
    </xdr:from>
    <xdr:ext cx="534377" cy="259045"/>
    <xdr:sp macro="" textlink="">
      <xdr:nvSpPr>
        <xdr:cNvPr id="256" name="テキスト ボックス 255"/>
        <xdr:cNvSpPr txBox="1"/>
      </xdr:nvSpPr>
      <xdr:spPr>
        <a:xfrm>
          <a:off x="863111" y="1632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0" name="テキスト ボックス 269"/>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2" name="テキスト ボックス 271"/>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4" name="テキスト ボックス 273"/>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67751</xdr:rowOff>
    </xdr:from>
    <xdr:to>
      <xdr:col>54</xdr:col>
      <xdr:colOff>189865</xdr:colOff>
      <xdr:row>35</xdr:row>
      <xdr:rowOff>70471</xdr:rowOff>
    </xdr:to>
    <xdr:cxnSp macro="">
      <xdr:nvCxnSpPr>
        <xdr:cNvPr id="278" name="直線コネクタ 277"/>
        <xdr:cNvCxnSpPr/>
      </xdr:nvCxnSpPr>
      <xdr:spPr>
        <a:xfrm flipV="1">
          <a:off x="10475595" y="5211251"/>
          <a:ext cx="1270" cy="85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74298</xdr:rowOff>
    </xdr:from>
    <xdr:ext cx="599010" cy="259045"/>
    <xdr:sp macro="" textlink="">
      <xdr:nvSpPr>
        <xdr:cNvPr id="279" name="補助費等最小値テキスト"/>
        <xdr:cNvSpPr txBox="1"/>
      </xdr:nvSpPr>
      <xdr:spPr>
        <a:xfrm>
          <a:off x="10528300" y="607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70471</xdr:rowOff>
    </xdr:from>
    <xdr:to>
      <xdr:col>55</xdr:col>
      <xdr:colOff>88900</xdr:colOff>
      <xdr:row>35</xdr:row>
      <xdr:rowOff>70471</xdr:rowOff>
    </xdr:to>
    <xdr:cxnSp macro="">
      <xdr:nvCxnSpPr>
        <xdr:cNvPr id="280" name="直線コネクタ 279"/>
        <xdr:cNvCxnSpPr/>
      </xdr:nvCxnSpPr>
      <xdr:spPr>
        <a:xfrm>
          <a:off x="10388600" y="6071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14428</xdr:rowOff>
    </xdr:from>
    <xdr:ext cx="599010" cy="259045"/>
    <xdr:sp macro="" textlink="">
      <xdr:nvSpPr>
        <xdr:cNvPr id="281" name="補助費等最大値テキスト"/>
        <xdr:cNvSpPr txBox="1"/>
      </xdr:nvSpPr>
      <xdr:spPr>
        <a:xfrm>
          <a:off x="10528300" y="4986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67751</xdr:rowOff>
    </xdr:from>
    <xdr:to>
      <xdr:col>55</xdr:col>
      <xdr:colOff>88900</xdr:colOff>
      <xdr:row>30</xdr:row>
      <xdr:rowOff>67751</xdr:rowOff>
    </xdr:to>
    <xdr:cxnSp macro="">
      <xdr:nvCxnSpPr>
        <xdr:cNvPr id="282" name="直線コネクタ 281"/>
        <xdr:cNvCxnSpPr/>
      </xdr:nvCxnSpPr>
      <xdr:spPr>
        <a:xfrm>
          <a:off x="10388600" y="521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108176</xdr:rowOff>
    </xdr:from>
    <xdr:to>
      <xdr:col>55</xdr:col>
      <xdr:colOff>0</xdr:colOff>
      <xdr:row>35</xdr:row>
      <xdr:rowOff>126130</xdr:rowOff>
    </xdr:to>
    <xdr:cxnSp macro="">
      <xdr:nvCxnSpPr>
        <xdr:cNvPr id="283" name="直線コネクタ 282"/>
        <xdr:cNvCxnSpPr/>
      </xdr:nvCxnSpPr>
      <xdr:spPr>
        <a:xfrm flipV="1">
          <a:off x="9639300" y="5594576"/>
          <a:ext cx="838200" cy="532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10556</xdr:rowOff>
    </xdr:from>
    <xdr:ext cx="599010" cy="259045"/>
    <xdr:sp macro="" textlink="">
      <xdr:nvSpPr>
        <xdr:cNvPr id="284" name="補助費等平均値テキスト"/>
        <xdr:cNvSpPr txBox="1"/>
      </xdr:nvSpPr>
      <xdr:spPr>
        <a:xfrm>
          <a:off x="10528300" y="58398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32129</xdr:rowOff>
    </xdr:from>
    <xdr:to>
      <xdr:col>55</xdr:col>
      <xdr:colOff>50800</xdr:colOff>
      <xdr:row>34</xdr:row>
      <xdr:rowOff>133729</xdr:rowOff>
    </xdr:to>
    <xdr:sp macro="" textlink="">
      <xdr:nvSpPr>
        <xdr:cNvPr id="285" name="フローチャート: 判断 284"/>
        <xdr:cNvSpPr/>
      </xdr:nvSpPr>
      <xdr:spPr>
        <a:xfrm>
          <a:off x="10426700" y="586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126130</xdr:rowOff>
    </xdr:from>
    <xdr:to>
      <xdr:col>50</xdr:col>
      <xdr:colOff>114300</xdr:colOff>
      <xdr:row>36</xdr:row>
      <xdr:rowOff>80671</xdr:rowOff>
    </xdr:to>
    <xdr:cxnSp macro="">
      <xdr:nvCxnSpPr>
        <xdr:cNvPr id="286" name="直線コネクタ 285"/>
        <xdr:cNvCxnSpPr/>
      </xdr:nvCxnSpPr>
      <xdr:spPr>
        <a:xfrm flipV="1">
          <a:off x="8750300" y="6126880"/>
          <a:ext cx="889000" cy="125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34644</xdr:rowOff>
    </xdr:from>
    <xdr:to>
      <xdr:col>50</xdr:col>
      <xdr:colOff>165100</xdr:colOff>
      <xdr:row>37</xdr:row>
      <xdr:rowOff>136244</xdr:rowOff>
    </xdr:to>
    <xdr:sp macro="" textlink="">
      <xdr:nvSpPr>
        <xdr:cNvPr id="287" name="フローチャート: 判断 286"/>
        <xdr:cNvSpPr/>
      </xdr:nvSpPr>
      <xdr:spPr>
        <a:xfrm>
          <a:off x="9588500" y="637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127371</xdr:rowOff>
    </xdr:from>
    <xdr:ext cx="534377" cy="259045"/>
    <xdr:sp macro="" textlink="">
      <xdr:nvSpPr>
        <xdr:cNvPr id="288" name="テキスト ボックス 287"/>
        <xdr:cNvSpPr txBox="1"/>
      </xdr:nvSpPr>
      <xdr:spPr>
        <a:xfrm>
          <a:off x="9372111" y="647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21852</xdr:rowOff>
    </xdr:from>
    <xdr:to>
      <xdr:col>45</xdr:col>
      <xdr:colOff>177800</xdr:colOff>
      <xdr:row>36</xdr:row>
      <xdr:rowOff>80671</xdr:rowOff>
    </xdr:to>
    <xdr:cxnSp macro="">
      <xdr:nvCxnSpPr>
        <xdr:cNvPr id="289" name="直線コネクタ 288"/>
        <xdr:cNvCxnSpPr/>
      </xdr:nvCxnSpPr>
      <xdr:spPr>
        <a:xfrm>
          <a:off x="7861300" y="6194052"/>
          <a:ext cx="889000" cy="58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53494</xdr:rowOff>
    </xdr:from>
    <xdr:to>
      <xdr:col>46</xdr:col>
      <xdr:colOff>38100</xdr:colOff>
      <xdr:row>37</xdr:row>
      <xdr:rowOff>155094</xdr:rowOff>
    </xdr:to>
    <xdr:sp macro="" textlink="">
      <xdr:nvSpPr>
        <xdr:cNvPr id="290" name="フローチャート: 判断 289"/>
        <xdr:cNvSpPr/>
      </xdr:nvSpPr>
      <xdr:spPr>
        <a:xfrm>
          <a:off x="8699500" y="639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146221</xdr:rowOff>
    </xdr:from>
    <xdr:ext cx="534377" cy="259045"/>
    <xdr:sp macro="" textlink="">
      <xdr:nvSpPr>
        <xdr:cNvPr id="291" name="テキスト ボックス 290"/>
        <xdr:cNvSpPr txBox="1"/>
      </xdr:nvSpPr>
      <xdr:spPr>
        <a:xfrm>
          <a:off x="8483111" y="648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21852</xdr:rowOff>
    </xdr:from>
    <xdr:to>
      <xdr:col>41</xdr:col>
      <xdr:colOff>50800</xdr:colOff>
      <xdr:row>36</xdr:row>
      <xdr:rowOff>42189</xdr:rowOff>
    </xdr:to>
    <xdr:cxnSp macro="">
      <xdr:nvCxnSpPr>
        <xdr:cNvPr id="292" name="直線コネクタ 291"/>
        <xdr:cNvCxnSpPr/>
      </xdr:nvCxnSpPr>
      <xdr:spPr>
        <a:xfrm flipV="1">
          <a:off x="6972300" y="6194052"/>
          <a:ext cx="889000" cy="20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59662</xdr:rowOff>
    </xdr:from>
    <xdr:to>
      <xdr:col>41</xdr:col>
      <xdr:colOff>101600</xdr:colOff>
      <xdr:row>37</xdr:row>
      <xdr:rowOff>161262</xdr:rowOff>
    </xdr:to>
    <xdr:sp macro="" textlink="">
      <xdr:nvSpPr>
        <xdr:cNvPr id="293" name="フローチャート: 判断 292"/>
        <xdr:cNvSpPr/>
      </xdr:nvSpPr>
      <xdr:spPr>
        <a:xfrm>
          <a:off x="7810500" y="640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152389</xdr:rowOff>
    </xdr:from>
    <xdr:ext cx="534377" cy="259045"/>
    <xdr:sp macro="" textlink="">
      <xdr:nvSpPr>
        <xdr:cNvPr id="294" name="テキスト ボックス 293"/>
        <xdr:cNvSpPr txBox="1"/>
      </xdr:nvSpPr>
      <xdr:spPr>
        <a:xfrm>
          <a:off x="7594111" y="649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60759</xdr:rowOff>
    </xdr:from>
    <xdr:to>
      <xdr:col>36</xdr:col>
      <xdr:colOff>165100</xdr:colOff>
      <xdr:row>37</xdr:row>
      <xdr:rowOff>162359</xdr:rowOff>
    </xdr:to>
    <xdr:sp macro="" textlink="">
      <xdr:nvSpPr>
        <xdr:cNvPr id="295" name="フローチャート: 判断 294"/>
        <xdr:cNvSpPr/>
      </xdr:nvSpPr>
      <xdr:spPr>
        <a:xfrm>
          <a:off x="6921500" y="640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153486</xdr:rowOff>
    </xdr:from>
    <xdr:ext cx="534377" cy="259045"/>
    <xdr:sp macro="" textlink="">
      <xdr:nvSpPr>
        <xdr:cNvPr id="296" name="テキスト ボックス 295"/>
        <xdr:cNvSpPr txBox="1"/>
      </xdr:nvSpPr>
      <xdr:spPr>
        <a:xfrm>
          <a:off x="6705111" y="649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57376</xdr:rowOff>
    </xdr:from>
    <xdr:to>
      <xdr:col>55</xdr:col>
      <xdr:colOff>50800</xdr:colOff>
      <xdr:row>32</xdr:row>
      <xdr:rowOff>158976</xdr:rowOff>
    </xdr:to>
    <xdr:sp macro="" textlink="">
      <xdr:nvSpPr>
        <xdr:cNvPr id="302" name="楕円 301"/>
        <xdr:cNvSpPr/>
      </xdr:nvSpPr>
      <xdr:spPr>
        <a:xfrm>
          <a:off x="10426700" y="554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80253</xdr:rowOff>
    </xdr:from>
    <xdr:ext cx="599010" cy="259045"/>
    <xdr:sp macro="" textlink="">
      <xdr:nvSpPr>
        <xdr:cNvPr id="303" name="補助費等該当値テキスト"/>
        <xdr:cNvSpPr txBox="1"/>
      </xdr:nvSpPr>
      <xdr:spPr>
        <a:xfrm>
          <a:off x="10528300" y="5395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75330</xdr:rowOff>
    </xdr:from>
    <xdr:to>
      <xdr:col>50</xdr:col>
      <xdr:colOff>165100</xdr:colOff>
      <xdr:row>36</xdr:row>
      <xdr:rowOff>5480</xdr:rowOff>
    </xdr:to>
    <xdr:sp macro="" textlink="">
      <xdr:nvSpPr>
        <xdr:cNvPr id="304" name="楕円 303"/>
        <xdr:cNvSpPr/>
      </xdr:nvSpPr>
      <xdr:spPr>
        <a:xfrm>
          <a:off x="9588500" y="607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22007</xdr:rowOff>
    </xdr:from>
    <xdr:ext cx="599010" cy="259045"/>
    <xdr:sp macro="" textlink="">
      <xdr:nvSpPr>
        <xdr:cNvPr id="305" name="テキスト ボックス 304"/>
        <xdr:cNvSpPr txBox="1"/>
      </xdr:nvSpPr>
      <xdr:spPr>
        <a:xfrm>
          <a:off x="9339795" y="5851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29871</xdr:rowOff>
    </xdr:from>
    <xdr:to>
      <xdr:col>46</xdr:col>
      <xdr:colOff>38100</xdr:colOff>
      <xdr:row>36</xdr:row>
      <xdr:rowOff>131471</xdr:rowOff>
    </xdr:to>
    <xdr:sp macro="" textlink="">
      <xdr:nvSpPr>
        <xdr:cNvPr id="306" name="楕円 305"/>
        <xdr:cNvSpPr/>
      </xdr:nvSpPr>
      <xdr:spPr>
        <a:xfrm>
          <a:off x="8699500" y="620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147998</xdr:rowOff>
    </xdr:from>
    <xdr:ext cx="534377" cy="259045"/>
    <xdr:sp macro="" textlink="">
      <xdr:nvSpPr>
        <xdr:cNvPr id="307" name="テキスト ボックス 306"/>
        <xdr:cNvSpPr txBox="1"/>
      </xdr:nvSpPr>
      <xdr:spPr>
        <a:xfrm>
          <a:off x="8483111" y="597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142502</xdr:rowOff>
    </xdr:from>
    <xdr:to>
      <xdr:col>41</xdr:col>
      <xdr:colOff>101600</xdr:colOff>
      <xdr:row>36</xdr:row>
      <xdr:rowOff>72652</xdr:rowOff>
    </xdr:to>
    <xdr:sp macro="" textlink="">
      <xdr:nvSpPr>
        <xdr:cNvPr id="308" name="楕円 307"/>
        <xdr:cNvSpPr/>
      </xdr:nvSpPr>
      <xdr:spPr>
        <a:xfrm>
          <a:off x="7810500" y="614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89179</xdr:rowOff>
    </xdr:from>
    <xdr:ext cx="599010" cy="259045"/>
    <xdr:sp macro="" textlink="">
      <xdr:nvSpPr>
        <xdr:cNvPr id="309" name="テキスト ボックス 308"/>
        <xdr:cNvSpPr txBox="1"/>
      </xdr:nvSpPr>
      <xdr:spPr>
        <a:xfrm>
          <a:off x="7561795" y="5918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162839</xdr:rowOff>
    </xdr:from>
    <xdr:to>
      <xdr:col>36</xdr:col>
      <xdr:colOff>165100</xdr:colOff>
      <xdr:row>36</xdr:row>
      <xdr:rowOff>92989</xdr:rowOff>
    </xdr:to>
    <xdr:sp macro="" textlink="">
      <xdr:nvSpPr>
        <xdr:cNvPr id="310" name="楕円 309"/>
        <xdr:cNvSpPr/>
      </xdr:nvSpPr>
      <xdr:spPr>
        <a:xfrm>
          <a:off x="6921500" y="616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109516</xdr:rowOff>
    </xdr:from>
    <xdr:ext cx="534377" cy="259045"/>
    <xdr:sp macro="" textlink="">
      <xdr:nvSpPr>
        <xdr:cNvPr id="311" name="テキスト ボックス 310"/>
        <xdr:cNvSpPr txBox="1"/>
      </xdr:nvSpPr>
      <xdr:spPr>
        <a:xfrm>
          <a:off x="6705111" y="593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5" name="テキスト ボックス 32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7" name="テキスト ボックス 32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9" name="テキスト ボックス 32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3" name="テキスト ボックス 33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135341</xdr:rowOff>
    </xdr:from>
    <xdr:to>
      <xdr:col>54</xdr:col>
      <xdr:colOff>189865</xdr:colOff>
      <xdr:row>59</xdr:row>
      <xdr:rowOff>22673</xdr:rowOff>
    </xdr:to>
    <xdr:cxnSp macro="">
      <xdr:nvCxnSpPr>
        <xdr:cNvPr id="337" name="直線コネクタ 336"/>
        <xdr:cNvCxnSpPr/>
      </xdr:nvCxnSpPr>
      <xdr:spPr>
        <a:xfrm flipV="1">
          <a:off x="10475595" y="8707841"/>
          <a:ext cx="1270" cy="143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26500</xdr:rowOff>
    </xdr:from>
    <xdr:ext cx="534377" cy="259045"/>
    <xdr:sp macro="" textlink="">
      <xdr:nvSpPr>
        <xdr:cNvPr id="338" name="普通建設事業費最小値テキスト"/>
        <xdr:cNvSpPr txBox="1"/>
      </xdr:nvSpPr>
      <xdr:spPr>
        <a:xfrm>
          <a:off x="10528300" y="1014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22673</xdr:rowOff>
    </xdr:from>
    <xdr:to>
      <xdr:col>55</xdr:col>
      <xdr:colOff>88900</xdr:colOff>
      <xdr:row>59</xdr:row>
      <xdr:rowOff>22673</xdr:rowOff>
    </xdr:to>
    <xdr:cxnSp macro="">
      <xdr:nvCxnSpPr>
        <xdr:cNvPr id="339" name="直線コネクタ 338"/>
        <xdr:cNvCxnSpPr/>
      </xdr:nvCxnSpPr>
      <xdr:spPr>
        <a:xfrm>
          <a:off x="10388600" y="10138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82018</xdr:rowOff>
    </xdr:from>
    <xdr:ext cx="599010" cy="259045"/>
    <xdr:sp macro="" textlink="">
      <xdr:nvSpPr>
        <xdr:cNvPr id="340" name="普通建設事業費最大値テキスト"/>
        <xdr:cNvSpPr txBox="1"/>
      </xdr:nvSpPr>
      <xdr:spPr>
        <a:xfrm>
          <a:off x="10528300" y="8483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135341</xdr:rowOff>
    </xdr:from>
    <xdr:to>
      <xdr:col>55</xdr:col>
      <xdr:colOff>88900</xdr:colOff>
      <xdr:row>50</xdr:row>
      <xdr:rowOff>135341</xdr:rowOff>
    </xdr:to>
    <xdr:cxnSp macro="">
      <xdr:nvCxnSpPr>
        <xdr:cNvPr id="341" name="直線コネクタ 340"/>
        <xdr:cNvCxnSpPr/>
      </xdr:nvCxnSpPr>
      <xdr:spPr>
        <a:xfrm>
          <a:off x="10388600" y="8707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149419</xdr:rowOff>
    </xdr:from>
    <xdr:to>
      <xdr:col>55</xdr:col>
      <xdr:colOff>0</xdr:colOff>
      <xdr:row>57</xdr:row>
      <xdr:rowOff>2347</xdr:rowOff>
    </xdr:to>
    <xdr:cxnSp macro="">
      <xdr:nvCxnSpPr>
        <xdr:cNvPr id="342" name="直線コネクタ 341"/>
        <xdr:cNvCxnSpPr/>
      </xdr:nvCxnSpPr>
      <xdr:spPr>
        <a:xfrm>
          <a:off x="9639300" y="9750619"/>
          <a:ext cx="838200" cy="24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161014</xdr:rowOff>
    </xdr:from>
    <xdr:ext cx="534377" cy="259045"/>
    <xdr:sp macro="" textlink="">
      <xdr:nvSpPr>
        <xdr:cNvPr id="343" name="普通建設事業費平均値テキスト"/>
        <xdr:cNvSpPr txBox="1"/>
      </xdr:nvSpPr>
      <xdr:spPr>
        <a:xfrm>
          <a:off x="10528300" y="9933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11137</xdr:rowOff>
    </xdr:from>
    <xdr:to>
      <xdr:col>55</xdr:col>
      <xdr:colOff>50800</xdr:colOff>
      <xdr:row>58</xdr:row>
      <xdr:rowOff>112737</xdr:rowOff>
    </xdr:to>
    <xdr:sp macro="" textlink="">
      <xdr:nvSpPr>
        <xdr:cNvPr id="344" name="フローチャート: 判断 343"/>
        <xdr:cNvSpPr/>
      </xdr:nvSpPr>
      <xdr:spPr>
        <a:xfrm>
          <a:off x="10426700" y="995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53165</xdr:rowOff>
    </xdr:from>
    <xdr:to>
      <xdr:col>50</xdr:col>
      <xdr:colOff>114300</xdr:colOff>
      <xdr:row>56</xdr:row>
      <xdr:rowOff>149419</xdr:rowOff>
    </xdr:to>
    <xdr:cxnSp macro="">
      <xdr:nvCxnSpPr>
        <xdr:cNvPr id="345" name="直線コネクタ 344"/>
        <xdr:cNvCxnSpPr/>
      </xdr:nvCxnSpPr>
      <xdr:spPr>
        <a:xfrm>
          <a:off x="8750300" y="9482915"/>
          <a:ext cx="889000" cy="267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15804</xdr:rowOff>
    </xdr:from>
    <xdr:to>
      <xdr:col>50</xdr:col>
      <xdr:colOff>165100</xdr:colOff>
      <xdr:row>58</xdr:row>
      <xdr:rowOff>117404</xdr:rowOff>
    </xdr:to>
    <xdr:sp macro="" textlink="">
      <xdr:nvSpPr>
        <xdr:cNvPr id="346" name="フローチャート: 判断 345"/>
        <xdr:cNvSpPr/>
      </xdr:nvSpPr>
      <xdr:spPr>
        <a:xfrm>
          <a:off x="9588500" y="995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108531</xdr:rowOff>
    </xdr:from>
    <xdr:ext cx="534377" cy="259045"/>
    <xdr:sp macro="" textlink="">
      <xdr:nvSpPr>
        <xdr:cNvPr id="347" name="テキスト ボックス 346"/>
        <xdr:cNvSpPr txBox="1"/>
      </xdr:nvSpPr>
      <xdr:spPr>
        <a:xfrm>
          <a:off x="9372111" y="1005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99454</xdr:rowOff>
    </xdr:from>
    <xdr:to>
      <xdr:col>45</xdr:col>
      <xdr:colOff>177800</xdr:colOff>
      <xdr:row>55</xdr:row>
      <xdr:rowOff>53165</xdr:rowOff>
    </xdr:to>
    <xdr:cxnSp macro="">
      <xdr:nvCxnSpPr>
        <xdr:cNvPr id="348" name="直線コネクタ 347"/>
        <xdr:cNvCxnSpPr/>
      </xdr:nvCxnSpPr>
      <xdr:spPr>
        <a:xfrm>
          <a:off x="7861300" y="9357754"/>
          <a:ext cx="889000" cy="12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40946</xdr:rowOff>
    </xdr:from>
    <xdr:to>
      <xdr:col>46</xdr:col>
      <xdr:colOff>38100</xdr:colOff>
      <xdr:row>58</xdr:row>
      <xdr:rowOff>142546</xdr:rowOff>
    </xdr:to>
    <xdr:sp macro="" textlink="">
      <xdr:nvSpPr>
        <xdr:cNvPr id="349" name="フローチャート: 判断 348"/>
        <xdr:cNvSpPr/>
      </xdr:nvSpPr>
      <xdr:spPr>
        <a:xfrm>
          <a:off x="8699500" y="998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133673</xdr:rowOff>
    </xdr:from>
    <xdr:ext cx="534377" cy="259045"/>
    <xdr:sp macro="" textlink="">
      <xdr:nvSpPr>
        <xdr:cNvPr id="350" name="テキスト ボックス 349"/>
        <xdr:cNvSpPr txBox="1"/>
      </xdr:nvSpPr>
      <xdr:spPr>
        <a:xfrm>
          <a:off x="8483111" y="1007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160101</xdr:rowOff>
    </xdr:from>
    <xdr:to>
      <xdr:col>41</xdr:col>
      <xdr:colOff>50800</xdr:colOff>
      <xdr:row>54</xdr:row>
      <xdr:rowOff>99454</xdr:rowOff>
    </xdr:to>
    <xdr:cxnSp macro="">
      <xdr:nvCxnSpPr>
        <xdr:cNvPr id="351" name="直線コネクタ 350"/>
        <xdr:cNvCxnSpPr/>
      </xdr:nvCxnSpPr>
      <xdr:spPr>
        <a:xfrm>
          <a:off x="6972300" y="9246951"/>
          <a:ext cx="889000" cy="110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42821</xdr:rowOff>
    </xdr:from>
    <xdr:to>
      <xdr:col>41</xdr:col>
      <xdr:colOff>101600</xdr:colOff>
      <xdr:row>58</xdr:row>
      <xdr:rowOff>144421</xdr:rowOff>
    </xdr:to>
    <xdr:sp macro="" textlink="">
      <xdr:nvSpPr>
        <xdr:cNvPr id="352" name="フローチャート: 判断 351"/>
        <xdr:cNvSpPr/>
      </xdr:nvSpPr>
      <xdr:spPr>
        <a:xfrm>
          <a:off x="7810500" y="99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135548</xdr:rowOff>
    </xdr:from>
    <xdr:ext cx="534377" cy="259045"/>
    <xdr:sp macro="" textlink="">
      <xdr:nvSpPr>
        <xdr:cNvPr id="353" name="テキスト ボックス 352"/>
        <xdr:cNvSpPr txBox="1"/>
      </xdr:nvSpPr>
      <xdr:spPr>
        <a:xfrm>
          <a:off x="7594111" y="1007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32420</xdr:rowOff>
    </xdr:from>
    <xdr:to>
      <xdr:col>36</xdr:col>
      <xdr:colOff>165100</xdr:colOff>
      <xdr:row>58</xdr:row>
      <xdr:rowOff>134020</xdr:rowOff>
    </xdr:to>
    <xdr:sp macro="" textlink="">
      <xdr:nvSpPr>
        <xdr:cNvPr id="354" name="フローチャート: 判断 353"/>
        <xdr:cNvSpPr/>
      </xdr:nvSpPr>
      <xdr:spPr>
        <a:xfrm>
          <a:off x="6921500" y="997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125147</xdr:rowOff>
    </xdr:from>
    <xdr:ext cx="534377" cy="259045"/>
    <xdr:sp macro="" textlink="">
      <xdr:nvSpPr>
        <xdr:cNvPr id="355" name="テキスト ボックス 354"/>
        <xdr:cNvSpPr txBox="1"/>
      </xdr:nvSpPr>
      <xdr:spPr>
        <a:xfrm>
          <a:off x="6705111" y="1006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122997</xdr:rowOff>
    </xdr:from>
    <xdr:to>
      <xdr:col>55</xdr:col>
      <xdr:colOff>50800</xdr:colOff>
      <xdr:row>57</xdr:row>
      <xdr:rowOff>53147</xdr:rowOff>
    </xdr:to>
    <xdr:sp macro="" textlink="">
      <xdr:nvSpPr>
        <xdr:cNvPr id="361" name="楕円 360"/>
        <xdr:cNvSpPr/>
      </xdr:nvSpPr>
      <xdr:spPr>
        <a:xfrm>
          <a:off x="10426700" y="9724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145874</xdr:rowOff>
    </xdr:from>
    <xdr:ext cx="599010" cy="259045"/>
    <xdr:sp macro="" textlink="">
      <xdr:nvSpPr>
        <xdr:cNvPr id="362" name="普通建設事業費該当値テキスト"/>
        <xdr:cNvSpPr txBox="1"/>
      </xdr:nvSpPr>
      <xdr:spPr>
        <a:xfrm>
          <a:off x="10528300" y="9575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98619</xdr:rowOff>
    </xdr:from>
    <xdr:to>
      <xdr:col>50</xdr:col>
      <xdr:colOff>165100</xdr:colOff>
      <xdr:row>57</xdr:row>
      <xdr:rowOff>28769</xdr:rowOff>
    </xdr:to>
    <xdr:sp macro="" textlink="">
      <xdr:nvSpPr>
        <xdr:cNvPr id="363" name="楕円 362"/>
        <xdr:cNvSpPr/>
      </xdr:nvSpPr>
      <xdr:spPr>
        <a:xfrm>
          <a:off x="9588500" y="969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45296</xdr:rowOff>
    </xdr:from>
    <xdr:ext cx="599010" cy="259045"/>
    <xdr:sp macro="" textlink="">
      <xdr:nvSpPr>
        <xdr:cNvPr id="364" name="テキスト ボックス 363"/>
        <xdr:cNvSpPr txBox="1"/>
      </xdr:nvSpPr>
      <xdr:spPr>
        <a:xfrm>
          <a:off x="9339795" y="947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2365</xdr:rowOff>
    </xdr:from>
    <xdr:to>
      <xdr:col>46</xdr:col>
      <xdr:colOff>38100</xdr:colOff>
      <xdr:row>55</xdr:row>
      <xdr:rowOff>103965</xdr:rowOff>
    </xdr:to>
    <xdr:sp macro="" textlink="">
      <xdr:nvSpPr>
        <xdr:cNvPr id="365" name="楕円 364"/>
        <xdr:cNvSpPr/>
      </xdr:nvSpPr>
      <xdr:spPr>
        <a:xfrm>
          <a:off x="8699500" y="943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120492</xdr:rowOff>
    </xdr:from>
    <xdr:ext cx="599010" cy="259045"/>
    <xdr:sp macro="" textlink="">
      <xdr:nvSpPr>
        <xdr:cNvPr id="366" name="テキスト ボックス 365"/>
        <xdr:cNvSpPr txBox="1"/>
      </xdr:nvSpPr>
      <xdr:spPr>
        <a:xfrm>
          <a:off x="8450795" y="9207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48654</xdr:rowOff>
    </xdr:from>
    <xdr:to>
      <xdr:col>41</xdr:col>
      <xdr:colOff>101600</xdr:colOff>
      <xdr:row>54</xdr:row>
      <xdr:rowOff>150254</xdr:rowOff>
    </xdr:to>
    <xdr:sp macro="" textlink="">
      <xdr:nvSpPr>
        <xdr:cNvPr id="367" name="楕円 366"/>
        <xdr:cNvSpPr/>
      </xdr:nvSpPr>
      <xdr:spPr>
        <a:xfrm>
          <a:off x="7810500" y="930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166781</xdr:rowOff>
    </xdr:from>
    <xdr:ext cx="599010" cy="259045"/>
    <xdr:sp macro="" textlink="">
      <xdr:nvSpPr>
        <xdr:cNvPr id="368" name="テキスト ボックス 367"/>
        <xdr:cNvSpPr txBox="1"/>
      </xdr:nvSpPr>
      <xdr:spPr>
        <a:xfrm>
          <a:off x="7561795" y="9082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109301</xdr:rowOff>
    </xdr:from>
    <xdr:to>
      <xdr:col>36</xdr:col>
      <xdr:colOff>165100</xdr:colOff>
      <xdr:row>54</xdr:row>
      <xdr:rowOff>39451</xdr:rowOff>
    </xdr:to>
    <xdr:sp macro="" textlink="">
      <xdr:nvSpPr>
        <xdr:cNvPr id="369" name="楕円 368"/>
        <xdr:cNvSpPr/>
      </xdr:nvSpPr>
      <xdr:spPr>
        <a:xfrm>
          <a:off x="6921500" y="919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55978</xdr:rowOff>
    </xdr:from>
    <xdr:ext cx="599010" cy="259045"/>
    <xdr:sp macro="" textlink="">
      <xdr:nvSpPr>
        <xdr:cNvPr id="370" name="テキスト ボックス 369"/>
        <xdr:cNvSpPr txBox="1"/>
      </xdr:nvSpPr>
      <xdr:spPr>
        <a:xfrm>
          <a:off x="6672795" y="8971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29222</xdr:rowOff>
    </xdr:from>
    <xdr:to>
      <xdr:col>54</xdr:col>
      <xdr:colOff>189865</xdr:colOff>
      <xdr:row>78</xdr:row>
      <xdr:rowOff>139700</xdr:rowOff>
    </xdr:to>
    <xdr:cxnSp macro="">
      <xdr:nvCxnSpPr>
        <xdr:cNvPr id="392" name="直線コネクタ 391"/>
        <xdr:cNvCxnSpPr/>
      </xdr:nvCxnSpPr>
      <xdr:spPr>
        <a:xfrm flipV="1">
          <a:off x="10475595" y="12030722"/>
          <a:ext cx="1270" cy="1482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3"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4" name="直線コネクタ 393"/>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147349</xdr:rowOff>
    </xdr:from>
    <xdr:ext cx="599010" cy="259045"/>
    <xdr:sp macro="" textlink="">
      <xdr:nvSpPr>
        <xdr:cNvPr id="395" name="普通建設事業費 （ うち新規整備　）最大値テキスト"/>
        <xdr:cNvSpPr txBox="1"/>
      </xdr:nvSpPr>
      <xdr:spPr>
        <a:xfrm>
          <a:off x="10528300" y="11805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29222</xdr:rowOff>
    </xdr:from>
    <xdr:to>
      <xdr:col>55</xdr:col>
      <xdr:colOff>88900</xdr:colOff>
      <xdr:row>70</xdr:row>
      <xdr:rowOff>29222</xdr:rowOff>
    </xdr:to>
    <xdr:cxnSp macro="">
      <xdr:nvCxnSpPr>
        <xdr:cNvPr id="396" name="直線コネクタ 395"/>
        <xdr:cNvCxnSpPr/>
      </xdr:nvCxnSpPr>
      <xdr:spPr>
        <a:xfrm>
          <a:off x="10388600" y="12030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114353</xdr:rowOff>
    </xdr:from>
    <xdr:to>
      <xdr:col>55</xdr:col>
      <xdr:colOff>0</xdr:colOff>
      <xdr:row>77</xdr:row>
      <xdr:rowOff>926</xdr:rowOff>
    </xdr:to>
    <xdr:cxnSp macro="">
      <xdr:nvCxnSpPr>
        <xdr:cNvPr id="397" name="直線コネクタ 396"/>
        <xdr:cNvCxnSpPr/>
      </xdr:nvCxnSpPr>
      <xdr:spPr>
        <a:xfrm>
          <a:off x="9639300" y="13144553"/>
          <a:ext cx="838200" cy="58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153990</xdr:rowOff>
    </xdr:from>
    <xdr:ext cx="534377" cy="259045"/>
    <xdr:sp macro="" textlink="">
      <xdr:nvSpPr>
        <xdr:cNvPr id="398" name="普通建設事業費 （ うち新規整備　）平均値テキスト"/>
        <xdr:cNvSpPr txBox="1"/>
      </xdr:nvSpPr>
      <xdr:spPr>
        <a:xfrm>
          <a:off x="10528300" y="13355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4113</xdr:rowOff>
    </xdr:from>
    <xdr:to>
      <xdr:col>55</xdr:col>
      <xdr:colOff>50800</xdr:colOff>
      <xdr:row>78</xdr:row>
      <xdr:rowOff>105713</xdr:rowOff>
    </xdr:to>
    <xdr:sp macro="" textlink="">
      <xdr:nvSpPr>
        <xdr:cNvPr id="399" name="フローチャート: 判断 398"/>
        <xdr:cNvSpPr/>
      </xdr:nvSpPr>
      <xdr:spPr>
        <a:xfrm>
          <a:off x="10426700" y="1337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169052</xdr:rowOff>
    </xdr:from>
    <xdr:to>
      <xdr:col>50</xdr:col>
      <xdr:colOff>114300</xdr:colOff>
      <xdr:row>76</xdr:row>
      <xdr:rowOff>114353</xdr:rowOff>
    </xdr:to>
    <xdr:cxnSp macro="">
      <xdr:nvCxnSpPr>
        <xdr:cNvPr id="400" name="直線コネクタ 399"/>
        <xdr:cNvCxnSpPr/>
      </xdr:nvCxnSpPr>
      <xdr:spPr>
        <a:xfrm>
          <a:off x="8750300" y="12684902"/>
          <a:ext cx="889000" cy="459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9342</xdr:rowOff>
    </xdr:from>
    <xdr:to>
      <xdr:col>50</xdr:col>
      <xdr:colOff>165100</xdr:colOff>
      <xdr:row>78</xdr:row>
      <xdr:rowOff>110942</xdr:rowOff>
    </xdr:to>
    <xdr:sp macro="" textlink="">
      <xdr:nvSpPr>
        <xdr:cNvPr id="401" name="フローチャート: 判断 400"/>
        <xdr:cNvSpPr/>
      </xdr:nvSpPr>
      <xdr:spPr>
        <a:xfrm>
          <a:off x="95885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102069</xdr:rowOff>
    </xdr:from>
    <xdr:ext cx="534377" cy="259045"/>
    <xdr:sp macro="" textlink="">
      <xdr:nvSpPr>
        <xdr:cNvPr id="402" name="テキスト ボックス 401"/>
        <xdr:cNvSpPr txBox="1"/>
      </xdr:nvSpPr>
      <xdr:spPr>
        <a:xfrm>
          <a:off x="9372111" y="1347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92042</xdr:rowOff>
    </xdr:from>
    <xdr:to>
      <xdr:col>45</xdr:col>
      <xdr:colOff>177800</xdr:colOff>
      <xdr:row>73</xdr:row>
      <xdr:rowOff>169052</xdr:rowOff>
    </xdr:to>
    <xdr:cxnSp macro="">
      <xdr:nvCxnSpPr>
        <xdr:cNvPr id="403" name="直線コネクタ 402"/>
        <xdr:cNvCxnSpPr/>
      </xdr:nvCxnSpPr>
      <xdr:spPr>
        <a:xfrm>
          <a:off x="7861300" y="12607892"/>
          <a:ext cx="889000" cy="7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24174</xdr:rowOff>
    </xdr:from>
    <xdr:to>
      <xdr:col>46</xdr:col>
      <xdr:colOff>38100</xdr:colOff>
      <xdr:row>78</xdr:row>
      <xdr:rowOff>125774</xdr:rowOff>
    </xdr:to>
    <xdr:sp macro="" textlink="">
      <xdr:nvSpPr>
        <xdr:cNvPr id="404" name="フローチャート: 判断 403"/>
        <xdr:cNvSpPr/>
      </xdr:nvSpPr>
      <xdr:spPr>
        <a:xfrm>
          <a:off x="8699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116901</xdr:rowOff>
    </xdr:from>
    <xdr:ext cx="534377" cy="259045"/>
    <xdr:sp macro="" textlink="">
      <xdr:nvSpPr>
        <xdr:cNvPr id="405" name="テキスト ボックス 404"/>
        <xdr:cNvSpPr txBox="1"/>
      </xdr:nvSpPr>
      <xdr:spPr>
        <a:xfrm>
          <a:off x="8483111" y="1349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167704</xdr:rowOff>
    </xdr:from>
    <xdr:to>
      <xdr:col>41</xdr:col>
      <xdr:colOff>50800</xdr:colOff>
      <xdr:row>73</xdr:row>
      <xdr:rowOff>92042</xdr:rowOff>
    </xdr:to>
    <xdr:cxnSp macro="">
      <xdr:nvCxnSpPr>
        <xdr:cNvPr id="406" name="直線コネクタ 405"/>
        <xdr:cNvCxnSpPr/>
      </xdr:nvCxnSpPr>
      <xdr:spPr>
        <a:xfrm>
          <a:off x="6972300" y="12512104"/>
          <a:ext cx="889000" cy="95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15304</xdr:rowOff>
    </xdr:from>
    <xdr:to>
      <xdr:col>41</xdr:col>
      <xdr:colOff>101600</xdr:colOff>
      <xdr:row>78</xdr:row>
      <xdr:rowOff>116904</xdr:rowOff>
    </xdr:to>
    <xdr:sp macro="" textlink="">
      <xdr:nvSpPr>
        <xdr:cNvPr id="407" name="フローチャート: 判断 406"/>
        <xdr:cNvSpPr/>
      </xdr:nvSpPr>
      <xdr:spPr>
        <a:xfrm>
          <a:off x="7810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108031</xdr:rowOff>
    </xdr:from>
    <xdr:ext cx="534377" cy="259045"/>
    <xdr:sp macro="" textlink="">
      <xdr:nvSpPr>
        <xdr:cNvPr id="408" name="テキスト ボックス 407"/>
        <xdr:cNvSpPr txBox="1"/>
      </xdr:nvSpPr>
      <xdr:spPr>
        <a:xfrm>
          <a:off x="7594111" y="13481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170689</xdr:rowOff>
    </xdr:from>
    <xdr:to>
      <xdr:col>36</xdr:col>
      <xdr:colOff>165100</xdr:colOff>
      <xdr:row>78</xdr:row>
      <xdr:rowOff>100839</xdr:rowOff>
    </xdr:to>
    <xdr:sp macro="" textlink="">
      <xdr:nvSpPr>
        <xdr:cNvPr id="409" name="フローチャート: 判断 408"/>
        <xdr:cNvSpPr/>
      </xdr:nvSpPr>
      <xdr:spPr>
        <a:xfrm>
          <a:off x="6921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91966</xdr:rowOff>
    </xdr:from>
    <xdr:ext cx="534377" cy="259045"/>
    <xdr:sp macro="" textlink="">
      <xdr:nvSpPr>
        <xdr:cNvPr id="410" name="テキスト ボックス 409"/>
        <xdr:cNvSpPr txBox="1"/>
      </xdr:nvSpPr>
      <xdr:spPr>
        <a:xfrm>
          <a:off x="6705111" y="13465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121576</xdr:rowOff>
    </xdr:from>
    <xdr:to>
      <xdr:col>55</xdr:col>
      <xdr:colOff>50800</xdr:colOff>
      <xdr:row>77</xdr:row>
      <xdr:rowOff>51726</xdr:rowOff>
    </xdr:to>
    <xdr:sp macro="" textlink="">
      <xdr:nvSpPr>
        <xdr:cNvPr id="416" name="楕円 415"/>
        <xdr:cNvSpPr/>
      </xdr:nvSpPr>
      <xdr:spPr>
        <a:xfrm>
          <a:off x="10426700" y="1315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144453</xdr:rowOff>
    </xdr:from>
    <xdr:ext cx="534377" cy="259045"/>
    <xdr:sp macro="" textlink="">
      <xdr:nvSpPr>
        <xdr:cNvPr id="417" name="普通建設事業費 （ うち新規整備　）該当値テキスト"/>
        <xdr:cNvSpPr txBox="1"/>
      </xdr:nvSpPr>
      <xdr:spPr>
        <a:xfrm>
          <a:off x="10528300" y="1300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63553</xdr:rowOff>
    </xdr:from>
    <xdr:to>
      <xdr:col>50</xdr:col>
      <xdr:colOff>165100</xdr:colOff>
      <xdr:row>76</xdr:row>
      <xdr:rowOff>165153</xdr:rowOff>
    </xdr:to>
    <xdr:sp macro="" textlink="">
      <xdr:nvSpPr>
        <xdr:cNvPr id="418" name="楕円 417"/>
        <xdr:cNvSpPr/>
      </xdr:nvSpPr>
      <xdr:spPr>
        <a:xfrm>
          <a:off x="9588500" y="13093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10230</xdr:rowOff>
    </xdr:from>
    <xdr:ext cx="534377" cy="259045"/>
    <xdr:sp macro="" textlink="">
      <xdr:nvSpPr>
        <xdr:cNvPr id="419" name="テキスト ボックス 418"/>
        <xdr:cNvSpPr txBox="1"/>
      </xdr:nvSpPr>
      <xdr:spPr>
        <a:xfrm>
          <a:off x="9372111" y="1286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118252</xdr:rowOff>
    </xdr:from>
    <xdr:to>
      <xdr:col>46</xdr:col>
      <xdr:colOff>38100</xdr:colOff>
      <xdr:row>74</xdr:row>
      <xdr:rowOff>48402</xdr:rowOff>
    </xdr:to>
    <xdr:sp macro="" textlink="">
      <xdr:nvSpPr>
        <xdr:cNvPr id="420" name="楕円 419"/>
        <xdr:cNvSpPr/>
      </xdr:nvSpPr>
      <xdr:spPr>
        <a:xfrm>
          <a:off x="8699500" y="1263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72</xdr:row>
      <xdr:rowOff>64929</xdr:rowOff>
    </xdr:from>
    <xdr:ext cx="599010" cy="259045"/>
    <xdr:sp macro="" textlink="">
      <xdr:nvSpPr>
        <xdr:cNvPr id="421" name="テキスト ボックス 420"/>
        <xdr:cNvSpPr txBox="1"/>
      </xdr:nvSpPr>
      <xdr:spPr>
        <a:xfrm>
          <a:off x="8450795" y="12409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41242</xdr:rowOff>
    </xdr:from>
    <xdr:to>
      <xdr:col>41</xdr:col>
      <xdr:colOff>101600</xdr:colOff>
      <xdr:row>73</xdr:row>
      <xdr:rowOff>142842</xdr:rowOff>
    </xdr:to>
    <xdr:sp macro="" textlink="">
      <xdr:nvSpPr>
        <xdr:cNvPr id="422" name="楕円 421"/>
        <xdr:cNvSpPr/>
      </xdr:nvSpPr>
      <xdr:spPr>
        <a:xfrm>
          <a:off x="7810500" y="1255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71</xdr:row>
      <xdr:rowOff>159369</xdr:rowOff>
    </xdr:from>
    <xdr:ext cx="599010" cy="259045"/>
    <xdr:sp macro="" textlink="">
      <xdr:nvSpPr>
        <xdr:cNvPr id="423" name="テキスト ボックス 422"/>
        <xdr:cNvSpPr txBox="1"/>
      </xdr:nvSpPr>
      <xdr:spPr>
        <a:xfrm>
          <a:off x="7561795" y="12332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116904</xdr:rowOff>
    </xdr:from>
    <xdr:to>
      <xdr:col>36</xdr:col>
      <xdr:colOff>165100</xdr:colOff>
      <xdr:row>73</xdr:row>
      <xdr:rowOff>47054</xdr:rowOff>
    </xdr:to>
    <xdr:sp macro="" textlink="">
      <xdr:nvSpPr>
        <xdr:cNvPr id="424" name="楕円 423"/>
        <xdr:cNvSpPr/>
      </xdr:nvSpPr>
      <xdr:spPr>
        <a:xfrm>
          <a:off x="6921500" y="1246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71</xdr:row>
      <xdr:rowOff>63581</xdr:rowOff>
    </xdr:from>
    <xdr:ext cx="599010" cy="259045"/>
    <xdr:sp macro="" textlink="">
      <xdr:nvSpPr>
        <xdr:cNvPr id="425" name="テキスト ボックス 424"/>
        <xdr:cNvSpPr txBox="1"/>
      </xdr:nvSpPr>
      <xdr:spPr>
        <a:xfrm>
          <a:off x="6672795" y="12236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6" name="直線コネクタ 43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7" name="テキスト ボックス 43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8" name="直線コネクタ 43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9" name="テキスト ボックス 43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0" name="直線コネクタ 43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1" name="テキスト ボックス 44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2" name="直線コネクタ 44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3" name="テキスト ボックス 44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4" name="直線コネクタ 44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5" name="テキスト ボックス 44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6" name="直線コネクタ 44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7" name="テキスト ボックス 44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94895</xdr:rowOff>
    </xdr:from>
    <xdr:to>
      <xdr:col>54</xdr:col>
      <xdr:colOff>189865</xdr:colOff>
      <xdr:row>98</xdr:row>
      <xdr:rowOff>155136</xdr:rowOff>
    </xdr:to>
    <xdr:cxnSp macro="">
      <xdr:nvCxnSpPr>
        <xdr:cNvPr id="451" name="直線コネクタ 450"/>
        <xdr:cNvCxnSpPr/>
      </xdr:nvCxnSpPr>
      <xdr:spPr>
        <a:xfrm flipV="1">
          <a:off x="10475595" y="15525395"/>
          <a:ext cx="1270" cy="1431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158963</xdr:rowOff>
    </xdr:from>
    <xdr:ext cx="534377" cy="259045"/>
    <xdr:sp macro="" textlink="">
      <xdr:nvSpPr>
        <xdr:cNvPr id="452" name="普通建設事業費 （ うち更新整備　）最小値テキスト"/>
        <xdr:cNvSpPr txBox="1"/>
      </xdr:nvSpPr>
      <xdr:spPr>
        <a:xfrm>
          <a:off x="10528300" y="1696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155136</xdr:rowOff>
    </xdr:from>
    <xdr:to>
      <xdr:col>55</xdr:col>
      <xdr:colOff>88900</xdr:colOff>
      <xdr:row>98</xdr:row>
      <xdr:rowOff>155136</xdr:rowOff>
    </xdr:to>
    <xdr:cxnSp macro="">
      <xdr:nvCxnSpPr>
        <xdr:cNvPr id="453" name="直線コネクタ 452"/>
        <xdr:cNvCxnSpPr/>
      </xdr:nvCxnSpPr>
      <xdr:spPr>
        <a:xfrm>
          <a:off x="10388600" y="16957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41572</xdr:rowOff>
    </xdr:from>
    <xdr:ext cx="599010" cy="259045"/>
    <xdr:sp macro="" textlink="">
      <xdr:nvSpPr>
        <xdr:cNvPr id="454" name="普通建設事業費 （ うち更新整備　）最大値テキスト"/>
        <xdr:cNvSpPr txBox="1"/>
      </xdr:nvSpPr>
      <xdr:spPr>
        <a:xfrm>
          <a:off x="10528300" y="15300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94895</xdr:rowOff>
    </xdr:from>
    <xdr:to>
      <xdr:col>55</xdr:col>
      <xdr:colOff>88900</xdr:colOff>
      <xdr:row>90</xdr:row>
      <xdr:rowOff>94895</xdr:rowOff>
    </xdr:to>
    <xdr:cxnSp macro="">
      <xdr:nvCxnSpPr>
        <xdr:cNvPr id="455" name="直線コネクタ 454"/>
        <xdr:cNvCxnSpPr/>
      </xdr:nvCxnSpPr>
      <xdr:spPr>
        <a:xfrm>
          <a:off x="10388600" y="15525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73231</xdr:rowOff>
    </xdr:from>
    <xdr:to>
      <xdr:col>55</xdr:col>
      <xdr:colOff>0</xdr:colOff>
      <xdr:row>96</xdr:row>
      <xdr:rowOff>168602</xdr:rowOff>
    </xdr:to>
    <xdr:cxnSp macro="">
      <xdr:nvCxnSpPr>
        <xdr:cNvPr id="456" name="直線コネクタ 455"/>
        <xdr:cNvCxnSpPr/>
      </xdr:nvCxnSpPr>
      <xdr:spPr>
        <a:xfrm flipV="1">
          <a:off x="9639300" y="16532431"/>
          <a:ext cx="838200" cy="9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142287</xdr:rowOff>
    </xdr:from>
    <xdr:ext cx="534377" cy="259045"/>
    <xdr:sp macro="" textlink="">
      <xdr:nvSpPr>
        <xdr:cNvPr id="457" name="普通建設事業費 （ うち更新整備　）平均値テキスト"/>
        <xdr:cNvSpPr txBox="1"/>
      </xdr:nvSpPr>
      <xdr:spPr>
        <a:xfrm>
          <a:off x="10528300" y="16601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163860</xdr:rowOff>
    </xdr:from>
    <xdr:to>
      <xdr:col>55</xdr:col>
      <xdr:colOff>50800</xdr:colOff>
      <xdr:row>97</xdr:row>
      <xdr:rowOff>94010</xdr:rowOff>
    </xdr:to>
    <xdr:sp macro="" textlink="">
      <xdr:nvSpPr>
        <xdr:cNvPr id="458" name="フローチャート: 判断 457"/>
        <xdr:cNvSpPr/>
      </xdr:nvSpPr>
      <xdr:spPr>
        <a:xfrm>
          <a:off x="10426700" y="1662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168602</xdr:rowOff>
    </xdr:from>
    <xdr:to>
      <xdr:col>50</xdr:col>
      <xdr:colOff>114300</xdr:colOff>
      <xdr:row>98</xdr:row>
      <xdr:rowOff>43297</xdr:rowOff>
    </xdr:to>
    <xdr:cxnSp macro="">
      <xdr:nvCxnSpPr>
        <xdr:cNvPr id="459" name="直線コネクタ 458"/>
        <xdr:cNvCxnSpPr/>
      </xdr:nvCxnSpPr>
      <xdr:spPr>
        <a:xfrm flipV="1">
          <a:off x="8750300" y="16627802"/>
          <a:ext cx="889000" cy="21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11720</xdr:rowOff>
    </xdr:from>
    <xdr:to>
      <xdr:col>50</xdr:col>
      <xdr:colOff>165100</xdr:colOff>
      <xdr:row>97</xdr:row>
      <xdr:rowOff>113320</xdr:rowOff>
    </xdr:to>
    <xdr:sp macro="" textlink="">
      <xdr:nvSpPr>
        <xdr:cNvPr id="460" name="フローチャート: 判断 459"/>
        <xdr:cNvSpPr/>
      </xdr:nvSpPr>
      <xdr:spPr>
        <a:xfrm>
          <a:off x="9588500" y="1664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104447</xdr:rowOff>
    </xdr:from>
    <xdr:ext cx="534377" cy="259045"/>
    <xdr:sp macro="" textlink="">
      <xdr:nvSpPr>
        <xdr:cNvPr id="461" name="テキスト ボックス 460"/>
        <xdr:cNvSpPr txBox="1"/>
      </xdr:nvSpPr>
      <xdr:spPr>
        <a:xfrm>
          <a:off x="9372111" y="1673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26859</xdr:rowOff>
    </xdr:from>
    <xdr:to>
      <xdr:col>45</xdr:col>
      <xdr:colOff>177800</xdr:colOff>
      <xdr:row>98</xdr:row>
      <xdr:rowOff>43297</xdr:rowOff>
    </xdr:to>
    <xdr:cxnSp macro="">
      <xdr:nvCxnSpPr>
        <xdr:cNvPr id="462" name="直線コネクタ 461"/>
        <xdr:cNvCxnSpPr/>
      </xdr:nvCxnSpPr>
      <xdr:spPr>
        <a:xfrm>
          <a:off x="7861300" y="16828959"/>
          <a:ext cx="889000" cy="16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61610</xdr:rowOff>
    </xdr:from>
    <xdr:to>
      <xdr:col>46</xdr:col>
      <xdr:colOff>38100</xdr:colOff>
      <xdr:row>97</xdr:row>
      <xdr:rowOff>163210</xdr:rowOff>
    </xdr:to>
    <xdr:sp macro="" textlink="">
      <xdr:nvSpPr>
        <xdr:cNvPr id="463" name="フローチャート: 判断 462"/>
        <xdr:cNvSpPr/>
      </xdr:nvSpPr>
      <xdr:spPr>
        <a:xfrm>
          <a:off x="8699500" y="1669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8287</xdr:rowOff>
    </xdr:from>
    <xdr:ext cx="534377" cy="259045"/>
    <xdr:sp macro="" textlink="">
      <xdr:nvSpPr>
        <xdr:cNvPr id="464" name="テキスト ボックス 463"/>
        <xdr:cNvSpPr txBox="1"/>
      </xdr:nvSpPr>
      <xdr:spPr>
        <a:xfrm>
          <a:off x="8483111" y="1646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126364</xdr:rowOff>
    </xdr:from>
    <xdr:to>
      <xdr:col>41</xdr:col>
      <xdr:colOff>50800</xdr:colOff>
      <xdr:row>98</xdr:row>
      <xdr:rowOff>26859</xdr:rowOff>
    </xdr:to>
    <xdr:cxnSp macro="">
      <xdr:nvCxnSpPr>
        <xdr:cNvPr id="465" name="直線コネクタ 464"/>
        <xdr:cNvCxnSpPr/>
      </xdr:nvCxnSpPr>
      <xdr:spPr>
        <a:xfrm>
          <a:off x="6972300" y="16757014"/>
          <a:ext cx="889000" cy="7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90794</xdr:rowOff>
    </xdr:from>
    <xdr:to>
      <xdr:col>41</xdr:col>
      <xdr:colOff>101600</xdr:colOff>
      <xdr:row>98</xdr:row>
      <xdr:rowOff>20944</xdr:rowOff>
    </xdr:to>
    <xdr:sp macro="" textlink="">
      <xdr:nvSpPr>
        <xdr:cNvPr id="466" name="フローチャート: 判断 465"/>
        <xdr:cNvSpPr/>
      </xdr:nvSpPr>
      <xdr:spPr>
        <a:xfrm>
          <a:off x="7810500" y="1672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37471</xdr:rowOff>
    </xdr:from>
    <xdr:ext cx="534377" cy="259045"/>
    <xdr:sp macro="" textlink="">
      <xdr:nvSpPr>
        <xdr:cNvPr id="467" name="テキスト ボックス 466"/>
        <xdr:cNvSpPr txBox="1"/>
      </xdr:nvSpPr>
      <xdr:spPr>
        <a:xfrm>
          <a:off x="7594111" y="16496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80474</xdr:rowOff>
    </xdr:from>
    <xdr:to>
      <xdr:col>36</xdr:col>
      <xdr:colOff>165100</xdr:colOff>
      <xdr:row>98</xdr:row>
      <xdr:rowOff>10624</xdr:rowOff>
    </xdr:to>
    <xdr:sp macro="" textlink="">
      <xdr:nvSpPr>
        <xdr:cNvPr id="468" name="フローチャート: 判断 467"/>
        <xdr:cNvSpPr/>
      </xdr:nvSpPr>
      <xdr:spPr>
        <a:xfrm>
          <a:off x="6921500" y="167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1751</xdr:rowOff>
    </xdr:from>
    <xdr:ext cx="534377" cy="259045"/>
    <xdr:sp macro="" textlink="">
      <xdr:nvSpPr>
        <xdr:cNvPr id="469" name="テキスト ボックス 468"/>
        <xdr:cNvSpPr txBox="1"/>
      </xdr:nvSpPr>
      <xdr:spPr>
        <a:xfrm>
          <a:off x="6705111" y="1680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22431</xdr:rowOff>
    </xdr:from>
    <xdr:to>
      <xdr:col>55</xdr:col>
      <xdr:colOff>50800</xdr:colOff>
      <xdr:row>96</xdr:row>
      <xdr:rowOff>124031</xdr:rowOff>
    </xdr:to>
    <xdr:sp macro="" textlink="">
      <xdr:nvSpPr>
        <xdr:cNvPr id="475" name="楕円 474"/>
        <xdr:cNvSpPr/>
      </xdr:nvSpPr>
      <xdr:spPr>
        <a:xfrm>
          <a:off x="10426700" y="1648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45308</xdr:rowOff>
    </xdr:from>
    <xdr:ext cx="534377" cy="259045"/>
    <xdr:sp macro="" textlink="">
      <xdr:nvSpPr>
        <xdr:cNvPr id="476" name="普通建設事業費 （ うち更新整備　）該当値テキスト"/>
        <xdr:cNvSpPr txBox="1"/>
      </xdr:nvSpPr>
      <xdr:spPr>
        <a:xfrm>
          <a:off x="10528300" y="1633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117802</xdr:rowOff>
    </xdr:from>
    <xdr:to>
      <xdr:col>50</xdr:col>
      <xdr:colOff>165100</xdr:colOff>
      <xdr:row>97</xdr:row>
      <xdr:rowOff>47952</xdr:rowOff>
    </xdr:to>
    <xdr:sp macro="" textlink="">
      <xdr:nvSpPr>
        <xdr:cNvPr id="477" name="楕円 476"/>
        <xdr:cNvSpPr/>
      </xdr:nvSpPr>
      <xdr:spPr>
        <a:xfrm>
          <a:off x="9588500" y="1657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64479</xdr:rowOff>
    </xdr:from>
    <xdr:ext cx="534377" cy="259045"/>
    <xdr:sp macro="" textlink="">
      <xdr:nvSpPr>
        <xdr:cNvPr id="478" name="テキスト ボックス 477"/>
        <xdr:cNvSpPr txBox="1"/>
      </xdr:nvSpPr>
      <xdr:spPr>
        <a:xfrm>
          <a:off x="9372111" y="1635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163947</xdr:rowOff>
    </xdr:from>
    <xdr:to>
      <xdr:col>46</xdr:col>
      <xdr:colOff>38100</xdr:colOff>
      <xdr:row>98</xdr:row>
      <xdr:rowOff>94097</xdr:rowOff>
    </xdr:to>
    <xdr:sp macro="" textlink="">
      <xdr:nvSpPr>
        <xdr:cNvPr id="479" name="楕円 478"/>
        <xdr:cNvSpPr/>
      </xdr:nvSpPr>
      <xdr:spPr>
        <a:xfrm>
          <a:off x="8699500" y="1679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85224</xdr:rowOff>
    </xdr:from>
    <xdr:ext cx="534377" cy="259045"/>
    <xdr:sp macro="" textlink="">
      <xdr:nvSpPr>
        <xdr:cNvPr id="480" name="テキスト ボックス 479"/>
        <xdr:cNvSpPr txBox="1"/>
      </xdr:nvSpPr>
      <xdr:spPr>
        <a:xfrm>
          <a:off x="8483111" y="16887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147509</xdr:rowOff>
    </xdr:from>
    <xdr:to>
      <xdr:col>41</xdr:col>
      <xdr:colOff>101600</xdr:colOff>
      <xdr:row>98</xdr:row>
      <xdr:rowOff>77659</xdr:rowOff>
    </xdr:to>
    <xdr:sp macro="" textlink="">
      <xdr:nvSpPr>
        <xdr:cNvPr id="481" name="楕円 480"/>
        <xdr:cNvSpPr/>
      </xdr:nvSpPr>
      <xdr:spPr>
        <a:xfrm>
          <a:off x="7810500" y="1677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68786</xdr:rowOff>
    </xdr:from>
    <xdr:ext cx="534377" cy="259045"/>
    <xdr:sp macro="" textlink="">
      <xdr:nvSpPr>
        <xdr:cNvPr id="482" name="テキスト ボックス 481"/>
        <xdr:cNvSpPr txBox="1"/>
      </xdr:nvSpPr>
      <xdr:spPr>
        <a:xfrm>
          <a:off x="7594111" y="1687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75564</xdr:rowOff>
    </xdr:from>
    <xdr:to>
      <xdr:col>36</xdr:col>
      <xdr:colOff>165100</xdr:colOff>
      <xdr:row>98</xdr:row>
      <xdr:rowOff>5714</xdr:rowOff>
    </xdr:to>
    <xdr:sp macro="" textlink="">
      <xdr:nvSpPr>
        <xdr:cNvPr id="483" name="楕円 482"/>
        <xdr:cNvSpPr/>
      </xdr:nvSpPr>
      <xdr:spPr>
        <a:xfrm>
          <a:off x="6921500" y="1670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22241</xdr:rowOff>
    </xdr:from>
    <xdr:ext cx="534377" cy="259045"/>
    <xdr:sp macro="" textlink="">
      <xdr:nvSpPr>
        <xdr:cNvPr id="484" name="テキスト ボックス 483"/>
        <xdr:cNvSpPr txBox="1"/>
      </xdr:nvSpPr>
      <xdr:spPr>
        <a:xfrm>
          <a:off x="6705111" y="16481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144470</xdr:rowOff>
    </xdr:from>
    <xdr:to>
      <xdr:col>85</xdr:col>
      <xdr:colOff>126364</xdr:colOff>
      <xdr:row>39</xdr:row>
      <xdr:rowOff>44450</xdr:rowOff>
    </xdr:to>
    <xdr:cxnSp macro="">
      <xdr:nvCxnSpPr>
        <xdr:cNvPr id="508" name="直線コネクタ 507"/>
        <xdr:cNvCxnSpPr/>
      </xdr:nvCxnSpPr>
      <xdr:spPr>
        <a:xfrm flipV="1">
          <a:off x="16317595" y="5459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66265</xdr:rowOff>
    </xdr:from>
    <xdr:ext cx="249299" cy="259045"/>
    <xdr:sp macro="" textlink="">
      <xdr:nvSpPr>
        <xdr:cNvPr id="509" name="災害復旧事業費最小値テキスト"/>
        <xdr:cNvSpPr txBox="1"/>
      </xdr:nvSpPr>
      <xdr:spPr>
        <a:xfrm>
          <a:off x="16370300" y="67528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91147</xdr:rowOff>
    </xdr:from>
    <xdr:ext cx="599010" cy="259045"/>
    <xdr:sp macro="" textlink="">
      <xdr:nvSpPr>
        <xdr:cNvPr id="511" name="災害復旧事業費最大値テキスト"/>
        <xdr:cNvSpPr txBox="1"/>
      </xdr:nvSpPr>
      <xdr:spPr>
        <a:xfrm>
          <a:off x="16370300" y="5234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144470</xdr:rowOff>
    </xdr:from>
    <xdr:to>
      <xdr:col>86</xdr:col>
      <xdr:colOff>25400</xdr:colOff>
      <xdr:row>31</xdr:row>
      <xdr:rowOff>144470</xdr:rowOff>
    </xdr:to>
    <xdr:cxnSp macro="">
      <xdr:nvCxnSpPr>
        <xdr:cNvPr id="512" name="直線コネクタ 511"/>
        <xdr:cNvCxnSpPr/>
      </xdr:nvCxnSpPr>
      <xdr:spPr>
        <a:xfrm>
          <a:off x="16230600" y="545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30246</xdr:rowOff>
    </xdr:from>
    <xdr:to>
      <xdr:col>85</xdr:col>
      <xdr:colOff>127000</xdr:colOff>
      <xdr:row>36</xdr:row>
      <xdr:rowOff>107947</xdr:rowOff>
    </xdr:to>
    <xdr:cxnSp macro="">
      <xdr:nvCxnSpPr>
        <xdr:cNvPr id="513" name="直線コネクタ 512"/>
        <xdr:cNvCxnSpPr/>
      </xdr:nvCxnSpPr>
      <xdr:spPr>
        <a:xfrm flipV="1">
          <a:off x="15481300" y="6202446"/>
          <a:ext cx="838200" cy="77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110715</xdr:rowOff>
    </xdr:from>
    <xdr:ext cx="469744" cy="259045"/>
    <xdr:sp macro="" textlink="">
      <xdr:nvSpPr>
        <xdr:cNvPr id="514" name="災害復旧事業費平均値テキスト"/>
        <xdr:cNvSpPr txBox="1"/>
      </xdr:nvSpPr>
      <xdr:spPr>
        <a:xfrm>
          <a:off x="16370300" y="6625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132288</xdr:rowOff>
    </xdr:from>
    <xdr:to>
      <xdr:col>85</xdr:col>
      <xdr:colOff>177800</xdr:colOff>
      <xdr:row>39</xdr:row>
      <xdr:rowOff>62438</xdr:rowOff>
    </xdr:to>
    <xdr:sp macro="" textlink="">
      <xdr:nvSpPr>
        <xdr:cNvPr id="515" name="フローチャート: 判断 514"/>
        <xdr:cNvSpPr/>
      </xdr:nvSpPr>
      <xdr:spPr>
        <a:xfrm>
          <a:off x="16268700" y="664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53358</xdr:rowOff>
    </xdr:from>
    <xdr:to>
      <xdr:col>81</xdr:col>
      <xdr:colOff>50800</xdr:colOff>
      <xdr:row>36</xdr:row>
      <xdr:rowOff>107947</xdr:rowOff>
    </xdr:to>
    <xdr:cxnSp macro="">
      <xdr:nvCxnSpPr>
        <xdr:cNvPr id="516" name="直線コネクタ 515"/>
        <xdr:cNvCxnSpPr/>
      </xdr:nvCxnSpPr>
      <xdr:spPr>
        <a:xfrm>
          <a:off x="14592300" y="6225558"/>
          <a:ext cx="889000" cy="54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139695</xdr:rowOff>
    </xdr:from>
    <xdr:to>
      <xdr:col>81</xdr:col>
      <xdr:colOff>101600</xdr:colOff>
      <xdr:row>39</xdr:row>
      <xdr:rowOff>69845</xdr:rowOff>
    </xdr:to>
    <xdr:sp macro="" textlink="">
      <xdr:nvSpPr>
        <xdr:cNvPr id="517" name="フローチャート: 判断 516"/>
        <xdr:cNvSpPr/>
      </xdr:nvSpPr>
      <xdr:spPr>
        <a:xfrm>
          <a:off x="15430500" y="665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60972</xdr:rowOff>
    </xdr:from>
    <xdr:ext cx="469744" cy="259045"/>
    <xdr:sp macro="" textlink="">
      <xdr:nvSpPr>
        <xdr:cNvPr id="518" name="テキスト ボックス 517"/>
        <xdr:cNvSpPr txBox="1"/>
      </xdr:nvSpPr>
      <xdr:spPr>
        <a:xfrm>
          <a:off x="15246428" y="6747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114424</xdr:rowOff>
    </xdr:from>
    <xdr:to>
      <xdr:col>76</xdr:col>
      <xdr:colOff>114300</xdr:colOff>
      <xdr:row>36</xdr:row>
      <xdr:rowOff>53358</xdr:rowOff>
    </xdr:to>
    <xdr:cxnSp macro="">
      <xdr:nvCxnSpPr>
        <xdr:cNvPr id="519" name="直線コネクタ 518"/>
        <xdr:cNvCxnSpPr/>
      </xdr:nvCxnSpPr>
      <xdr:spPr>
        <a:xfrm>
          <a:off x="13703300" y="5943724"/>
          <a:ext cx="889000" cy="281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148519</xdr:rowOff>
    </xdr:from>
    <xdr:to>
      <xdr:col>76</xdr:col>
      <xdr:colOff>165100</xdr:colOff>
      <xdr:row>39</xdr:row>
      <xdr:rowOff>78669</xdr:rowOff>
    </xdr:to>
    <xdr:sp macro="" textlink="">
      <xdr:nvSpPr>
        <xdr:cNvPr id="520" name="フローチャート: 判断 519"/>
        <xdr:cNvSpPr/>
      </xdr:nvSpPr>
      <xdr:spPr>
        <a:xfrm>
          <a:off x="14541500" y="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69796</xdr:rowOff>
    </xdr:from>
    <xdr:ext cx="469744" cy="259045"/>
    <xdr:sp macro="" textlink="">
      <xdr:nvSpPr>
        <xdr:cNvPr id="521" name="テキスト ボックス 520"/>
        <xdr:cNvSpPr txBox="1"/>
      </xdr:nvSpPr>
      <xdr:spPr>
        <a:xfrm>
          <a:off x="14357428" y="6756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151305</xdr:rowOff>
    </xdr:from>
    <xdr:to>
      <xdr:col>71</xdr:col>
      <xdr:colOff>177800</xdr:colOff>
      <xdr:row>34</xdr:row>
      <xdr:rowOff>114424</xdr:rowOff>
    </xdr:to>
    <xdr:cxnSp macro="">
      <xdr:nvCxnSpPr>
        <xdr:cNvPr id="522" name="直線コネクタ 521"/>
        <xdr:cNvCxnSpPr/>
      </xdr:nvCxnSpPr>
      <xdr:spPr>
        <a:xfrm>
          <a:off x="12814300" y="5809155"/>
          <a:ext cx="889000" cy="134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155133</xdr:rowOff>
    </xdr:from>
    <xdr:to>
      <xdr:col>72</xdr:col>
      <xdr:colOff>38100</xdr:colOff>
      <xdr:row>39</xdr:row>
      <xdr:rowOff>85283</xdr:rowOff>
    </xdr:to>
    <xdr:sp macro="" textlink="">
      <xdr:nvSpPr>
        <xdr:cNvPr id="523" name="フローチャート: 判断 522"/>
        <xdr:cNvSpPr/>
      </xdr:nvSpPr>
      <xdr:spPr>
        <a:xfrm>
          <a:off x="13652500" y="667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76410</xdr:rowOff>
    </xdr:from>
    <xdr:ext cx="469744" cy="259045"/>
    <xdr:sp macro="" textlink="">
      <xdr:nvSpPr>
        <xdr:cNvPr id="524" name="テキスト ボックス 523"/>
        <xdr:cNvSpPr txBox="1"/>
      </xdr:nvSpPr>
      <xdr:spPr>
        <a:xfrm>
          <a:off x="13468428" y="6762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147475</xdr:rowOff>
    </xdr:from>
    <xdr:to>
      <xdr:col>67</xdr:col>
      <xdr:colOff>101600</xdr:colOff>
      <xdr:row>39</xdr:row>
      <xdr:rowOff>77625</xdr:rowOff>
    </xdr:to>
    <xdr:sp macro="" textlink="">
      <xdr:nvSpPr>
        <xdr:cNvPr id="525" name="フローチャート: 判断 524"/>
        <xdr:cNvSpPr/>
      </xdr:nvSpPr>
      <xdr:spPr>
        <a:xfrm>
          <a:off x="12763500" y="666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68752</xdr:rowOff>
    </xdr:from>
    <xdr:ext cx="469744" cy="259045"/>
    <xdr:sp macro="" textlink="">
      <xdr:nvSpPr>
        <xdr:cNvPr id="526" name="テキスト ボックス 525"/>
        <xdr:cNvSpPr txBox="1"/>
      </xdr:nvSpPr>
      <xdr:spPr>
        <a:xfrm>
          <a:off x="12579428" y="6755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150896</xdr:rowOff>
    </xdr:from>
    <xdr:to>
      <xdr:col>85</xdr:col>
      <xdr:colOff>177800</xdr:colOff>
      <xdr:row>36</xdr:row>
      <xdr:rowOff>81046</xdr:rowOff>
    </xdr:to>
    <xdr:sp macro="" textlink="">
      <xdr:nvSpPr>
        <xdr:cNvPr id="532" name="楕円 531"/>
        <xdr:cNvSpPr/>
      </xdr:nvSpPr>
      <xdr:spPr>
        <a:xfrm>
          <a:off x="16268700" y="615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2323</xdr:rowOff>
    </xdr:from>
    <xdr:ext cx="534377" cy="259045"/>
    <xdr:sp macro="" textlink="">
      <xdr:nvSpPr>
        <xdr:cNvPr id="533" name="災害復旧事業費該当値テキスト"/>
        <xdr:cNvSpPr txBox="1"/>
      </xdr:nvSpPr>
      <xdr:spPr>
        <a:xfrm>
          <a:off x="16370300" y="600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57147</xdr:rowOff>
    </xdr:from>
    <xdr:to>
      <xdr:col>81</xdr:col>
      <xdr:colOff>101600</xdr:colOff>
      <xdr:row>36</xdr:row>
      <xdr:rowOff>158747</xdr:rowOff>
    </xdr:to>
    <xdr:sp macro="" textlink="">
      <xdr:nvSpPr>
        <xdr:cNvPr id="534" name="楕円 533"/>
        <xdr:cNvSpPr/>
      </xdr:nvSpPr>
      <xdr:spPr>
        <a:xfrm>
          <a:off x="15430500" y="622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3824</xdr:rowOff>
    </xdr:from>
    <xdr:ext cx="534377" cy="259045"/>
    <xdr:sp macro="" textlink="">
      <xdr:nvSpPr>
        <xdr:cNvPr id="535" name="テキスト ボックス 534"/>
        <xdr:cNvSpPr txBox="1"/>
      </xdr:nvSpPr>
      <xdr:spPr>
        <a:xfrm>
          <a:off x="15214111" y="6004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2558</xdr:rowOff>
    </xdr:from>
    <xdr:to>
      <xdr:col>76</xdr:col>
      <xdr:colOff>165100</xdr:colOff>
      <xdr:row>36</xdr:row>
      <xdr:rowOff>104158</xdr:rowOff>
    </xdr:to>
    <xdr:sp macro="" textlink="">
      <xdr:nvSpPr>
        <xdr:cNvPr id="536" name="楕円 535"/>
        <xdr:cNvSpPr/>
      </xdr:nvSpPr>
      <xdr:spPr>
        <a:xfrm>
          <a:off x="14541500" y="617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120685</xdr:rowOff>
    </xdr:from>
    <xdr:ext cx="534377" cy="259045"/>
    <xdr:sp macro="" textlink="">
      <xdr:nvSpPr>
        <xdr:cNvPr id="537" name="テキスト ボックス 536"/>
        <xdr:cNvSpPr txBox="1"/>
      </xdr:nvSpPr>
      <xdr:spPr>
        <a:xfrm>
          <a:off x="14325111" y="594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63624</xdr:rowOff>
    </xdr:from>
    <xdr:to>
      <xdr:col>72</xdr:col>
      <xdr:colOff>38100</xdr:colOff>
      <xdr:row>34</xdr:row>
      <xdr:rowOff>165224</xdr:rowOff>
    </xdr:to>
    <xdr:sp macro="" textlink="">
      <xdr:nvSpPr>
        <xdr:cNvPr id="538" name="楕円 537"/>
        <xdr:cNvSpPr/>
      </xdr:nvSpPr>
      <xdr:spPr>
        <a:xfrm>
          <a:off x="13652500" y="589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33</xdr:row>
      <xdr:rowOff>10301</xdr:rowOff>
    </xdr:from>
    <xdr:ext cx="599010" cy="259045"/>
    <xdr:sp macro="" textlink="">
      <xdr:nvSpPr>
        <xdr:cNvPr id="539" name="テキスト ボックス 538"/>
        <xdr:cNvSpPr txBox="1"/>
      </xdr:nvSpPr>
      <xdr:spPr>
        <a:xfrm>
          <a:off x="13403795" y="5668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100505</xdr:rowOff>
    </xdr:from>
    <xdr:to>
      <xdr:col>67</xdr:col>
      <xdr:colOff>101600</xdr:colOff>
      <xdr:row>34</xdr:row>
      <xdr:rowOff>30655</xdr:rowOff>
    </xdr:to>
    <xdr:sp macro="" textlink="">
      <xdr:nvSpPr>
        <xdr:cNvPr id="540" name="楕円 539"/>
        <xdr:cNvSpPr/>
      </xdr:nvSpPr>
      <xdr:spPr>
        <a:xfrm>
          <a:off x="12763500" y="575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32</xdr:row>
      <xdr:rowOff>47182</xdr:rowOff>
    </xdr:from>
    <xdr:ext cx="599010" cy="259045"/>
    <xdr:sp macro="" textlink="">
      <xdr:nvSpPr>
        <xdr:cNvPr id="541" name="テキスト ボックス 540"/>
        <xdr:cNvSpPr txBox="1"/>
      </xdr:nvSpPr>
      <xdr:spPr>
        <a:xfrm>
          <a:off x="12514795" y="5533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2" name="テキスト ボックス 60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8" name="テキスト ボックス 60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0" name="テキスト ボックス 60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63157</xdr:rowOff>
    </xdr:from>
    <xdr:to>
      <xdr:col>85</xdr:col>
      <xdr:colOff>126364</xdr:colOff>
      <xdr:row>78</xdr:row>
      <xdr:rowOff>37954</xdr:rowOff>
    </xdr:to>
    <xdr:cxnSp macro="">
      <xdr:nvCxnSpPr>
        <xdr:cNvPr id="614" name="直線コネクタ 613"/>
        <xdr:cNvCxnSpPr/>
      </xdr:nvCxnSpPr>
      <xdr:spPr>
        <a:xfrm flipV="1">
          <a:off x="16317595" y="12064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41781</xdr:rowOff>
    </xdr:from>
    <xdr:ext cx="469744" cy="259045"/>
    <xdr:sp macro="" textlink="">
      <xdr:nvSpPr>
        <xdr:cNvPr id="615" name="公債費最小値テキスト"/>
        <xdr:cNvSpPr txBox="1"/>
      </xdr:nvSpPr>
      <xdr:spPr>
        <a:xfrm>
          <a:off x="16370300" y="1341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37954</xdr:rowOff>
    </xdr:from>
    <xdr:to>
      <xdr:col>86</xdr:col>
      <xdr:colOff>25400</xdr:colOff>
      <xdr:row>78</xdr:row>
      <xdr:rowOff>37954</xdr:rowOff>
    </xdr:to>
    <xdr:cxnSp macro="">
      <xdr:nvCxnSpPr>
        <xdr:cNvPr id="616" name="直線コネクタ 615"/>
        <xdr:cNvCxnSpPr/>
      </xdr:nvCxnSpPr>
      <xdr:spPr>
        <a:xfrm>
          <a:off x="16230600" y="13411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9834</xdr:rowOff>
    </xdr:from>
    <xdr:ext cx="534377" cy="259045"/>
    <xdr:sp macro="" textlink="">
      <xdr:nvSpPr>
        <xdr:cNvPr id="617" name="公債費最大値テキスト"/>
        <xdr:cNvSpPr txBox="1"/>
      </xdr:nvSpPr>
      <xdr:spPr>
        <a:xfrm>
          <a:off x="16370300" y="1183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63157</xdr:rowOff>
    </xdr:from>
    <xdr:to>
      <xdr:col>86</xdr:col>
      <xdr:colOff>25400</xdr:colOff>
      <xdr:row>70</xdr:row>
      <xdr:rowOff>63157</xdr:rowOff>
    </xdr:to>
    <xdr:cxnSp macro="">
      <xdr:nvCxnSpPr>
        <xdr:cNvPr id="618" name="直線コネクタ 617"/>
        <xdr:cNvCxnSpPr/>
      </xdr:nvCxnSpPr>
      <xdr:spPr>
        <a:xfrm>
          <a:off x="16230600" y="1206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17932</xdr:rowOff>
    </xdr:from>
    <xdr:to>
      <xdr:col>85</xdr:col>
      <xdr:colOff>127000</xdr:colOff>
      <xdr:row>72</xdr:row>
      <xdr:rowOff>97219</xdr:rowOff>
    </xdr:to>
    <xdr:cxnSp macro="">
      <xdr:nvCxnSpPr>
        <xdr:cNvPr id="619" name="直線コネクタ 618"/>
        <xdr:cNvCxnSpPr/>
      </xdr:nvCxnSpPr>
      <xdr:spPr>
        <a:xfrm flipV="1">
          <a:off x="15481300" y="12362332"/>
          <a:ext cx="838200" cy="79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72947</xdr:rowOff>
    </xdr:from>
    <xdr:ext cx="534377" cy="259045"/>
    <xdr:sp macro="" textlink="">
      <xdr:nvSpPr>
        <xdr:cNvPr id="620" name="公債費平均値テキスト"/>
        <xdr:cNvSpPr txBox="1"/>
      </xdr:nvSpPr>
      <xdr:spPr>
        <a:xfrm>
          <a:off x="16370300" y="12760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94520</xdr:rowOff>
    </xdr:from>
    <xdr:to>
      <xdr:col>85</xdr:col>
      <xdr:colOff>177800</xdr:colOff>
      <xdr:row>75</xdr:row>
      <xdr:rowOff>24670</xdr:rowOff>
    </xdr:to>
    <xdr:sp macro="" textlink="">
      <xdr:nvSpPr>
        <xdr:cNvPr id="621" name="フローチャート: 判断 620"/>
        <xdr:cNvSpPr/>
      </xdr:nvSpPr>
      <xdr:spPr>
        <a:xfrm>
          <a:off x="16268700" y="127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86189</xdr:rowOff>
    </xdr:from>
    <xdr:to>
      <xdr:col>81</xdr:col>
      <xdr:colOff>50800</xdr:colOff>
      <xdr:row>72</xdr:row>
      <xdr:rowOff>97219</xdr:rowOff>
    </xdr:to>
    <xdr:cxnSp macro="">
      <xdr:nvCxnSpPr>
        <xdr:cNvPr id="622" name="直線コネクタ 621"/>
        <xdr:cNvCxnSpPr/>
      </xdr:nvCxnSpPr>
      <xdr:spPr>
        <a:xfrm>
          <a:off x="14592300" y="12430589"/>
          <a:ext cx="889000" cy="1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82099</xdr:rowOff>
    </xdr:from>
    <xdr:to>
      <xdr:col>81</xdr:col>
      <xdr:colOff>101600</xdr:colOff>
      <xdr:row>75</xdr:row>
      <xdr:rowOff>12249</xdr:rowOff>
    </xdr:to>
    <xdr:sp macro="" textlink="">
      <xdr:nvSpPr>
        <xdr:cNvPr id="623" name="フローチャート: 判断 622"/>
        <xdr:cNvSpPr/>
      </xdr:nvSpPr>
      <xdr:spPr>
        <a:xfrm>
          <a:off x="15430500" y="127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3376</xdr:rowOff>
    </xdr:from>
    <xdr:ext cx="534377" cy="259045"/>
    <xdr:sp macro="" textlink="">
      <xdr:nvSpPr>
        <xdr:cNvPr id="624" name="テキスト ボックス 623"/>
        <xdr:cNvSpPr txBox="1"/>
      </xdr:nvSpPr>
      <xdr:spPr>
        <a:xfrm>
          <a:off x="15214111" y="1286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63214</xdr:rowOff>
    </xdr:from>
    <xdr:to>
      <xdr:col>76</xdr:col>
      <xdr:colOff>114300</xdr:colOff>
      <xdr:row>72</xdr:row>
      <xdr:rowOff>86189</xdr:rowOff>
    </xdr:to>
    <xdr:cxnSp macro="">
      <xdr:nvCxnSpPr>
        <xdr:cNvPr id="625" name="直線コネクタ 624"/>
        <xdr:cNvCxnSpPr/>
      </xdr:nvCxnSpPr>
      <xdr:spPr>
        <a:xfrm>
          <a:off x="13703300" y="12407614"/>
          <a:ext cx="889000" cy="22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70860</xdr:rowOff>
    </xdr:from>
    <xdr:to>
      <xdr:col>76</xdr:col>
      <xdr:colOff>165100</xdr:colOff>
      <xdr:row>75</xdr:row>
      <xdr:rowOff>1010</xdr:rowOff>
    </xdr:to>
    <xdr:sp macro="" textlink="">
      <xdr:nvSpPr>
        <xdr:cNvPr id="626" name="フローチャート: 判断 625"/>
        <xdr:cNvSpPr/>
      </xdr:nvSpPr>
      <xdr:spPr>
        <a:xfrm>
          <a:off x="14541500" y="1275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163587</xdr:rowOff>
    </xdr:from>
    <xdr:ext cx="534377" cy="259045"/>
    <xdr:sp macro="" textlink="">
      <xdr:nvSpPr>
        <xdr:cNvPr id="627" name="テキスト ボックス 626"/>
        <xdr:cNvSpPr txBox="1"/>
      </xdr:nvSpPr>
      <xdr:spPr>
        <a:xfrm>
          <a:off x="14325111" y="12850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119850</xdr:rowOff>
    </xdr:from>
    <xdr:to>
      <xdr:col>71</xdr:col>
      <xdr:colOff>177800</xdr:colOff>
      <xdr:row>72</xdr:row>
      <xdr:rowOff>63214</xdr:rowOff>
    </xdr:to>
    <xdr:cxnSp macro="">
      <xdr:nvCxnSpPr>
        <xdr:cNvPr id="628" name="直線コネクタ 627"/>
        <xdr:cNvCxnSpPr/>
      </xdr:nvCxnSpPr>
      <xdr:spPr>
        <a:xfrm>
          <a:off x="12814300" y="12292800"/>
          <a:ext cx="889000" cy="114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73908</xdr:rowOff>
    </xdr:from>
    <xdr:to>
      <xdr:col>72</xdr:col>
      <xdr:colOff>38100</xdr:colOff>
      <xdr:row>75</xdr:row>
      <xdr:rowOff>4058</xdr:rowOff>
    </xdr:to>
    <xdr:sp macro="" textlink="">
      <xdr:nvSpPr>
        <xdr:cNvPr id="629" name="フローチャート: 判断 628"/>
        <xdr:cNvSpPr/>
      </xdr:nvSpPr>
      <xdr:spPr>
        <a:xfrm>
          <a:off x="13652500" y="1276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166635</xdr:rowOff>
    </xdr:from>
    <xdr:ext cx="534377" cy="259045"/>
    <xdr:sp macro="" textlink="">
      <xdr:nvSpPr>
        <xdr:cNvPr id="630" name="テキスト ボックス 629"/>
        <xdr:cNvSpPr txBox="1"/>
      </xdr:nvSpPr>
      <xdr:spPr>
        <a:xfrm>
          <a:off x="13436111" y="1285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74117</xdr:rowOff>
    </xdr:from>
    <xdr:to>
      <xdr:col>67</xdr:col>
      <xdr:colOff>101600</xdr:colOff>
      <xdr:row>75</xdr:row>
      <xdr:rowOff>4267</xdr:rowOff>
    </xdr:to>
    <xdr:sp macro="" textlink="">
      <xdr:nvSpPr>
        <xdr:cNvPr id="631" name="フローチャート: 判断 630"/>
        <xdr:cNvSpPr/>
      </xdr:nvSpPr>
      <xdr:spPr>
        <a:xfrm>
          <a:off x="12763500" y="1276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166844</xdr:rowOff>
    </xdr:from>
    <xdr:ext cx="534377" cy="259045"/>
    <xdr:sp macro="" textlink="">
      <xdr:nvSpPr>
        <xdr:cNvPr id="632" name="テキスト ボックス 631"/>
        <xdr:cNvSpPr txBox="1"/>
      </xdr:nvSpPr>
      <xdr:spPr>
        <a:xfrm>
          <a:off x="12547111" y="1285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138582</xdr:rowOff>
    </xdr:from>
    <xdr:to>
      <xdr:col>85</xdr:col>
      <xdr:colOff>177800</xdr:colOff>
      <xdr:row>72</xdr:row>
      <xdr:rowOff>68732</xdr:rowOff>
    </xdr:to>
    <xdr:sp macro="" textlink="">
      <xdr:nvSpPr>
        <xdr:cNvPr id="638" name="楕円 637"/>
        <xdr:cNvSpPr/>
      </xdr:nvSpPr>
      <xdr:spPr>
        <a:xfrm>
          <a:off x="16268700" y="1231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161459</xdr:rowOff>
    </xdr:from>
    <xdr:ext cx="534377" cy="259045"/>
    <xdr:sp macro="" textlink="">
      <xdr:nvSpPr>
        <xdr:cNvPr id="639" name="公債費該当値テキスト"/>
        <xdr:cNvSpPr txBox="1"/>
      </xdr:nvSpPr>
      <xdr:spPr>
        <a:xfrm>
          <a:off x="16370300" y="1216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46419</xdr:rowOff>
    </xdr:from>
    <xdr:to>
      <xdr:col>81</xdr:col>
      <xdr:colOff>101600</xdr:colOff>
      <xdr:row>72</xdr:row>
      <xdr:rowOff>148019</xdr:rowOff>
    </xdr:to>
    <xdr:sp macro="" textlink="">
      <xdr:nvSpPr>
        <xdr:cNvPr id="640" name="楕円 639"/>
        <xdr:cNvSpPr/>
      </xdr:nvSpPr>
      <xdr:spPr>
        <a:xfrm>
          <a:off x="15430500" y="1239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164546</xdr:rowOff>
    </xdr:from>
    <xdr:ext cx="534377" cy="259045"/>
    <xdr:sp macro="" textlink="">
      <xdr:nvSpPr>
        <xdr:cNvPr id="641" name="テキスト ボックス 640"/>
        <xdr:cNvSpPr txBox="1"/>
      </xdr:nvSpPr>
      <xdr:spPr>
        <a:xfrm>
          <a:off x="15214111" y="1216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35389</xdr:rowOff>
    </xdr:from>
    <xdr:to>
      <xdr:col>76</xdr:col>
      <xdr:colOff>165100</xdr:colOff>
      <xdr:row>72</xdr:row>
      <xdr:rowOff>136989</xdr:rowOff>
    </xdr:to>
    <xdr:sp macro="" textlink="">
      <xdr:nvSpPr>
        <xdr:cNvPr id="642" name="楕円 641"/>
        <xdr:cNvSpPr/>
      </xdr:nvSpPr>
      <xdr:spPr>
        <a:xfrm>
          <a:off x="14541500" y="1237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153516</xdr:rowOff>
    </xdr:from>
    <xdr:ext cx="534377" cy="259045"/>
    <xdr:sp macro="" textlink="">
      <xdr:nvSpPr>
        <xdr:cNvPr id="643" name="テキスト ボックス 642"/>
        <xdr:cNvSpPr txBox="1"/>
      </xdr:nvSpPr>
      <xdr:spPr>
        <a:xfrm>
          <a:off x="14325111" y="1215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12414</xdr:rowOff>
    </xdr:from>
    <xdr:to>
      <xdr:col>72</xdr:col>
      <xdr:colOff>38100</xdr:colOff>
      <xdr:row>72</xdr:row>
      <xdr:rowOff>114014</xdr:rowOff>
    </xdr:to>
    <xdr:sp macro="" textlink="">
      <xdr:nvSpPr>
        <xdr:cNvPr id="644" name="楕円 643"/>
        <xdr:cNvSpPr/>
      </xdr:nvSpPr>
      <xdr:spPr>
        <a:xfrm>
          <a:off x="13652500" y="1235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130541</xdr:rowOff>
    </xdr:from>
    <xdr:ext cx="534377" cy="259045"/>
    <xdr:sp macro="" textlink="">
      <xdr:nvSpPr>
        <xdr:cNvPr id="645" name="テキスト ボックス 644"/>
        <xdr:cNvSpPr txBox="1"/>
      </xdr:nvSpPr>
      <xdr:spPr>
        <a:xfrm>
          <a:off x="13436111" y="1213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69050</xdr:rowOff>
    </xdr:from>
    <xdr:to>
      <xdr:col>67</xdr:col>
      <xdr:colOff>101600</xdr:colOff>
      <xdr:row>71</xdr:row>
      <xdr:rowOff>170650</xdr:rowOff>
    </xdr:to>
    <xdr:sp macro="" textlink="">
      <xdr:nvSpPr>
        <xdr:cNvPr id="646" name="楕円 645"/>
        <xdr:cNvSpPr/>
      </xdr:nvSpPr>
      <xdr:spPr>
        <a:xfrm>
          <a:off x="12763500" y="122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15727</xdr:rowOff>
    </xdr:from>
    <xdr:ext cx="534377" cy="259045"/>
    <xdr:sp macro="" textlink="">
      <xdr:nvSpPr>
        <xdr:cNvPr id="647" name="テキスト ボックス 646"/>
        <xdr:cNvSpPr txBox="1"/>
      </xdr:nvSpPr>
      <xdr:spPr>
        <a:xfrm>
          <a:off x="12547111" y="1201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8" name="直線コネクタ 65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9" name="テキスト ボックス 65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0" name="直線コネクタ 65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1" name="テキスト ボックス 66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2" name="直線コネクタ 66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3" name="テキスト ボックス 66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4" name="直線コネクタ 66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5" name="テキスト ボックス 66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6" name="直線コネクタ 66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7" name="テキスト ボックス 66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8" name="直線コネクタ 66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9" name="テキスト ボックス 66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93</xdr:row>
      <xdr:rowOff>1811</xdr:rowOff>
    </xdr:from>
    <xdr:to>
      <xdr:col>85</xdr:col>
      <xdr:colOff>126364</xdr:colOff>
      <xdr:row>99</xdr:row>
      <xdr:rowOff>88418</xdr:rowOff>
    </xdr:to>
    <xdr:cxnSp macro="">
      <xdr:nvCxnSpPr>
        <xdr:cNvPr id="673" name="直線コネクタ 672"/>
        <xdr:cNvCxnSpPr/>
      </xdr:nvCxnSpPr>
      <xdr:spPr>
        <a:xfrm flipV="1">
          <a:off x="16317595" y="15946661"/>
          <a:ext cx="1269" cy="1115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92245</xdr:rowOff>
    </xdr:from>
    <xdr:ext cx="378565" cy="259045"/>
    <xdr:sp macro="" textlink="">
      <xdr:nvSpPr>
        <xdr:cNvPr id="674" name="積立金最小値テキスト"/>
        <xdr:cNvSpPr txBox="1"/>
      </xdr:nvSpPr>
      <xdr:spPr>
        <a:xfrm>
          <a:off x="16370300" y="170657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88418</xdr:rowOff>
    </xdr:from>
    <xdr:to>
      <xdr:col>86</xdr:col>
      <xdr:colOff>25400</xdr:colOff>
      <xdr:row>99</xdr:row>
      <xdr:rowOff>88418</xdr:rowOff>
    </xdr:to>
    <xdr:cxnSp macro="">
      <xdr:nvCxnSpPr>
        <xdr:cNvPr id="675" name="直線コネクタ 674"/>
        <xdr:cNvCxnSpPr/>
      </xdr:nvCxnSpPr>
      <xdr:spPr>
        <a:xfrm>
          <a:off x="16230600" y="1706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119938</xdr:rowOff>
    </xdr:from>
    <xdr:ext cx="599010" cy="259045"/>
    <xdr:sp macro="" textlink="">
      <xdr:nvSpPr>
        <xdr:cNvPr id="676" name="積立金最大値テキスト"/>
        <xdr:cNvSpPr txBox="1"/>
      </xdr:nvSpPr>
      <xdr:spPr>
        <a:xfrm>
          <a:off x="16370300" y="15721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93</xdr:row>
      <xdr:rowOff>1811</xdr:rowOff>
    </xdr:from>
    <xdr:to>
      <xdr:col>86</xdr:col>
      <xdr:colOff>25400</xdr:colOff>
      <xdr:row>93</xdr:row>
      <xdr:rowOff>1811</xdr:rowOff>
    </xdr:to>
    <xdr:cxnSp macro="">
      <xdr:nvCxnSpPr>
        <xdr:cNvPr id="677" name="直線コネクタ 676"/>
        <xdr:cNvCxnSpPr/>
      </xdr:nvCxnSpPr>
      <xdr:spPr>
        <a:xfrm>
          <a:off x="16230600" y="15946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148050</xdr:rowOff>
    </xdr:from>
    <xdr:to>
      <xdr:col>85</xdr:col>
      <xdr:colOff>127000</xdr:colOff>
      <xdr:row>97</xdr:row>
      <xdr:rowOff>49696</xdr:rowOff>
    </xdr:to>
    <xdr:cxnSp macro="">
      <xdr:nvCxnSpPr>
        <xdr:cNvPr id="678" name="直線コネクタ 677"/>
        <xdr:cNvCxnSpPr/>
      </xdr:nvCxnSpPr>
      <xdr:spPr>
        <a:xfrm>
          <a:off x="15481300" y="16607250"/>
          <a:ext cx="838200" cy="73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15260</xdr:rowOff>
    </xdr:from>
    <xdr:ext cx="534377" cy="259045"/>
    <xdr:sp macro="" textlink="">
      <xdr:nvSpPr>
        <xdr:cNvPr id="679" name="積立金平均値テキスト"/>
        <xdr:cNvSpPr txBox="1"/>
      </xdr:nvSpPr>
      <xdr:spPr>
        <a:xfrm>
          <a:off x="16370300" y="16817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36833</xdr:rowOff>
    </xdr:from>
    <xdr:to>
      <xdr:col>85</xdr:col>
      <xdr:colOff>177800</xdr:colOff>
      <xdr:row>98</xdr:row>
      <xdr:rowOff>138433</xdr:rowOff>
    </xdr:to>
    <xdr:sp macro="" textlink="">
      <xdr:nvSpPr>
        <xdr:cNvPr id="680" name="フローチャート: 判断 679"/>
        <xdr:cNvSpPr/>
      </xdr:nvSpPr>
      <xdr:spPr>
        <a:xfrm>
          <a:off x="16268700" y="16838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140777</xdr:rowOff>
    </xdr:from>
    <xdr:to>
      <xdr:col>81</xdr:col>
      <xdr:colOff>50800</xdr:colOff>
      <xdr:row>96</xdr:row>
      <xdr:rowOff>148050</xdr:rowOff>
    </xdr:to>
    <xdr:cxnSp macro="">
      <xdr:nvCxnSpPr>
        <xdr:cNvPr id="681" name="直線コネクタ 680"/>
        <xdr:cNvCxnSpPr/>
      </xdr:nvCxnSpPr>
      <xdr:spPr>
        <a:xfrm>
          <a:off x="14592300" y="16599977"/>
          <a:ext cx="889000" cy="7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70481</xdr:rowOff>
    </xdr:from>
    <xdr:to>
      <xdr:col>81</xdr:col>
      <xdr:colOff>101600</xdr:colOff>
      <xdr:row>99</xdr:row>
      <xdr:rowOff>631</xdr:rowOff>
    </xdr:to>
    <xdr:sp macro="" textlink="">
      <xdr:nvSpPr>
        <xdr:cNvPr id="682" name="フローチャート: 判断 681"/>
        <xdr:cNvSpPr/>
      </xdr:nvSpPr>
      <xdr:spPr>
        <a:xfrm>
          <a:off x="15430500" y="16872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163208</xdr:rowOff>
    </xdr:from>
    <xdr:ext cx="534377" cy="259045"/>
    <xdr:sp macro="" textlink="">
      <xdr:nvSpPr>
        <xdr:cNvPr id="683" name="テキスト ボックス 682"/>
        <xdr:cNvSpPr txBox="1"/>
      </xdr:nvSpPr>
      <xdr:spPr>
        <a:xfrm>
          <a:off x="15214111" y="1696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125059</xdr:rowOff>
    </xdr:from>
    <xdr:to>
      <xdr:col>76</xdr:col>
      <xdr:colOff>114300</xdr:colOff>
      <xdr:row>96</xdr:row>
      <xdr:rowOff>140777</xdr:rowOff>
    </xdr:to>
    <xdr:cxnSp macro="">
      <xdr:nvCxnSpPr>
        <xdr:cNvPr id="684" name="直線コネクタ 683"/>
        <xdr:cNvCxnSpPr/>
      </xdr:nvCxnSpPr>
      <xdr:spPr>
        <a:xfrm>
          <a:off x="13703300" y="16069909"/>
          <a:ext cx="889000" cy="530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53620</xdr:rowOff>
    </xdr:from>
    <xdr:to>
      <xdr:col>76</xdr:col>
      <xdr:colOff>165100</xdr:colOff>
      <xdr:row>98</xdr:row>
      <xdr:rowOff>155220</xdr:rowOff>
    </xdr:to>
    <xdr:sp macro="" textlink="">
      <xdr:nvSpPr>
        <xdr:cNvPr id="685" name="フローチャート: 判断 684"/>
        <xdr:cNvSpPr/>
      </xdr:nvSpPr>
      <xdr:spPr>
        <a:xfrm>
          <a:off x="14541500" y="1685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146347</xdr:rowOff>
    </xdr:from>
    <xdr:ext cx="534377" cy="259045"/>
    <xdr:sp macro="" textlink="">
      <xdr:nvSpPr>
        <xdr:cNvPr id="686" name="テキスト ボックス 685"/>
        <xdr:cNvSpPr txBox="1"/>
      </xdr:nvSpPr>
      <xdr:spPr>
        <a:xfrm>
          <a:off x="14325111" y="16948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59483</xdr:rowOff>
    </xdr:from>
    <xdr:to>
      <xdr:col>71</xdr:col>
      <xdr:colOff>177800</xdr:colOff>
      <xdr:row>93</xdr:row>
      <xdr:rowOff>125059</xdr:rowOff>
    </xdr:to>
    <xdr:cxnSp macro="">
      <xdr:nvCxnSpPr>
        <xdr:cNvPr id="687" name="直線コネクタ 686"/>
        <xdr:cNvCxnSpPr/>
      </xdr:nvCxnSpPr>
      <xdr:spPr>
        <a:xfrm>
          <a:off x="12814300" y="15661433"/>
          <a:ext cx="889000" cy="40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88137</xdr:rowOff>
    </xdr:from>
    <xdr:to>
      <xdr:col>72</xdr:col>
      <xdr:colOff>38100</xdr:colOff>
      <xdr:row>99</xdr:row>
      <xdr:rowOff>18287</xdr:rowOff>
    </xdr:to>
    <xdr:sp macro="" textlink="">
      <xdr:nvSpPr>
        <xdr:cNvPr id="688" name="フローチャート: 判断 687"/>
        <xdr:cNvSpPr/>
      </xdr:nvSpPr>
      <xdr:spPr>
        <a:xfrm>
          <a:off x="13652500" y="1689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9414</xdr:rowOff>
    </xdr:from>
    <xdr:ext cx="534377" cy="259045"/>
    <xdr:sp macro="" textlink="">
      <xdr:nvSpPr>
        <xdr:cNvPr id="689" name="テキスト ボックス 688"/>
        <xdr:cNvSpPr txBox="1"/>
      </xdr:nvSpPr>
      <xdr:spPr>
        <a:xfrm>
          <a:off x="13436111" y="1698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58844</xdr:rowOff>
    </xdr:from>
    <xdr:to>
      <xdr:col>67</xdr:col>
      <xdr:colOff>101600</xdr:colOff>
      <xdr:row>98</xdr:row>
      <xdr:rowOff>160444</xdr:rowOff>
    </xdr:to>
    <xdr:sp macro="" textlink="">
      <xdr:nvSpPr>
        <xdr:cNvPr id="690" name="フローチャート: 判断 689"/>
        <xdr:cNvSpPr/>
      </xdr:nvSpPr>
      <xdr:spPr>
        <a:xfrm>
          <a:off x="12763500" y="1686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151571</xdr:rowOff>
    </xdr:from>
    <xdr:ext cx="534377" cy="259045"/>
    <xdr:sp macro="" textlink="">
      <xdr:nvSpPr>
        <xdr:cNvPr id="691" name="テキスト ボックス 690"/>
        <xdr:cNvSpPr txBox="1"/>
      </xdr:nvSpPr>
      <xdr:spPr>
        <a:xfrm>
          <a:off x="12547111" y="1695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170346</xdr:rowOff>
    </xdr:from>
    <xdr:to>
      <xdr:col>85</xdr:col>
      <xdr:colOff>177800</xdr:colOff>
      <xdr:row>97</xdr:row>
      <xdr:rowOff>100496</xdr:rowOff>
    </xdr:to>
    <xdr:sp macro="" textlink="">
      <xdr:nvSpPr>
        <xdr:cNvPr id="697" name="楕円 696"/>
        <xdr:cNvSpPr/>
      </xdr:nvSpPr>
      <xdr:spPr>
        <a:xfrm>
          <a:off x="16268700" y="1662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21773</xdr:rowOff>
    </xdr:from>
    <xdr:ext cx="534377" cy="259045"/>
    <xdr:sp macro="" textlink="">
      <xdr:nvSpPr>
        <xdr:cNvPr id="698" name="積立金該当値テキスト"/>
        <xdr:cNvSpPr txBox="1"/>
      </xdr:nvSpPr>
      <xdr:spPr>
        <a:xfrm>
          <a:off x="16370300" y="16480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97250</xdr:rowOff>
    </xdr:from>
    <xdr:to>
      <xdr:col>81</xdr:col>
      <xdr:colOff>101600</xdr:colOff>
      <xdr:row>97</xdr:row>
      <xdr:rowOff>27400</xdr:rowOff>
    </xdr:to>
    <xdr:sp macro="" textlink="">
      <xdr:nvSpPr>
        <xdr:cNvPr id="699" name="楕円 698"/>
        <xdr:cNvSpPr/>
      </xdr:nvSpPr>
      <xdr:spPr>
        <a:xfrm>
          <a:off x="15430500" y="1655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43927</xdr:rowOff>
    </xdr:from>
    <xdr:ext cx="534377" cy="259045"/>
    <xdr:sp macro="" textlink="">
      <xdr:nvSpPr>
        <xdr:cNvPr id="700" name="テキスト ボックス 699"/>
        <xdr:cNvSpPr txBox="1"/>
      </xdr:nvSpPr>
      <xdr:spPr>
        <a:xfrm>
          <a:off x="15214111" y="16331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89977</xdr:rowOff>
    </xdr:from>
    <xdr:to>
      <xdr:col>76</xdr:col>
      <xdr:colOff>165100</xdr:colOff>
      <xdr:row>97</xdr:row>
      <xdr:rowOff>20127</xdr:rowOff>
    </xdr:to>
    <xdr:sp macro="" textlink="">
      <xdr:nvSpPr>
        <xdr:cNvPr id="701" name="楕円 700"/>
        <xdr:cNvSpPr/>
      </xdr:nvSpPr>
      <xdr:spPr>
        <a:xfrm>
          <a:off x="14541500" y="1654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36654</xdr:rowOff>
    </xdr:from>
    <xdr:ext cx="534377" cy="259045"/>
    <xdr:sp macro="" textlink="">
      <xdr:nvSpPr>
        <xdr:cNvPr id="702" name="テキスト ボックス 701"/>
        <xdr:cNvSpPr txBox="1"/>
      </xdr:nvSpPr>
      <xdr:spPr>
        <a:xfrm>
          <a:off x="14325111" y="16324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74259</xdr:rowOff>
    </xdr:from>
    <xdr:to>
      <xdr:col>72</xdr:col>
      <xdr:colOff>38100</xdr:colOff>
      <xdr:row>94</xdr:row>
      <xdr:rowOff>4409</xdr:rowOff>
    </xdr:to>
    <xdr:sp macro="" textlink="">
      <xdr:nvSpPr>
        <xdr:cNvPr id="703" name="楕円 702"/>
        <xdr:cNvSpPr/>
      </xdr:nvSpPr>
      <xdr:spPr>
        <a:xfrm>
          <a:off x="13652500" y="1601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20936</xdr:rowOff>
    </xdr:from>
    <xdr:ext cx="534377" cy="259045"/>
    <xdr:sp macro="" textlink="">
      <xdr:nvSpPr>
        <xdr:cNvPr id="704" name="テキスト ボックス 703"/>
        <xdr:cNvSpPr txBox="1"/>
      </xdr:nvSpPr>
      <xdr:spPr>
        <a:xfrm>
          <a:off x="13436111" y="15794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8683</xdr:rowOff>
    </xdr:from>
    <xdr:to>
      <xdr:col>67</xdr:col>
      <xdr:colOff>101600</xdr:colOff>
      <xdr:row>91</xdr:row>
      <xdr:rowOff>110283</xdr:rowOff>
    </xdr:to>
    <xdr:sp macro="" textlink="">
      <xdr:nvSpPr>
        <xdr:cNvPr id="705" name="楕円 704"/>
        <xdr:cNvSpPr/>
      </xdr:nvSpPr>
      <xdr:spPr>
        <a:xfrm>
          <a:off x="12763500" y="1561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89</xdr:row>
      <xdr:rowOff>126810</xdr:rowOff>
    </xdr:from>
    <xdr:ext cx="599010" cy="259045"/>
    <xdr:sp macro="" textlink="">
      <xdr:nvSpPr>
        <xdr:cNvPr id="706" name="テキスト ボックス 705"/>
        <xdr:cNvSpPr txBox="1"/>
      </xdr:nvSpPr>
      <xdr:spPr>
        <a:xfrm>
          <a:off x="12514795" y="1538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7" name="直線コネクタ 71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8" name="テキスト ボックス 71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9" name="直線コネクタ 71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0" name="テキスト ボックス 71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2" name="テキスト ボックス 72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3" name="直線コネクタ 72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4" name="テキスト ボックス 72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5" name="直線コネクタ 72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6" name="テキスト ボックス 72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32487</xdr:rowOff>
    </xdr:from>
    <xdr:to>
      <xdr:col>116</xdr:col>
      <xdr:colOff>62864</xdr:colOff>
      <xdr:row>39</xdr:row>
      <xdr:rowOff>44450</xdr:rowOff>
    </xdr:to>
    <xdr:cxnSp macro="">
      <xdr:nvCxnSpPr>
        <xdr:cNvPr id="730" name="直線コネクタ 729"/>
        <xdr:cNvCxnSpPr/>
      </xdr:nvCxnSpPr>
      <xdr:spPr>
        <a:xfrm flipV="1">
          <a:off x="22159595" y="5175987"/>
          <a:ext cx="1269" cy="155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2" name="直線コネクタ 73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150614</xdr:rowOff>
    </xdr:from>
    <xdr:ext cx="534377" cy="259045"/>
    <xdr:sp macro="" textlink="">
      <xdr:nvSpPr>
        <xdr:cNvPr id="733" name="投資及び出資金最大値テキスト"/>
        <xdr:cNvSpPr txBox="1"/>
      </xdr:nvSpPr>
      <xdr:spPr>
        <a:xfrm>
          <a:off x="22212300" y="495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32487</xdr:rowOff>
    </xdr:from>
    <xdr:to>
      <xdr:col>116</xdr:col>
      <xdr:colOff>152400</xdr:colOff>
      <xdr:row>30</xdr:row>
      <xdr:rowOff>32487</xdr:rowOff>
    </xdr:to>
    <xdr:cxnSp macro="">
      <xdr:nvCxnSpPr>
        <xdr:cNvPr id="734" name="直線コネクタ 733"/>
        <xdr:cNvCxnSpPr/>
      </xdr:nvCxnSpPr>
      <xdr:spPr>
        <a:xfrm>
          <a:off x="22072600" y="5175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5" name="直線コネクタ 73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48150</xdr:rowOff>
    </xdr:from>
    <xdr:ext cx="469744" cy="259045"/>
    <xdr:sp macro="" textlink="">
      <xdr:nvSpPr>
        <xdr:cNvPr id="736" name="投資及び出資金平均値テキスト"/>
        <xdr:cNvSpPr txBox="1"/>
      </xdr:nvSpPr>
      <xdr:spPr>
        <a:xfrm>
          <a:off x="22212300" y="63918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25273</xdr:rowOff>
    </xdr:from>
    <xdr:to>
      <xdr:col>116</xdr:col>
      <xdr:colOff>114300</xdr:colOff>
      <xdr:row>38</xdr:row>
      <xdr:rowOff>126873</xdr:rowOff>
    </xdr:to>
    <xdr:sp macro="" textlink="">
      <xdr:nvSpPr>
        <xdr:cNvPr id="737" name="フローチャート: 判断 736"/>
        <xdr:cNvSpPr/>
      </xdr:nvSpPr>
      <xdr:spPr>
        <a:xfrm>
          <a:off x="22110700" y="654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8" name="直線コネクタ 73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61735</xdr:rowOff>
    </xdr:from>
    <xdr:to>
      <xdr:col>112</xdr:col>
      <xdr:colOff>38100</xdr:colOff>
      <xdr:row>38</xdr:row>
      <xdr:rowOff>163335</xdr:rowOff>
    </xdr:to>
    <xdr:sp macro="" textlink="">
      <xdr:nvSpPr>
        <xdr:cNvPr id="739" name="フローチャート: 判断 738"/>
        <xdr:cNvSpPr/>
      </xdr:nvSpPr>
      <xdr:spPr>
        <a:xfrm>
          <a:off x="21272500" y="65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8412</xdr:rowOff>
    </xdr:from>
    <xdr:ext cx="469744" cy="259045"/>
    <xdr:sp macro="" textlink="">
      <xdr:nvSpPr>
        <xdr:cNvPr id="740" name="テキスト ボックス 739"/>
        <xdr:cNvSpPr txBox="1"/>
      </xdr:nvSpPr>
      <xdr:spPr>
        <a:xfrm>
          <a:off x="21088428" y="635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1" name="直線コネクタ 74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68593</xdr:rowOff>
    </xdr:from>
    <xdr:to>
      <xdr:col>107</xdr:col>
      <xdr:colOff>101600</xdr:colOff>
      <xdr:row>38</xdr:row>
      <xdr:rowOff>170193</xdr:rowOff>
    </xdr:to>
    <xdr:sp macro="" textlink="">
      <xdr:nvSpPr>
        <xdr:cNvPr id="742" name="フローチャート: 判断 741"/>
        <xdr:cNvSpPr/>
      </xdr:nvSpPr>
      <xdr:spPr>
        <a:xfrm>
          <a:off x="20383500" y="65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15270</xdr:rowOff>
    </xdr:from>
    <xdr:ext cx="469744" cy="259045"/>
    <xdr:sp macro="" textlink="">
      <xdr:nvSpPr>
        <xdr:cNvPr id="743" name="テキスト ボックス 742"/>
        <xdr:cNvSpPr txBox="1"/>
      </xdr:nvSpPr>
      <xdr:spPr>
        <a:xfrm>
          <a:off x="20199428" y="6358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4" name="直線コネクタ 74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78384</xdr:rowOff>
    </xdr:from>
    <xdr:to>
      <xdr:col>102</xdr:col>
      <xdr:colOff>165100</xdr:colOff>
      <xdr:row>39</xdr:row>
      <xdr:rowOff>8534</xdr:rowOff>
    </xdr:to>
    <xdr:sp macro="" textlink="">
      <xdr:nvSpPr>
        <xdr:cNvPr id="745" name="フローチャート: 判断 744"/>
        <xdr:cNvSpPr/>
      </xdr:nvSpPr>
      <xdr:spPr>
        <a:xfrm>
          <a:off x="19494500" y="659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25061</xdr:rowOff>
    </xdr:from>
    <xdr:ext cx="469744" cy="259045"/>
    <xdr:sp macro="" textlink="">
      <xdr:nvSpPr>
        <xdr:cNvPr id="746" name="テキスト ボックス 745"/>
        <xdr:cNvSpPr txBox="1"/>
      </xdr:nvSpPr>
      <xdr:spPr>
        <a:xfrm>
          <a:off x="19310428" y="6368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84747</xdr:rowOff>
    </xdr:from>
    <xdr:to>
      <xdr:col>98</xdr:col>
      <xdr:colOff>38100</xdr:colOff>
      <xdr:row>39</xdr:row>
      <xdr:rowOff>14897</xdr:rowOff>
    </xdr:to>
    <xdr:sp macro="" textlink="">
      <xdr:nvSpPr>
        <xdr:cNvPr id="747" name="フローチャート: 判断 746"/>
        <xdr:cNvSpPr/>
      </xdr:nvSpPr>
      <xdr:spPr>
        <a:xfrm>
          <a:off x="18605500" y="659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31424</xdr:rowOff>
    </xdr:from>
    <xdr:ext cx="469744" cy="259045"/>
    <xdr:sp macro="" textlink="">
      <xdr:nvSpPr>
        <xdr:cNvPr id="748" name="テキスト ボックス 747"/>
        <xdr:cNvSpPr txBox="1"/>
      </xdr:nvSpPr>
      <xdr:spPr>
        <a:xfrm>
          <a:off x="18421428" y="637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4" name="楕円 75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5"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6" name="楕円 75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7" name="テキスト ボックス 75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8" name="楕円 75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9" name="テキスト ボックス 75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0" name="楕円 75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1" name="テキスト ボックス 76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2" name="楕円 76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3" name="テキスト ボックス 76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5" name="テキスト ボックス 77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7" name="テキスト ボックス 77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1" name="テキスト ボックス 78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3" name="テキスト ボックス 78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45479</xdr:rowOff>
    </xdr:from>
    <xdr:to>
      <xdr:col>116</xdr:col>
      <xdr:colOff>62864</xdr:colOff>
      <xdr:row>59</xdr:row>
      <xdr:rowOff>44450</xdr:rowOff>
    </xdr:to>
    <xdr:cxnSp macro="">
      <xdr:nvCxnSpPr>
        <xdr:cNvPr id="787" name="直線コネクタ 786"/>
        <xdr:cNvCxnSpPr/>
      </xdr:nvCxnSpPr>
      <xdr:spPr>
        <a:xfrm flipV="1">
          <a:off x="22159595" y="8789429"/>
          <a:ext cx="1269" cy="1370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163606</xdr:rowOff>
    </xdr:from>
    <xdr:ext cx="534377" cy="259045"/>
    <xdr:sp macro="" textlink="">
      <xdr:nvSpPr>
        <xdr:cNvPr id="790" name="貸付金最大値テキスト"/>
        <xdr:cNvSpPr txBox="1"/>
      </xdr:nvSpPr>
      <xdr:spPr>
        <a:xfrm>
          <a:off x="22212300" y="856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45479</xdr:rowOff>
    </xdr:from>
    <xdr:to>
      <xdr:col>116</xdr:col>
      <xdr:colOff>152400</xdr:colOff>
      <xdr:row>51</xdr:row>
      <xdr:rowOff>45479</xdr:rowOff>
    </xdr:to>
    <xdr:cxnSp macro="">
      <xdr:nvCxnSpPr>
        <xdr:cNvPr id="791" name="直線コネクタ 790"/>
        <xdr:cNvCxnSpPr/>
      </xdr:nvCxnSpPr>
      <xdr:spPr>
        <a:xfrm>
          <a:off x="22072600" y="878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159131</xdr:rowOff>
    </xdr:from>
    <xdr:to>
      <xdr:col>116</xdr:col>
      <xdr:colOff>63500</xdr:colOff>
      <xdr:row>56</xdr:row>
      <xdr:rowOff>170637</xdr:rowOff>
    </xdr:to>
    <xdr:cxnSp macro="">
      <xdr:nvCxnSpPr>
        <xdr:cNvPr id="792" name="直線コネクタ 791"/>
        <xdr:cNvCxnSpPr/>
      </xdr:nvCxnSpPr>
      <xdr:spPr>
        <a:xfrm flipV="1">
          <a:off x="21323300" y="9760331"/>
          <a:ext cx="838200" cy="1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120819</xdr:rowOff>
    </xdr:from>
    <xdr:ext cx="469744" cy="259045"/>
    <xdr:sp macro="" textlink="">
      <xdr:nvSpPr>
        <xdr:cNvPr id="793" name="貸付金平均値テキスト"/>
        <xdr:cNvSpPr txBox="1"/>
      </xdr:nvSpPr>
      <xdr:spPr>
        <a:xfrm>
          <a:off x="22212300" y="9893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142392</xdr:rowOff>
    </xdr:from>
    <xdr:to>
      <xdr:col>116</xdr:col>
      <xdr:colOff>114300</xdr:colOff>
      <xdr:row>58</xdr:row>
      <xdr:rowOff>72542</xdr:rowOff>
    </xdr:to>
    <xdr:sp macro="" textlink="">
      <xdr:nvSpPr>
        <xdr:cNvPr id="794" name="フローチャート: 判断 793"/>
        <xdr:cNvSpPr/>
      </xdr:nvSpPr>
      <xdr:spPr>
        <a:xfrm>
          <a:off x="221107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170637</xdr:rowOff>
    </xdr:from>
    <xdr:to>
      <xdr:col>111</xdr:col>
      <xdr:colOff>177800</xdr:colOff>
      <xdr:row>57</xdr:row>
      <xdr:rowOff>6007</xdr:rowOff>
    </xdr:to>
    <xdr:cxnSp macro="">
      <xdr:nvCxnSpPr>
        <xdr:cNvPr id="795" name="直線コネクタ 794"/>
        <xdr:cNvCxnSpPr/>
      </xdr:nvCxnSpPr>
      <xdr:spPr>
        <a:xfrm flipV="1">
          <a:off x="20434300" y="9771837"/>
          <a:ext cx="889000" cy="6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146126</xdr:rowOff>
    </xdr:from>
    <xdr:to>
      <xdr:col>112</xdr:col>
      <xdr:colOff>38100</xdr:colOff>
      <xdr:row>58</xdr:row>
      <xdr:rowOff>76276</xdr:rowOff>
    </xdr:to>
    <xdr:sp macro="" textlink="">
      <xdr:nvSpPr>
        <xdr:cNvPr id="796" name="フローチャート: 判断 795"/>
        <xdr:cNvSpPr/>
      </xdr:nvSpPr>
      <xdr:spPr>
        <a:xfrm>
          <a:off x="21272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67403</xdr:rowOff>
    </xdr:from>
    <xdr:ext cx="469744" cy="259045"/>
    <xdr:sp macro="" textlink="">
      <xdr:nvSpPr>
        <xdr:cNvPr id="797" name="テキスト ボックス 796"/>
        <xdr:cNvSpPr txBox="1"/>
      </xdr:nvSpPr>
      <xdr:spPr>
        <a:xfrm>
          <a:off x="21088428" y="10011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6007</xdr:rowOff>
    </xdr:from>
    <xdr:to>
      <xdr:col>107</xdr:col>
      <xdr:colOff>50800</xdr:colOff>
      <xdr:row>57</xdr:row>
      <xdr:rowOff>15913</xdr:rowOff>
    </xdr:to>
    <xdr:cxnSp macro="">
      <xdr:nvCxnSpPr>
        <xdr:cNvPr id="798" name="直線コネクタ 797"/>
        <xdr:cNvCxnSpPr/>
      </xdr:nvCxnSpPr>
      <xdr:spPr>
        <a:xfrm flipV="1">
          <a:off x="19545300" y="9778657"/>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130619</xdr:rowOff>
    </xdr:from>
    <xdr:to>
      <xdr:col>107</xdr:col>
      <xdr:colOff>101600</xdr:colOff>
      <xdr:row>58</xdr:row>
      <xdr:rowOff>60769</xdr:rowOff>
    </xdr:to>
    <xdr:sp macro="" textlink="">
      <xdr:nvSpPr>
        <xdr:cNvPr id="799" name="フローチャート: 判断 798"/>
        <xdr:cNvSpPr/>
      </xdr:nvSpPr>
      <xdr:spPr>
        <a:xfrm>
          <a:off x="20383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51896</xdr:rowOff>
    </xdr:from>
    <xdr:ext cx="469744" cy="259045"/>
    <xdr:sp macro="" textlink="">
      <xdr:nvSpPr>
        <xdr:cNvPr id="800" name="テキスト ボックス 799"/>
        <xdr:cNvSpPr txBox="1"/>
      </xdr:nvSpPr>
      <xdr:spPr>
        <a:xfrm>
          <a:off x="20199428" y="999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15761</xdr:rowOff>
    </xdr:from>
    <xdr:to>
      <xdr:col>102</xdr:col>
      <xdr:colOff>114300</xdr:colOff>
      <xdr:row>57</xdr:row>
      <xdr:rowOff>15913</xdr:rowOff>
    </xdr:to>
    <xdr:cxnSp macro="">
      <xdr:nvCxnSpPr>
        <xdr:cNvPr id="801" name="直線コネクタ 800"/>
        <xdr:cNvCxnSpPr/>
      </xdr:nvCxnSpPr>
      <xdr:spPr>
        <a:xfrm>
          <a:off x="18656300" y="9788411"/>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123342</xdr:rowOff>
    </xdr:from>
    <xdr:to>
      <xdr:col>102</xdr:col>
      <xdr:colOff>165100</xdr:colOff>
      <xdr:row>58</xdr:row>
      <xdr:rowOff>53492</xdr:rowOff>
    </xdr:to>
    <xdr:sp macro="" textlink="">
      <xdr:nvSpPr>
        <xdr:cNvPr id="802" name="フローチャート: 判断 801"/>
        <xdr:cNvSpPr/>
      </xdr:nvSpPr>
      <xdr:spPr>
        <a:xfrm>
          <a:off x="19494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44619</xdr:rowOff>
    </xdr:from>
    <xdr:ext cx="469744" cy="259045"/>
    <xdr:sp macro="" textlink="">
      <xdr:nvSpPr>
        <xdr:cNvPr id="803" name="テキスト ボックス 802"/>
        <xdr:cNvSpPr txBox="1"/>
      </xdr:nvSpPr>
      <xdr:spPr>
        <a:xfrm>
          <a:off x="19310428" y="998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96101</xdr:rowOff>
    </xdr:from>
    <xdr:to>
      <xdr:col>98</xdr:col>
      <xdr:colOff>38100</xdr:colOff>
      <xdr:row>58</xdr:row>
      <xdr:rowOff>26251</xdr:rowOff>
    </xdr:to>
    <xdr:sp macro="" textlink="">
      <xdr:nvSpPr>
        <xdr:cNvPr id="804" name="フローチャート: 判断 803"/>
        <xdr:cNvSpPr/>
      </xdr:nvSpPr>
      <xdr:spPr>
        <a:xfrm>
          <a:off x="18605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17378</xdr:rowOff>
    </xdr:from>
    <xdr:ext cx="469744" cy="259045"/>
    <xdr:sp macro="" textlink="">
      <xdr:nvSpPr>
        <xdr:cNvPr id="805" name="テキスト ボックス 804"/>
        <xdr:cNvSpPr txBox="1"/>
      </xdr:nvSpPr>
      <xdr:spPr>
        <a:xfrm>
          <a:off x="18421428" y="996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108331</xdr:rowOff>
    </xdr:from>
    <xdr:to>
      <xdr:col>116</xdr:col>
      <xdr:colOff>114300</xdr:colOff>
      <xdr:row>57</xdr:row>
      <xdr:rowOff>38481</xdr:rowOff>
    </xdr:to>
    <xdr:sp macro="" textlink="">
      <xdr:nvSpPr>
        <xdr:cNvPr id="811" name="楕円 810"/>
        <xdr:cNvSpPr/>
      </xdr:nvSpPr>
      <xdr:spPr>
        <a:xfrm>
          <a:off x="22110700" y="970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131208</xdr:rowOff>
    </xdr:from>
    <xdr:ext cx="534377" cy="259045"/>
    <xdr:sp macro="" textlink="">
      <xdr:nvSpPr>
        <xdr:cNvPr id="812" name="貸付金該当値テキスト"/>
        <xdr:cNvSpPr txBox="1"/>
      </xdr:nvSpPr>
      <xdr:spPr>
        <a:xfrm>
          <a:off x="22212300" y="956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119837</xdr:rowOff>
    </xdr:from>
    <xdr:to>
      <xdr:col>112</xdr:col>
      <xdr:colOff>38100</xdr:colOff>
      <xdr:row>57</xdr:row>
      <xdr:rowOff>49987</xdr:rowOff>
    </xdr:to>
    <xdr:sp macro="" textlink="">
      <xdr:nvSpPr>
        <xdr:cNvPr id="813" name="楕円 812"/>
        <xdr:cNvSpPr/>
      </xdr:nvSpPr>
      <xdr:spPr>
        <a:xfrm>
          <a:off x="21272500" y="972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66514</xdr:rowOff>
    </xdr:from>
    <xdr:ext cx="534377" cy="259045"/>
    <xdr:sp macro="" textlink="">
      <xdr:nvSpPr>
        <xdr:cNvPr id="814" name="テキスト ボックス 813"/>
        <xdr:cNvSpPr txBox="1"/>
      </xdr:nvSpPr>
      <xdr:spPr>
        <a:xfrm>
          <a:off x="21056111" y="9496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126657</xdr:rowOff>
    </xdr:from>
    <xdr:to>
      <xdr:col>107</xdr:col>
      <xdr:colOff>101600</xdr:colOff>
      <xdr:row>57</xdr:row>
      <xdr:rowOff>56807</xdr:rowOff>
    </xdr:to>
    <xdr:sp macro="" textlink="">
      <xdr:nvSpPr>
        <xdr:cNvPr id="815" name="楕円 814"/>
        <xdr:cNvSpPr/>
      </xdr:nvSpPr>
      <xdr:spPr>
        <a:xfrm>
          <a:off x="20383500" y="972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73334</xdr:rowOff>
    </xdr:from>
    <xdr:ext cx="534377" cy="259045"/>
    <xdr:sp macro="" textlink="">
      <xdr:nvSpPr>
        <xdr:cNvPr id="816" name="テキスト ボックス 815"/>
        <xdr:cNvSpPr txBox="1"/>
      </xdr:nvSpPr>
      <xdr:spPr>
        <a:xfrm>
          <a:off x="20167111" y="9503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136563</xdr:rowOff>
    </xdr:from>
    <xdr:to>
      <xdr:col>102</xdr:col>
      <xdr:colOff>165100</xdr:colOff>
      <xdr:row>57</xdr:row>
      <xdr:rowOff>66713</xdr:rowOff>
    </xdr:to>
    <xdr:sp macro="" textlink="">
      <xdr:nvSpPr>
        <xdr:cNvPr id="817" name="楕円 816"/>
        <xdr:cNvSpPr/>
      </xdr:nvSpPr>
      <xdr:spPr>
        <a:xfrm>
          <a:off x="19494500" y="973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83240</xdr:rowOff>
    </xdr:from>
    <xdr:ext cx="469744" cy="259045"/>
    <xdr:sp macro="" textlink="">
      <xdr:nvSpPr>
        <xdr:cNvPr id="818" name="テキスト ボックス 817"/>
        <xdr:cNvSpPr txBox="1"/>
      </xdr:nvSpPr>
      <xdr:spPr>
        <a:xfrm>
          <a:off x="19310428" y="9512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136411</xdr:rowOff>
    </xdr:from>
    <xdr:to>
      <xdr:col>98</xdr:col>
      <xdr:colOff>38100</xdr:colOff>
      <xdr:row>57</xdr:row>
      <xdr:rowOff>66561</xdr:rowOff>
    </xdr:to>
    <xdr:sp macro="" textlink="">
      <xdr:nvSpPr>
        <xdr:cNvPr id="819" name="楕円 818"/>
        <xdr:cNvSpPr/>
      </xdr:nvSpPr>
      <xdr:spPr>
        <a:xfrm>
          <a:off x="18605500" y="973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83088</xdr:rowOff>
    </xdr:from>
    <xdr:ext cx="469744" cy="259045"/>
    <xdr:sp macro="" textlink="">
      <xdr:nvSpPr>
        <xdr:cNvPr id="820" name="テキスト ボックス 819"/>
        <xdr:cNvSpPr txBox="1"/>
      </xdr:nvSpPr>
      <xdr:spPr>
        <a:xfrm>
          <a:off x="18421428" y="9512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1" name="直線コネクタ 83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2" name="テキスト ボックス 831"/>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3" name="直線コネクタ 83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4" name="テキスト ボックス 83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5" name="直線コネクタ 83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6" name="テキスト ボックス 83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7" name="直線コネクタ 83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8" name="テキスト ボックス 83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9" name="直線コネクタ 83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0" name="テキスト ボックス 839"/>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73</xdr:row>
      <xdr:rowOff>50165</xdr:rowOff>
    </xdr:from>
    <xdr:to>
      <xdr:col>116</xdr:col>
      <xdr:colOff>62864</xdr:colOff>
      <xdr:row>77</xdr:row>
      <xdr:rowOff>109201</xdr:rowOff>
    </xdr:to>
    <xdr:cxnSp macro="">
      <xdr:nvCxnSpPr>
        <xdr:cNvPr id="844" name="直線コネクタ 843"/>
        <xdr:cNvCxnSpPr/>
      </xdr:nvCxnSpPr>
      <xdr:spPr>
        <a:xfrm flipV="1">
          <a:off x="22159595" y="12566015"/>
          <a:ext cx="1269" cy="744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113028</xdr:rowOff>
    </xdr:from>
    <xdr:ext cx="534377" cy="259045"/>
    <xdr:sp macro="" textlink="">
      <xdr:nvSpPr>
        <xdr:cNvPr id="845" name="繰出金最小値テキスト"/>
        <xdr:cNvSpPr txBox="1"/>
      </xdr:nvSpPr>
      <xdr:spPr>
        <a:xfrm>
          <a:off x="22212300" y="13314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109201</xdr:rowOff>
    </xdr:from>
    <xdr:to>
      <xdr:col>116</xdr:col>
      <xdr:colOff>152400</xdr:colOff>
      <xdr:row>77</xdr:row>
      <xdr:rowOff>109201</xdr:rowOff>
    </xdr:to>
    <xdr:cxnSp macro="">
      <xdr:nvCxnSpPr>
        <xdr:cNvPr id="846" name="直線コネクタ 845"/>
        <xdr:cNvCxnSpPr/>
      </xdr:nvCxnSpPr>
      <xdr:spPr>
        <a:xfrm>
          <a:off x="22072600" y="13310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168292</xdr:rowOff>
    </xdr:from>
    <xdr:ext cx="534377" cy="259045"/>
    <xdr:sp macro="" textlink="">
      <xdr:nvSpPr>
        <xdr:cNvPr id="847" name="繰出金最大値テキスト"/>
        <xdr:cNvSpPr txBox="1"/>
      </xdr:nvSpPr>
      <xdr:spPr>
        <a:xfrm>
          <a:off x="22212300" y="1234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73</xdr:row>
      <xdr:rowOff>50165</xdr:rowOff>
    </xdr:from>
    <xdr:to>
      <xdr:col>116</xdr:col>
      <xdr:colOff>152400</xdr:colOff>
      <xdr:row>73</xdr:row>
      <xdr:rowOff>50165</xdr:rowOff>
    </xdr:to>
    <xdr:cxnSp macro="">
      <xdr:nvCxnSpPr>
        <xdr:cNvPr id="848" name="直線コネクタ 847"/>
        <xdr:cNvCxnSpPr/>
      </xdr:nvCxnSpPr>
      <xdr:spPr>
        <a:xfrm>
          <a:off x="22072600" y="1256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50165</xdr:rowOff>
    </xdr:from>
    <xdr:to>
      <xdr:col>116</xdr:col>
      <xdr:colOff>63500</xdr:colOff>
      <xdr:row>73</xdr:row>
      <xdr:rowOff>65405</xdr:rowOff>
    </xdr:to>
    <xdr:cxnSp macro="">
      <xdr:nvCxnSpPr>
        <xdr:cNvPr id="849" name="直線コネクタ 848"/>
        <xdr:cNvCxnSpPr/>
      </xdr:nvCxnSpPr>
      <xdr:spPr>
        <a:xfrm flipV="1">
          <a:off x="21323300" y="1256601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166406</xdr:rowOff>
    </xdr:from>
    <xdr:ext cx="534377" cy="259045"/>
    <xdr:sp macro="" textlink="">
      <xdr:nvSpPr>
        <xdr:cNvPr id="850" name="繰出金平均値テキスト"/>
        <xdr:cNvSpPr txBox="1"/>
      </xdr:nvSpPr>
      <xdr:spPr>
        <a:xfrm>
          <a:off x="22212300" y="128537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16529</xdr:rowOff>
    </xdr:from>
    <xdr:to>
      <xdr:col>116</xdr:col>
      <xdr:colOff>114300</xdr:colOff>
      <xdr:row>75</xdr:row>
      <xdr:rowOff>118129</xdr:rowOff>
    </xdr:to>
    <xdr:sp macro="" textlink="">
      <xdr:nvSpPr>
        <xdr:cNvPr id="851" name="フローチャート: 判断 850"/>
        <xdr:cNvSpPr/>
      </xdr:nvSpPr>
      <xdr:spPr>
        <a:xfrm>
          <a:off x="22110700" y="1287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41916</xdr:rowOff>
    </xdr:from>
    <xdr:to>
      <xdr:col>111</xdr:col>
      <xdr:colOff>177800</xdr:colOff>
      <xdr:row>73</xdr:row>
      <xdr:rowOff>65405</xdr:rowOff>
    </xdr:to>
    <xdr:cxnSp macro="">
      <xdr:nvCxnSpPr>
        <xdr:cNvPr id="852" name="直線コネクタ 851"/>
        <xdr:cNvCxnSpPr/>
      </xdr:nvCxnSpPr>
      <xdr:spPr>
        <a:xfrm>
          <a:off x="20434300" y="12557766"/>
          <a:ext cx="889000" cy="2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78613</xdr:rowOff>
    </xdr:from>
    <xdr:to>
      <xdr:col>112</xdr:col>
      <xdr:colOff>38100</xdr:colOff>
      <xdr:row>75</xdr:row>
      <xdr:rowOff>8763</xdr:rowOff>
    </xdr:to>
    <xdr:sp macro="" textlink="">
      <xdr:nvSpPr>
        <xdr:cNvPr id="853" name="フローチャート: 判断 852"/>
        <xdr:cNvSpPr/>
      </xdr:nvSpPr>
      <xdr:spPr>
        <a:xfrm>
          <a:off x="21272500" y="1276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171340</xdr:rowOff>
    </xdr:from>
    <xdr:ext cx="534377" cy="259045"/>
    <xdr:sp macro="" textlink="">
      <xdr:nvSpPr>
        <xdr:cNvPr id="854" name="テキスト ボックス 853"/>
        <xdr:cNvSpPr txBox="1"/>
      </xdr:nvSpPr>
      <xdr:spPr>
        <a:xfrm>
          <a:off x="21056111" y="1285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41916</xdr:rowOff>
    </xdr:from>
    <xdr:to>
      <xdr:col>107</xdr:col>
      <xdr:colOff>50800</xdr:colOff>
      <xdr:row>73</xdr:row>
      <xdr:rowOff>56528</xdr:rowOff>
    </xdr:to>
    <xdr:cxnSp macro="">
      <xdr:nvCxnSpPr>
        <xdr:cNvPr id="855" name="直線コネクタ 854"/>
        <xdr:cNvCxnSpPr/>
      </xdr:nvCxnSpPr>
      <xdr:spPr>
        <a:xfrm flipV="1">
          <a:off x="19545300" y="12557766"/>
          <a:ext cx="889000" cy="1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53524</xdr:rowOff>
    </xdr:from>
    <xdr:to>
      <xdr:col>107</xdr:col>
      <xdr:colOff>101600</xdr:colOff>
      <xdr:row>74</xdr:row>
      <xdr:rowOff>155124</xdr:rowOff>
    </xdr:to>
    <xdr:sp macro="" textlink="">
      <xdr:nvSpPr>
        <xdr:cNvPr id="856" name="フローチャート: 判断 855"/>
        <xdr:cNvSpPr/>
      </xdr:nvSpPr>
      <xdr:spPr>
        <a:xfrm>
          <a:off x="20383500" y="1274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146251</xdr:rowOff>
    </xdr:from>
    <xdr:ext cx="534377" cy="259045"/>
    <xdr:sp macro="" textlink="">
      <xdr:nvSpPr>
        <xdr:cNvPr id="857" name="テキスト ボックス 856"/>
        <xdr:cNvSpPr txBox="1"/>
      </xdr:nvSpPr>
      <xdr:spPr>
        <a:xfrm>
          <a:off x="20167111" y="1283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69</xdr:row>
      <xdr:rowOff>148882</xdr:rowOff>
    </xdr:from>
    <xdr:to>
      <xdr:col>102</xdr:col>
      <xdr:colOff>114300</xdr:colOff>
      <xdr:row>73</xdr:row>
      <xdr:rowOff>56528</xdr:rowOff>
    </xdr:to>
    <xdr:cxnSp macro="">
      <xdr:nvCxnSpPr>
        <xdr:cNvPr id="858" name="直線コネクタ 857"/>
        <xdr:cNvCxnSpPr/>
      </xdr:nvCxnSpPr>
      <xdr:spPr>
        <a:xfrm>
          <a:off x="18656300" y="11978932"/>
          <a:ext cx="889000" cy="593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47275</xdr:rowOff>
    </xdr:from>
    <xdr:to>
      <xdr:col>102</xdr:col>
      <xdr:colOff>165100</xdr:colOff>
      <xdr:row>74</xdr:row>
      <xdr:rowOff>148875</xdr:rowOff>
    </xdr:to>
    <xdr:sp macro="" textlink="">
      <xdr:nvSpPr>
        <xdr:cNvPr id="859" name="フローチャート: 判断 858"/>
        <xdr:cNvSpPr/>
      </xdr:nvSpPr>
      <xdr:spPr>
        <a:xfrm>
          <a:off x="19494500" y="1273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140002</xdr:rowOff>
    </xdr:from>
    <xdr:ext cx="534377" cy="259045"/>
    <xdr:sp macro="" textlink="">
      <xdr:nvSpPr>
        <xdr:cNvPr id="860" name="テキスト ボックス 859"/>
        <xdr:cNvSpPr txBox="1"/>
      </xdr:nvSpPr>
      <xdr:spPr>
        <a:xfrm>
          <a:off x="19278111" y="12827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33217</xdr:rowOff>
    </xdr:from>
    <xdr:to>
      <xdr:col>98</xdr:col>
      <xdr:colOff>38100</xdr:colOff>
      <xdr:row>74</xdr:row>
      <xdr:rowOff>134817</xdr:rowOff>
    </xdr:to>
    <xdr:sp macro="" textlink="">
      <xdr:nvSpPr>
        <xdr:cNvPr id="861" name="フローチャート: 判断 860"/>
        <xdr:cNvSpPr/>
      </xdr:nvSpPr>
      <xdr:spPr>
        <a:xfrm>
          <a:off x="18605500" y="1272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125944</xdr:rowOff>
    </xdr:from>
    <xdr:ext cx="534377" cy="259045"/>
    <xdr:sp macro="" textlink="">
      <xdr:nvSpPr>
        <xdr:cNvPr id="862" name="テキスト ボックス 861"/>
        <xdr:cNvSpPr txBox="1"/>
      </xdr:nvSpPr>
      <xdr:spPr>
        <a:xfrm>
          <a:off x="18389111" y="1281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170815</xdr:rowOff>
    </xdr:from>
    <xdr:to>
      <xdr:col>116</xdr:col>
      <xdr:colOff>114300</xdr:colOff>
      <xdr:row>73</xdr:row>
      <xdr:rowOff>100965</xdr:rowOff>
    </xdr:to>
    <xdr:sp macro="" textlink="">
      <xdr:nvSpPr>
        <xdr:cNvPr id="868" name="楕円 867"/>
        <xdr:cNvSpPr/>
      </xdr:nvSpPr>
      <xdr:spPr>
        <a:xfrm>
          <a:off x="22110700" y="1251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123842</xdr:rowOff>
    </xdr:from>
    <xdr:ext cx="534377" cy="259045"/>
    <xdr:sp macro="" textlink="">
      <xdr:nvSpPr>
        <xdr:cNvPr id="869" name="繰出金該当値テキスト"/>
        <xdr:cNvSpPr txBox="1"/>
      </xdr:nvSpPr>
      <xdr:spPr>
        <a:xfrm>
          <a:off x="22212300" y="1246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14605</xdr:rowOff>
    </xdr:from>
    <xdr:to>
      <xdr:col>112</xdr:col>
      <xdr:colOff>38100</xdr:colOff>
      <xdr:row>73</xdr:row>
      <xdr:rowOff>116205</xdr:rowOff>
    </xdr:to>
    <xdr:sp macro="" textlink="">
      <xdr:nvSpPr>
        <xdr:cNvPr id="870" name="楕円 869"/>
        <xdr:cNvSpPr/>
      </xdr:nvSpPr>
      <xdr:spPr>
        <a:xfrm>
          <a:off x="21272500" y="1253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132732</xdr:rowOff>
    </xdr:from>
    <xdr:ext cx="534377" cy="259045"/>
    <xdr:sp macro="" textlink="">
      <xdr:nvSpPr>
        <xdr:cNvPr id="871" name="テキスト ボックス 870"/>
        <xdr:cNvSpPr txBox="1"/>
      </xdr:nvSpPr>
      <xdr:spPr>
        <a:xfrm>
          <a:off x="21056111" y="1230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162566</xdr:rowOff>
    </xdr:from>
    <xdr:to>
      <xdr:col>107</xdr:col>
      <xdr:colOff>101600</xdr:colOff>
      <xdr:row>73</xdr:row>
      <xdr:rowOff>92716</xdr:rowOff>
    </xdr:to>
    <xdr:sp macro="" textlink="">
      <xdr:nvSpPr>
        <xdr:cNvPr id="872" name="楕円 871"/>
        <xdr:cNvSpPr/>
      </xdr:nvSpPr>
      <xdr:spPr>
        <a:xfrm>
          <a:off x="20383500" y="1250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109243</xdr:rowOff>
    </xdr:from>
    <xdr:ext cx="534377" cy="259045"/>
    <xdr:sp macro="" textlink="">
      <xdr:nvSpPr>
        <xdr:cNvPr id="873" name="テキスト ボックス 872"/>
        <xdr:cNvSpPr txBox="1"/>
      </xdr:nvSpPr>
      <xdr:spPr>
        <a:xfrm>
          <a:off x="20167111" y="12282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5728</xdr:rowOff>
    </xdr:from>
    <xdr:to>
      <xdr:col>102</xdr:col>
      <xdr:colOff>165100</xdr:colOff>
      <xdr:row>73</xdr:row>
      <xdr:rowOff>107328</xdr:rowOff>
    </xdr:to>
    <xdr:sp macro="" textlink="">
      <xdr:nvSpPr>
        <xdr:cNvPr id="874" name="楕円 873"/>
        <xdr:cNvSpPr/>
      </xdr:nvSpPr>
      <xdr:spPr>
        <a:xfrm>
          <a:off x="19494500" y="1252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123855</xdr:rowOff>
    </xdr:from>
    <xdr:ext cx="534377" cy="259045"/>
    <xdr:sp macro="" textlink="">
      <xdr:nvSpPr>
        <xdr:cNvPr id="875" name="テキスト ボックス 874"/>
        <xdr:cNvSpPr txBox="1"/>
      </xdr:nvSpPr>
      <xdr:spPr>
        <a:xfrm>
          <a:off x="19278111" y="12296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69</xdr:row>
      <xdr:rowOff>98082</xdr:rowOff>
    </xdr:from>
    <xdr:to>
      <xdr:col>98</xdr:col>
      <xdr:colOff>38100</xdr:colOff>
      <xdr:row>70</xdr:row>
      <xdr:rowOff>28232</xdr:rowOff>
    </xdr:to>
    <xdr:sp macro="" textlink="">
      <xdr:nvSpPr>
        <xdr:cNvPr id="876" name="楕円 875"/>
        <xdr:cNvSpPr/>
      </xdr:nvSpPr>
      <xdr:spPr>
        <a:xfrm>
          <a:off x="18605500" y="1192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68</xdr:row>
      <xdr:rowOff>44759</xdr:rowOff>
    </xdr:from>
    <xdr:ext cx="534377" cy="259045"/>
    <xdr:sp macro="" textlink="">
      <xdr:nvSpPr>
        <xdr:cNvPr id="877" name="テキスト ボックス 876"/>
        <xdr:cNvSpPr txBox="1"/>
      </xdr:nvSpPr>
      <xdr:spPr>
        <a:xfrm>
          <a:off x="18389111" y="1170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補助費等については、特別定額給付金給付事業（前年比＋</a:t>
          </a:r>
          <a:r>
            <a:rPr kumimoji="1" lang="en-US" altLang="ja-JP" sz="1100">
              <a:solidFill>
                <a:schemeClr val="dk1"/>
              </a:solidFill>
              <a:effectLst/>
              <a:latin typeface="+mn-lt"/>
              <a:ea typeface="+mn-ea"/>
              <a:cs typeface="+mn-cs"/>
            </a:rPr>
            <a:t>5,123</a:t>
          </a:r>
          <a:r>
            <a:rPr kumimoji="1" lang="ja-JP" altLang="en-US" sz="1100">
              <a:solidFill>
                <a:schemeClr val="dk1"/>
              </a:solidFill>
              <a:effectLst/>
              <a:latin typeface="+mn-lt"/>
              <a:ea typeface="+mn-ea"/>
              <a:cs typeface="+mn-cs"/>
            </a:rPr>
            <a:t>百万円</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皆増</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）実施の影響により増額となっている。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一方、</a:t>
          </a:r>
          <a:r>
            <a:rPr kumimoji="1" lang="ja-JP" altLang="ja-JP" sz="1100">
              <a:solidFill>
                <a:schemeClr val="dk1"/>
              </a:solidFill>
              <a:effectLst/>
              <a:latin typeface="+mn-lt"/>
              <a:ea typeface="+mn-ea"/>
              <a:cs typeface="+mn-cs"/>
            </a:rPr>
            <a:t>普通建設事業費</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東日本大震災からの復旧・復興事業の進捗に伴い対前年度比で減額となり、住民一人当たりのコストも同様に減額となったが、依然として類似団体平均の数倍という状況が続いている。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災害復旧事業費について、令和元年台風第</a:t>
          </a:r>
          <a:r>
            <a:rPr kumimoji="1" lang="en-US" altLang="ja-JP" sz="1100">
              <a:solidFill>
                <a:schemeClr val="dk1"/>
              </a:solidFill>
              <a:effectLst/>
              <a:latin typeface="+mn-lt"/>
              <a:ea typeface="+mn-ea"/>
              <a:cs typeface="+mn-cs"/>
            </a:rPr>
            <a:t>19</a:t>
          </a:r>
          <a:r>
            <a:rPr kumimoji="1" lang="ja-JP" altLang="en-US" sz="1100">
              <a:solidFill>
                <a:schemeClr val="dk1"/>
              </a:solidFill>
              <a:effectLst/>
              <a:latin typeface="+mn-lt"/>
              <a:ea typeface="+mn-ea"/>
              <a:cs typeface="+mn-cs"/>
            </a:rPr>
            <a:t>号災害に係る事業の進捗に伴い増額となっており、令和３年度まで続く見込みである。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本市は、</a:t>
          </a:r>
          <a:r>
            <a:rPr kumimoji="1" lang="ja-JP" altLang="ja-JP" sz="1100">
              <a:solidFill>
                <a:schemeClr val="dk1"/>
              </a:solidFill>
              <a:effectLst/>
              <a:latin typeface="+mn-lt"/>
              <a:ea typeface="+mn-ea"/>
              <a:cs typeface="+mn-cs"/>
            </a:rPr>
            <a:t>２度の合併により市の面積が広大となったことに合わせ、保有する公共施設の数量も類似団体を大きく上回っており、今後も普通建設事業費（うち更新整備）や物件費、維持補修費は増加が見込まれる状況である。</a:t>
          </a:r>
          <a:endParaRPr lang="ja-JP" altLang="ja-JP" sz="1400">
            <a:effectLst/>
          </a:endParaRPr>
        </a:p>
        <a:p>
          <a:r>
            <a:rPr kumimoji="1" lang="ja-JP" altLang="ja-JP" sz="1100">
              <a:solidFill>
                <a:schemeClr val="dk1"/>
              </a:solidFill>
              <a:effectLst/>
              <a:latin typeface="+mn-lt"/>
              <a:ea typeface="+mn-ea"/>
              <a:cs typeface="+mn-cs"/>
            </a:rPr>
            <a:t>　普通建設事業については慎重に事業を選択するとともに、物件費や維持補修費は、公共施設等総合管理計画に基づき、施設等の更新・統廃合・長寿命化等を計画的に実施し財政負担を軽減・平準化し、公共施設等の最適な配置を実現することで、事業費の圧縮を図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岩手県宮古市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50,562
50,405
1,259.15
48,773,098
46,585,065
1,513,169
17,578,962
46,960,788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21.2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44602</xdr:rowOff>
    </xdr:from>
    <xdr:to>
      <xdr:col>24</xdr:col>
      <xdr:colOff>62865</xdr:colOff>
      <xdr:row>38</xdr:row>
      <xdr:rowOff>140615</xdr:rowOff>
    </xdr:to>
    <xdr:cxnSp macro="">
      <xdr:nvCxnSpPr>
        <xdr:cNvPr id="54" name="直線コネクタ 53"/>
        <xdr:cNvCxnSpPr/>
      </xdr:nvCxnSpPr>
      <xdr:spPr>
        <a:xfrm flipV="1">
          <a:off x="4633595" y="5531002"/>
          <a:ext cx="1270" cy="1124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144442</xdr:rowOff>
    </xdr:from>
    <xdr:ext cx="469744" cy="259045"/>
    <xdr:sp macro="" textlink="">
      <xdr:nvSpPr>
        <xdr:cNvPr id="55" name="議会費最小値テキスト"/>
        <xdr:cNvSpPr txBox="1"/>
      </xdr:nvSpPr>
      <xdr:spPr>
        <a:xfrm>
          <a:off x="4686300" y="665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140615</xdr:rowOff>
    </xdr:from>
    <xdr:to>
      <xdr:col>24</xdr:col>
      <xdr:colOff>152400</xdr:colOff>
      <xdr:row>38</xdr:row>
      <xdr:rowOff>140615</xdr:rowOff>
    </xdr:to>
    <xdr:cxnSp macro="">
      <xdr:nvCxnSpPr>
        <xdr:cNvPr id="56" name="直線コネクタ 55"/>
        <xdr:cNvCxnSpPr/>
      </xdr:nvCxnSpPr>
      <xdr:spPr>
        <a:xfrm>
          <a:off x="4546600" y="665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162729</xdr:rowOff>
    </xdr:from>
    <xdr:ext cx="469744" cy="259045"/>
    <xdr:sp macro="" textlink="">
      <xdr:nvSpPr>
        <xdr:cNvPr id="57" name="議会費最大値テキスト"/>
        <xdr:cNvSpPr txBox="1"/>
      </xdr:nvSpPr>
      <xdr:spPr>
        <a:xfrm>
          <a:off x="4686300" y="5306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44602</xdr:rowOff>
    </xdr:from>
    <xdr:to>
      <xdr:col>24</xdr:col>
      <xdr:colOff>152400</xdr:colOff>
      <xdr:row>32</xdr:row>
      <xdr:rowOff>44602</xdr:rowOff>
    </xdr:to>
    <xdr:cxnSp macro="">
      <xdr:nvCxnSpPr>
        <xdr:cNvPr id="58" name="直線コネクタ 57"/>
        <xdr:cNvCxnSpPr/>
      </xdr:nvCxnSpPr>
      <xdr:spPr>
        <a:xfrm>
          <a:off x="4546600" y="5531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168046</xdr:rowOff>
    </xdr:from>
    <xdr:to>
      <xdr:col>24</xdr:col>
      <xdr:colOff>63500</xdr:colOff>
      <xdr:row>33</xdr:row>
      <xdr:rowOff>24028</xdr:rowOff>
    </xdr:to>
    <xdr:cxnSp macro="">
      <xdr:nvCxnSpPr>
        <xdr:cNvPr id="59" name="直線コネクタ 58"/>
        <xdr:cNvCxnSpPr/>
      </xdr:nvCxnSpPr>
      <xdr:spPr>
        <a:xfrm>
          <a:off x="3797300" y="565444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54068</xdr:rowOff>
    </xdr:from>
    <xdr:ext cx="469744" cy="259045"/>
    <xdr:sp macro="" textlink="">
      <xdr:nvSpPr>
        <xdr:cNvPr id="60" name="議会費平均値テキスト"/>
        <xdr:cNvSpPr txBox="1"/>
      </xdr:nvSpPr>
      <xdr:spPr>
        <a:xfrm>
          <a:off x="4686300" y="60548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75641</xdr:rowOff>
    </xdr:from>
    <xdr:to>
      <xdr:col>24</xdr:col>
      <xdr:colOff>114300</xdr:colOff>
      <xdr:row>36</xdr:row>
      <xdr:rowOff>5791</xdr:rowOff>
    </xdr:to>
    <xdr:sp macro="" textlink="">
      <xdr:nvSpPr>
        <xdr:cNvPr id="61" name="フローチャート: 判断 60"/>
        <xdr:cNvSpPr/>
      </xdr:nvSpPr>
      <xdr:spPr>
        <a:xfrm>
          <a:off x="45847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120498</xdr:rowOff>
    </xdr:from>
    <xdr:to>
      <xdr:col>19</xdr:col>
      <xdr:colOff>177800</xdr:colOff>
      <xdr:row>32</xdr:row>
      <xdr:rowOff>168046</xdr:rowOff>
    </xdr:to>
    <xdr:cxnSp macro="">
      <xdr:nvCxnSpPr>
        <xdr:cNvPr id="62" name="直線コネクタ 61"/>
        <xdr:cNvCxnSpPr/>
      </xdr:nvCxnSpPr>
      <xdr:spPr>
        <a:xfrm>
          <a:off x="2908300" y="5606898"/>
          <a:ext cx="889000" cy="47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169367</xdr:rowOff>
    </xdr:from>
    <xdr:to>
      <xdr:col>20</xdr:col>
      <xdr:colOff>38100</xdr:colOff>
      <xdr:row>35</xdr:row>
      <xdr:rowOff>99517</xdr:rowOff>
    </xdr:to>
    <xdr:sp macro="" textlink="">
      <xdr:nvSpPr>
        <xdr:cNvPr id="63" name="フローチャート: 判断 62"/>
        <xdr:cNvSpPr/>
      </xdr:nvSpPr>
      <xdr:spPr>
        <a:xfrm>
          <a:off x="3746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90644</xdr:rowOff>
    </xdr:from>
    <xdr:ext cx="469744" cy="259045"/>
    <xdr:sp macro="" textlink="">
      <xdr:nvSpPr>
        <xdr:cNvPr id="64" name="テキスト ボックス 63"/>
        <xdr:cNvSpPr txBox="1"/>
      </xdr:nvSpPr>
      <xdr:spPr>
        <a:xfrm>
          <a:off x="3562428" y="609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30886</xdr:rowOff>
    </xdr:from>
    <xdr:to>
      <xdr:col>15</xdr:col>
      <xdr:colOff>50800</xdr:colOff>
      <xdr:row>32</xdr:row>
      <xdr:rowOff>120498</xdr:rowOff>
    </xdr:to>
    <xdr:cxnSp macro="">
      <xdr:nvCxnSpPr>
        <xdr:cNvPr id="65" name="直線コネクタ 64"/>
        <xdr:cNvCxnSpPr/>
      </xdr:nvCxnSpPr>
      <xdr:spPr>
        <a:xfrm>
          <a:off x="2019300" y="5517286"/>
          <a:ext cx="889000" cy="89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167996</xdr:rowOff>
    </xdr:from>
    <xdr:to>
      <xdr:col>15</xdr:col>
      <xdr:colOff>101600</xdr:colOff>
      <xdr:row>35</xdr:row>
      <xdr:rowOff>98146</xdr:rowOff>
    </xdr:to>
    <xdr:sp macro="" textlink="">
      <xdr:nvSpPr>
        <xdr:cNvPr id="66" name="フローチャート: 判断 65"/>
        <xdr:cNvSpPr/>
      </xdr:nvSpPr>
      <xdr:spPr>
        <a:xfrm>
          <a:off x="2857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89273</xdr:rowOff>
    </xdr:from>
    <xdr:ext cx="469744" cy="259045"/>
    <xdr:sp macro="" textlink="">
      <xdr:nvSpPr>
        <xdr:cNvPr id="67" name="テキスト ボックス 66"/>
        <xdr:cNvSpPr txBox="1"/>
      </xdr:nvSpPr>
      <xdr:spPr>
        <a:xfrm>
          <a:off x="2673428" y="609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163931</xdr:rowOff>
    </xdr:from>
    <xdr:to>
      <xdr:col>10</xdr:col>
      <xdr:colOff>114300</xdr:colOff>
      <xdr:row>32</xdr:row>
      <xdr:rowOff>30886</xdr:rowOff>
    </xdr:to>
    <xdr:cxnSp macro="">
      <xdr:nvCxnSpPr>
        <xdr:cNvPr id="68" name="直線コネクタ 67"/>
        <xdr:cNvCxnSpPr/>
      </xdr:nvCxnSpPr>
      <xdr:spPr>
        <a:xfrm>
          <a:off x="1130300" y="5478881"/>
          <a:ext cx="8890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2946</xdr:rowOff>
    </xdr:from>
    <xdr:to>
      <xdr:col>10</xdr:col>
      <xdr:colOff>165100</xdr:colOff>
      <xdr:row>35</xdr:row>
      <xdr:rowOff>104546</xdr:rowOff>
    </xdr:to>
    <xdr:sp macro="" textlink="">
      <xdr:nvSpPr>
        <xdr:cNvPr id="69" name="フローチャート: 判断 68"/>
        <xdr:cNvSpPr/>
      </xdr:nvSpPr>
      <xdr:spPr>
        <a:xfrm>
          <a:off x="1968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95673</xdr:rowOff>
    </xdr:from>
    <xdr:ext cx="469744" cy="259045"/>
    <xdr:sp macro="" textlink="">
      <xdr:nvSpPr>
        <xdr:cNvPr id="70" name="テキスト ボックス 69"/>
        <xdr:cNvSpPr txBox="1"/>
      </xdr:nvSpPr>
      <xdr:spPr>
        <a:xfrm>
          <a:off x="1784428" y="609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113589</xdr:rowOff>
    </xdr:from>
    <xdr:to>
      <xdr:col>6</xdr:col>
      <xdr:colOff>38100</xdr:colOff>
      <xdr:row>35</xdr:row>
      <xdr:rowOff>43739</xdr:rowOff>
    </xdr:to>
    <xdr:sp macro="" textlink="">
      <xdr:nvSpPr>
        <xdr:cNvPr id="71" name="フローチャート: 判断 70"/>
        <xdr:cNvSpPr/>
      </xdr:nvSpPr>
      <xdr:spPr>
        <a:xfrm>
          <a:off x="1079500" y="59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34866</xdr:rowOff>
    </xdr:from>
    <xdr:ext cx="469744" cy="259045"/>
    <xdr:sp macro="" textlink="">
      <xdr:nvSpPr>
        <xdr:cNvPr id="72" name="テキスト ボックス 71"/>
        <xdr:cNvSpPr txBox="1"/>
      </xdr:nvSpPr>
      <xdr:spPr>
        <a:xfrm>
          <a:off x="895428" y="6035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144678</xdr:rowOff>
    </xdr:from>
    <xdr:to>
      <xdr:col>24</xdr:col>
      <xdr:colOff>114300</xdr:colOff>
      <xdr:row>33</xdr:row>
      <xdr:rowOff>74828</xdr:rowOff>
    </xdr:to>
    <xdr:sp macro="" textlink="">
      <xdr:nvSpPr>
        <xdr:cNvPr id="78" name="楕円 77"/>
        <xdr:cNvSpPr/>
      </xdr:nvSpPr>
      <xdr:spPr>
        <a:xfrm>
          <a:off x="4584700" y="563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167555</xdr:rowOff>
    </xdr:from>
    <xdr:ext cx="469744" cy="259045"/>
    <xdr:sp macro="" textlink="">
      <xdr:nvSpPr>
        <xdr:cNvPr id="79" name="議会費該当値テキスト"/>
        <xdr:cNvSpPr txBox="1"/>
      </xdr:nvSpPr>
      <xdr:spPr>
        <a:xfrm>
          <a:off x="4686300" y="5482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117246</xdr:rowOff>
    </xdr:from>
    <xdr:to>
      <xdr:col>20</xdr:col>
      <xdr:colOff>38100</xdr:colOff>
      <xdr:row>33</xdr:row>
      <xdr:rowOff>47396</xdr:rowOff>
    </xdr:to>
    <xdr:sp macro="" textlink="">
      <xdr:nvSpPr>
        <xdr:cNvPr id="80" name="楕円 79"/>
        <xdr:cNvSpPr/>
      </xdr:nvSpPr>
      <xdr:spPr>
        <a:xfrm>
          <a:off x="3746500" y="560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63923</xdr:rowOff>
    </xdr:from>
    <xdr:ext cx="469744" cy="259045"/>
    <xdr:sp macro="" textlink="">
      <xdr:nvSpPr>
        <xdr:cNvPr id="81" name="テキスト ボックス 80"/>
        <xdr:cNvSpPr txBox="1"/>
      </xdr:nvSpPr>
      <xdr:spPr>
        <a:xfrm>
          <a:off x="3562428" y="5378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69698</xdr:rowOff>
    </xdr:from>
    <xdr:to>
      <xdr:col>15</xdr:col>
      <xdr:colOff>101600</xdr:colOff>
      <xdr:row>32</xdr:row>
      <xdr:rowOff>171298</xdr:rowOff>
    </xdr:to>
    <xdr:sp macro="" textlink="">
      <xdr:nvSpPr>
        <xdr:cNvPr id="82" name="楕円 81"/>
        <xdr:cNvSpPr/>
      </xdr:nvSpPr>
      <xdr:spPr>
        <a:xfrm>
          <a:off x="2857500" y="555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16375</xdr:rowOff>
    </xdr:from>
    <xdr:ext cx="469744" cy="259045"/>
    <xdr:sp macro="" textlink="">
      <xdr:nvSpPr>
        <xdr:cNvPr id="83" name="テキスト ボックス 82"/>
        <xdr:cNvSpPr txBox="1"/>
      </xdr:nvSpPr>
      <xdr:spPr>
        <a:xfrm>
          <a:off x="2673428" y="5331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151536</xdr:rowOff>
    </xdr:from>
    <xdr:to>
      <xdr:col>10</xdr:col>
      <xdr:colOff>165100</xdr:colOff>
      <xdr:row>32</xdr:row>
      <xdr:rowOff>81686</xdr:rowOff>
    </xdr:to>
    <xdr:sp macro="" textlink="">
      <xdr:nvSpPr>
        <xdr:cNvPr id="84" name="楕円 83"/>
        <xdr:cNvSpPr/>
      </xdr:nvSpPr>
      <xdr:spPr>
        <a:xfrm>
          <a:off x="1968500" y="546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98213</xdr:rowOff>
    </xdr:from>
    <xdr:ext cx="469744" cy="259045"/>
    <xdr:sp macro="" textlink="">
      <xdr:nvSpPr>
        <xdr:cNvPr id="85" name="テキスト ボックス 84"/>
        <xdr:cNvSpPr txBox="1"/>
      </xdr:nvSpPr>
      <xdr:spPr>
        <a:xfrm>
          <a:off x="1784428" y="5241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113131</xdr:rowOff>
    </xdr:from>
    <xdr:to>
      <xdr:col>6</xdr:col>
      <xdr:colOff>38100</xdr:colOff>
      <xdr:row>32</xdr:row>
      <xdr:rowOff>43281</xdr:rowOff>
    </xdr:to>
    <xdr:sp macro="" textlink="">
      <xdr:nvSpPr>
        <xdr:cNvPr id="86" name="楕円 85"/>
        <xdr:cNvSpPr/>
      </xdr:nvSpPr>
      <xdr:spPr>
        <a:xfrm>
          <a:off x="1079500" y="542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59808</xdr:rowOff>
    </xdr:from>
    <xdr:ext cx="469744" cy="259045"/>
    <xdr:sp macro="" textlink="">
      <xdr:nvSpPr>
        <xdr:cNvPr id="87" name="テキスト ボックス 86"/>
        <xdr:cNvSpPr txBox="1"/>
      </xdr:nvSpPr>
      <xdr:spPr>
        <a:xfrm>
          <a:off x="895428" y="5203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158716</xdr:rowOff>
    </xdr:from>
    <xdr:to>
      <xdr:col>24</xdr:col>
      <xdr:colOff>62865</xdr:colOff>
      <xdr:row>56</xdr:row>
      <xdr:rowOff>48268</xdr:rowOff>
    </xdr:to>
    <xdr:cxnSp macro="">
      <xdr:nvCxnSpPr>
        <xdr:cNvPr id="111" name="直線コネクタ 110"/>
        <xdr:cNvCxnSpPr/>
      </xdr:nvCxnSpPr>
      <xdr:spPr>
        <a:xfrm flipV="1">
          <a:off x="4633595" y="8902666"/>
          <a:ext cx="1270" cy="74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52095</xdr:rowOff>
    </xdr:from>
    <xdr:ext cx="599010" cy="259045"/>
    <xdr:sp macro="" textlink="">
      <xdr:nvSpPr>
        <xdr:cNvPr id="112" name="総務費最小値テキスト"/>
        <xdr:cNvSpPr txBox="1"/>
      </xdr:nvSpPr>
      <xdr:spPr>
        <a:xfrm>
          <a:off x="4686300" y="9653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48268</xdr:rowOff>
    </xdr:from>
    <xdr:to>
      <xdr:col>24</xdr:col>
      <xdr:colOff>152400</xdr:colOff>
      <xdr:row>56</xdr:row>
      <xdr:rowOff>48268</xdr:rowOff>
    </xdr:to>
    <xdr:cxnSp macro="">
      <xdr:nvCxnSpPr>
        <xdr:cNvPr id="113" name="直線コネクタ 112"/>
        <xdr:cNvCxnSpPr/>
      </xdr:nvCxnSpPr>
      <xdr:spPr>
        <a:xfrm>
          <a:off x="4546600" y="9649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105393</xdr:rowOff>
    </xdr:from>
    <xdr:ext cx="599010" cy="259045"/>
    <xdr:sp macro="" textlink="">
      <xdr:nvSpPr>
        <xdr:cNvPr id="114" name="総務費最大値テキスト"/>
        <xdr:cNvSpPr txBox="1"/>
      </xdr:nvSpPr>
      <xdr:spPr>
        <a:xfrm>
          <a:off x="4686300" y="867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158716</xdr:rowOff>
    </xdr:from>
    <xdr:to>
      <xdr:col>24</xdr:col>
      <xdr:colOff>152400</xdr:colOff>
      <xdr:row>51</xdr:row>
      <xdr:rowOff>158716</xdr:rowOff>
    </xdr:to>
    <xdr:cxnSp macro="">
      <xdr:nvCxnSpPr>
        <xdr:cNvPr id="115" name="直線コネクタ 114"/>
        <xdr:cNvCxnSpPr/>
      </xdr:nvCxnSpPr>
      <xdr:spPr>
        <a:xfrm>
          <a:off x="4546600" y="890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24954</xdr:rowOff>
    </xdr:from>
    <xdr:to>
      <xdr:col>24</xdr:col>
      <xdr:colOff>63500</xdr:colOff>
      <xdr:row>56</xdr:row>
      <xdr:rowOff>37901</xdr:rowOff>
    </xdr:to>
    <xdr:cxnSp macro="">
      <xdr:nvCxnSpPr>
        <xdr:cNvPr id="116" name="直線コネクタ 115"/>
        <xdr:cNvCxnSpPr/>
      </xdr:nvCxnSpPr>
      <xdr:spPr>
        <a:xfrm flipV="1">
          <a:off x="3797300" y="9283254"/>
          <a:ext cx="838200" cy="35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20571</xdr:rowOff>
    </xdr:from>
    <xdr:ext cx="599010" cy="259045"/>
    <xdr:sp macro="" textlink="">
      <xdr:nvSpPr>
        <xdr:cNvPr id="117" name="総務費平均値テキスト"/>
        <xdr:cNvSpPr txBox="1"/>
      </xdr:nvSpPr>
      <xdr:spPr>
        <a:xfrm>
          <a:off x="4686300" y="94503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42144</xdr:rowOff>
    </xdr:from>
    <xdr:to>
      <xdr:col>24</xdr:col>
      <xdr:colOff>114300</xdr:colOff>
      <xdr:row>55</xdr:row>
      <xdr:rowOff>143744</xdr:rowOff>
    </xdr:to>
    <xdr:sp macro="" textlink="">
      <xdr:nvSpPr>
        <xdr:cNvPr id="118" name="フローチャート: 判断 117"/>
        <xdr:cNvSpPr/>
      </xdr:nvSpPr>
      <xdr:spPr>
        <a:xfrm>
          <a:off x="4584700" y="9471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109189</xdr:rowOff>
    </xdr:from>
    <xdr:to>
      <xdr:col>19</xdr:col>
      <xdr:colOff>177800</xdr:colOff>
      <xdr:row>56</xdr:row>
      <xdr:rowOff>37901</xdr:rowOff>
    </xdr:to>
    <xdr:cxnSp macro="">
      <xdr:nvCxnSpPr>
        <xdr:cNvPr id="119" name="直線コネクタ 118"/>
        <xdr:cNvCxnSpPr/>
      </xdr:nvCxnSpPr>
      <xdr:spPr>
        <a:xfrm>
          <a:off x="2908300" y="9367489"/>
          <a:ext cx="889000" cy="271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102677</xdr:rowOff>
    </xdr:from>
    <xdr:to>
      <xdr:col>20</xdr:col>
      <xdr:colOff>38100</xdr:colOff>
      <xdr:row>58</xdr:row>
      <xdr:rowOff>32827</xdr:rowOff>
    </xdr:to>
    <xdr:sp macro="" textlink="">
      <xdr:nvSpPr>
        <xdr:cNvPr id="120" name="フローチャート: 判断 119"/>
        <xdr:cNvSpPr/>
      </xdr:nvSpPr>
      <xdr:spPr>
        <a:xfrm>
          <a:off x="3746500" y="987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23954</xdr:rowOff>
    </xdr:from>
    <xdr:ext cx="534377" cy="259045"/>
    <xdr:sp macro="" textlink="">
      <xdr:nvSpPr>
        <xdr:cNvPr id="121" name="テキスト ボックス 120"/>
        <xdr:cNvSpPr txBox="1"/>
      </xdr:nvSpPr>
      <xdr:spPr>
        <a:xfrm>
          <a:off x="3530111" y="996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143502</xdr:rowOff>
    </xdr:from>
    <xdr:to>
      <xdr:col>15</xdr:col>
      <xdr:colOff>50800</xdr:colOff>
      <xdr:row>54</xdr:row>
      <xdr:rowOff>109189</xdr:rowOff>
    </xdr:to>
    <xdr:cxnSp macro="">
      <xdr:nvCxnSpPr>
        <xdr:cNvPr id="122" name="直線コネクタ 121"/>
        <xdr:cNvCxnSpPr/>
      </xdr:nvCxnSpPr>
      <xdr:spPr>
        <a:xfrm>
          <a:off x="2019300" y="9230352"/>
          <a:ext cx="889000" cy="137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108003</xdr:rowOff>
    </xdr:from>
    <xdr:to>
      <xdr:col>15</xdr:col>
      <xdr:colOff>101600</xdr:colOff>
      <xdr:row>58</xdr:row>
      <xdr:rowOff>38153</xdr:rowOff>
    </xdr:to>
    <xdr:sp macro="" textlink="">
      <xdr:nvSpPr>
        <xdr:cNvPr id="123" name="フローチャート: 判断 122"/>
        <xdr:cNvSpPr/>
      </xdr:nvSpPr>
      <xdr:spPr>
        <a:xfrm>
          <a:off x="2857500" y="988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29280</xdr:rowOff>
    </xdr:from>
    <xdr:ext cx="534377" cy="259045"/>
    <xdr:sp macro="" textlink="">
      <xdr:nvSpPr>
        <xdr:cNvPr id="124" name="テキスト ボックス 123"/>
        <xdr:cNvSpPr txBox="1"/>
      </xdr:nvSpPr>
      <xdr:spPr>
        <a:xfrm>
          <a:off x="2641111" y="997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143502</xdr:rowOff>
    </xdr:from>
    <xdr:to>
      <xdr:col>10</xdr:col>
      <xdr:colOff>114300</xdr:colOff>
      <xdr:row>54</xdr:row>
      <xdr:rowOff>39584</xdr:rowOff>
    </xdr:to>
    <xdr:cxnSp macro="">
      <xdr:nvCxnSpPr>
        <xdr:cNvPr id="125" name="直線コネクタ 124"/>
        <xdr:cNvCxnSpPr/>
      </xdr:nvCxnSpPr>
      <xdr:spPr>
        <a:xfrm flipV="1">
          <a:off x="1130300" y="9230352"/>
          <a:ext cx="889000" cy="67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128920</xdr:rowOff>
    </xdr:from>
    <xdr:to>
      <xdr:col>10</xdr:col>
      <xdr:colOff>165100</xdr:colOff>
      <xdr:row>58</xdr:row>
      <xdr:rowOff>59070</xdr:rowOff>
    </xdr:to>
    <xdr:sp macro="" textlink="">
      <xdr:nvSpPr>
        <xdr:cNvPr id="126" name="フローチャート: 判断 125"/>
        <xdr:cNvSpPr/>
      </xdr:nvSpPr>
      <xdr:spPr>
        <a:xfrm>
          <a:off x="1968500" y="990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50197</xdr:rowOff>
    </xdr:from>
    <xdr:ext cx="534377" cy="259045"/>
    <xdr:sp macro="" textlink="">
      <xdr:nvSpPr>
        <xdr:cNvPr id="127" name="テキスト ボックス 126"/>
        <xdr:cNvSpPr txBox="1"/>
      </xdr:nvSpPr>
      <xdr:spPr>
        <a:xfrm>
          <a:off x="1752111" y="999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106735</xdr:rowOff>
    </xdr:from>
    <xdr:to>
      <xdr:col>6</xdr:col>
      <xdr:colOff>38100</xdr:colOff>
      <xdr:row>58</xdr:row>
      <xdr:rowOff>36885</xdr:rowOff>
    </xdr:to>
    <xdr:sp macro="" textlink="">
      <xdr:nvSpPr>
        <xdr:cNvPr id="128" name="フローチャート: 判断 127"/>
        <xdr:cNvSpPr/>
      </xdr:nvSpPr>
      <xdr:spPr>
        <a:xfrm>
          <a:off x="1079500" y="987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28012</xdr:rowOff>
    </xdr:from>
    <xdr:ext cx="534377" cy="259045"/>
    <xdr:sp macro="" textlink="">
      <xdr:nvSpPr>
        <xdr:cNvPr id="129" name="テキスト ボックス 128"/>
        <xdr:cNvSpPr txBox="1"/>
      </xdr:nvSpPr>
      <xdr:spPr>
        <a:xfrm>
          <a:off x="863111" y="9972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145604</xdr:rowOff>
    </xdr:from>
    <xdr:to>
      <xdr:col>24</xdr:col>
      <xdr:colOff>114300</xdr:colOff>
      <xdr:row>54</xdr:row>
      <xdr:rowOff>75754</xdr:rowOff>
    </xdr:to>
    <xdr:sp macro="" textlink="">
      <xdr:nvSpPr>
        <xdr:cNvPr id="135" name="楕円 134"/>
        <xdr:cNvSpPr/>
      </xdr:nvSpPr>
      <xdr:spPr>
        <a:xfrm>
          <a:off x="4584700" y="923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168481</xdr:rowOff>
    </xdr:from>
    <xdr:ext cx="599010" cy="259045"/>
    <xdr:sp macro="" textlink="">
      <xdr:nvSpPr>
        <xdr:cNvPr id="136" name="総務費該当値テキスト"/>
        <xdr:cNvSpPr txBox="1"/>
      </xdr:nvSpPr>
      <xdr:spPr>
        <a:xfrm>
          <a:off x="4686300" y="9083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158551</xdr:rowOff>
    </xdr:from>
    <xdr:to>
      <xdr:col>20</xdr:col>
      <xdr:colOff>38100</xdr:colOff>
      <xdr:row>56</xdr:row>
      <xdr:rowOff>88701</xdr:rowOff>
    </xdr:to>
    <xdr:sp macro="" textlink="">
      <xdr:nvSpPr>
        <xdr:cNvPr id="137" name="楕円 136"/>
        <xdr:cNvSpPr/>
      </xdr:nvSpPr>
      <xdr:spPr>
        <a:xfrm>
          <a:off x="3746500" y="958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105228</xdr:rowOff>
    </xdr:from>
    <xdr:ext cx="599010" cy="259045"/>
    <xdr:sp macro="" textlink="">
      <xdr:nvSpPr>
        <xdr:cNvPr id="138" name="テキスト ボックス 137"/>
        <xdr:cNvSpPr txBox="1"/>
      </xdr:nvSpPr>
      <xdr:spPr>
        <a:xfrm>
          <a:off x="3497795" y="9363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58389</xdr:rowOff>
    </xdr:from>
    <xdr:to>
      <xdr:col>15</xdr:col>
      <xdr:colOff>101600</xdr:colOff>
      <xdr:row>54</xdr:row>
      <xdr:rowOff>159989</xdr:rowOff>
    </xdr:to>
    <xdr:sp macro="" textlink="">
      <xdr:nvSpPr>
        <xdr:cNvPr id="139" name="楕円 138"/>
        <xdr:cNvSpPr/>
      </xdr:nvSpPr>
      <xdr:spPr>
        <a:xfrm>
          <a:off x="2857500" y="931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5066</xdr:rowOff>
    </xdr:from>
    <xdr:ext cx="599010" cy="259045"/>
    <xdr:sp macro="" textlink="">
      <xdr:nvSpPr>
        <xdr:cNvPr id="140" name="テキスト ボックス 139"/>
        <xdr:cNvSpPr txBox="1"/>
      </xdr:nvSpPr>
      <xdr:spPr>
        <a:xfrm>
          <a:off x="2608795" y="9091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92702</xdr:rowOff>
    </xdr:from>
    <xdr:to>
      <xdr:col>10</xdr:col>
      <xdr:colOff>165100</xdr:colOff>
      <xdr:row>54</xdr:row>
      <xdr:rowOff>22852</xdr:rowOff>
    </xdr:to>
    <xdr:sp macro="" textlink="">
      <xdr:nvSpPr>
        <xdr:cNvPr id="141" name="楕円 140"/>
        <xdr:cNvSpPr/>
      </xdr:nvSpPr>
      <xdr:spPr>
        <a:xfrm>
          <a:off x="1968500" y="9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39379</xdr:rowOff>
    </xdr:from>
    <xdr:ext cx="599010" cy="259045"/>
    <xdr:sp macro="" textlink="">
      <xdr:nvSpPr>
        <xdr:cNvPr id="142" name="テキスト ボックス 141"/>
        <xdr:cNvSpPr txBox="1"/>
      </xdr:nvSpPr>
      <xdr:spPr>
        <a:xfrm>
          <a:off x="1719795" y="8954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160234</xdr:rowOff>
    </xdr:from>
    <xdr:to>
      <xdr:col>6</xdr:col>
      <xdr:colOff>38100</xdr:colOff>
      <xdr:row>54</xdr:row>
      <xdr:rowOff>90384</xdr:rowOff>
    </xdr:to>
    <xdr:sp macro="" textlink="">
      <xdr:nvSpPr>
        <xdr:cNvPr id="143" name="楕円 142"/>
        <xdr:cNvSpPr/>
      </xdr:nvSpPr>
      <xdr:spPr>
        <a:xfrm>
          <a:off x="1079500" y="924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106911</xdr:rowOff>
    </xdr:from>
    <xdr:ext cx="599010" cy="259045"/>
    <xdr:sp macro="" textlink="">
      <xdr:nvSpPr>
        <xdr:cNvPr id="144" name="テキスト ボックス 143"/>
        <xdr:cNvSpPr txBox="1"/>
      </xdr:nvSpPr>
      <xdr:spPr>
        <a:xfrm>
          <a:off x="830795" y="9022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125396</xdr:rowOff>
    </xdr:from>
    <xdr:to>
      <xdr:col>24</xdr:col>
      <xdr:colOff>62865</xdr:colOff>
      <xdr:row>78</xdr:row>
      <xdr:rowOff>80144</xdr:rowOff>
    </xdr:to>
    <xdr:cxnSp macro="">
      <xdr:nvCxnSpPr>
        <xdr:cNvPr id="171" name="直線コネクタ 170"/>
        <xdr:cNvCxnSpPr/>
      </xdr:nvCxnSpPr>
      <xdr:spPr>
        <a:xfrm flipV="1">
          <a:off x="4633595" y="11955446"/>
          <a:ext cx="1270" cy="149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83971</xdr:rowOff>
    </xdr:from>
    <xdr:ext cx="599010" cy="259045"/>
    <xdr:sp macro="" textlink="">
      <xdr:nvSpPr>
        <xdr:cNvPr id="172" name="民生費最小値テキスト"/>
        <xdr:cNvSpPr txBox="1"/>
      </xdr:nvSpPr>
      <xdr:spPr>
        <a:xfrm>
          <a:off x="4686300" y="13457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80144</xdr:rowOff>
    </xdr:from>
    <xdr:to>
      <xdr:col>24</xdr:col>
      <xdr:colOff>152400</xdr:colOff>
      <xdr:row>78</xdr:row>
      <xdr:rowOff>80144</xdr:rowOff>
    </xdr:to>
    <xdr:cxnSp macro="">
      <xdr:nvCxnSpPr>
        <xdr:cNvPr id="173" name="直線コネクタ 172"/>
        <xdr:cNvCxnSpPr/>
      </xdr:nvCxnSpPr>
      <xdr:spPr>
        <a:xfrm>
          <a:off x="4546600" y="1345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72073</xdr:rowOff>
    </xdr:from>
    <xdr:ext cx="599010" cy="259045"/>
    <xdr:sp macro="" textlink="">
      <xdr:nvSpPr>
        <xdr:cNvPr id="174" name="民生費最大値テキスト"/>
        <xdr:cNvSpPr txBox="1"/>
      </xdr:nvSpPr>
      <xdr:spPr>
        <a:xfrm>
          <a:off x="4686300" y="11730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125396</xdr:rowOff>
    </xdr:from>
    <xdr:to>
      <xdr:col>24</xdr:col>
      <xdr:colOff>152400</xdr:colOff>
      <xdr:row>69</xdr:row>
      <xdr:rowOff>125396</xdr:rowOff>
    </xdr:to>
    <xdr:cxnSp macro="">
      <xdr:nvCxnSpPr>
        <xdr:cNvPr id="175" name="直線コネクタ 174"/>
        <xdr:cNvCxnSpPr/>
      </xdr:nvCxnSpPr>
      <xdr:spPr>
        <a:xfrm>
          <a:off x="4546600" y="119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168732</xdr:rowOff>
    </xdr:from>
    <xdr:to>
      <xdr:col>24</xdr:col>
      <xdr:colOff>63500</xdr:colOff>
      <xdr:row>73</xdr:row>
      <xdr:rowOff>76302</xdr:rowOff>
    </xdr:to>
    <xdr:cxnSp macro="">
      <xdr:nvCxnSpPr>
        <xdr:cNvPr id="176" name="直線コネクタ 175"/>
        <xdr:cNvCxnSpPr/>
      </xdr:nvCxnSpPr>
      <xdr:spPr>
        <a:xfrm>
          <a:off x="3797300" y="12513132"/>
          <a:ext cx="838200" cy="79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55277</xdr:rowOff>
    </xdr:from>
    <xdr:ext cx="599010" cy="259045"/>
    <xdr:sp macro="" textlink="">
      <xdr:nvSpPr>
        <xdr:cNvPr id="177" name="民生費平均値テキスト"/>
        <xdr:cNvSpPr txBox="1"/>
      </xdr:nvSpPr>
      <xdr:spPr>
        <a:xfrm>
          <a:off x="4686300" y="129140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76850</xdr:rowOff>
    </xdr:from>
    <xdr:to>
      <xdr:col>24</xdr:col>
      <xdr:colOff>114300</xdr:colOff>
      <xdr:row>76</xdr:row>
      <xdr:rowOff>7000</xdr:rowOff>
    </xdr:to>
    <xdr:sp macro="" textlink="">
      <xdr:nvSpPr>
        <xdr:cNvPr id="178" name="フローチャート: 判断 177"/>
        <xdr:cNvSpPr/>
      </xdr:nvSpPr>
      <xdr:spPr>
        <a:xfrm>
          <a:off x="4584700" y="1293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168732</xdr:rowOff>
    </xdr:from>
    <xdr:to>
      <xdr:col>19</xdr:col>
      <xdr:colOff>177800</xdr:colOff>
      <xdr:row>74</xdr:row>
      <xdr:rowOff>35829</xdr:rowOff>
    </xdr:to>
    <xdr:cxnSp macro="">
      <xdr:nvCxnSpPr>
        <xdr:cNvPr id="179" name="直線コネクタ 178"/>
        <xdr:cNvCxnSpPr/>
      </xdr:nvCxnSpPr>
      <xdr:spPr>
        <a:xfrm flipV="1">
          <a:off x="2908300" y="12513132"/>
          <a:ext cx="889000" cy="209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135338</xdr:rowOff>
    </xdr:from>
    <xdr:to>
      <xdr:col>20</xdr:col>
      <xdr:colOff>38100</xdr:colOff>
      <xdr:row>76</xdr:row>
      <xdr:rowOff>65487</xdr:rowOff>
    </xdr:to>
    <xdr:sp macro="" textlink="">
      <xdr:nvSpPr>
        <xdr:cNvPr id="180" name="フローチャート: 判断 179"/>
        <xdr:cNvSpPr/>
      </xdr:nvSpPr>
      <xdr:spPr>
        <a:xfrm>
          <a:off x="37465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56616</xdr:rowOff>
    </xdr:from>
    <xdr:ext cx="599010" cy="259045"/>
    <xdr:sp macro="" textlink="">
      <xdr:nvSpPr>
        <xdr:cNvPr id="181" name="テキスト ボックス 180"/>
        <xdr:cNvSpPr txBox="1"/>
      </xdr:nvSpPr>
      <xdr:spPr>
        <a:xfrm>
          <a:off x="3497795" y="13086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170202</xdr:rowOff>
    </xdr:from>
    <xdr:to>
      <xdr:col>15</xdr:col>
      <xdr:colOff>50800</xdr:colOff>
      <xdr:row>74</xdr:row>
      <xdr:rowOff>35829</xdr:rowOff>
    </xdr:to>
    <xdr:cxnSp macro="">
      <xdr:nvCxnSpPr>
        <xdr:cNvPr id="182" name="直線コネクタ 181"/>
        <xdr:cNvCxnSpPr/>
      </xdr:nvCxnSpPr>
      <xdr:spPr>
        <a:xfrm>
          <a:off x="2019300" y="12686052"/>
          <a:ext cx="889000" cy="37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24696</xdr:rowOff>
    </xdr:from>
    <xdr:to>
      <xdr:col>15</xdr:col>
      <xdr:colOff>101600</xdr:colOff>
      <xdr:row>76</xdr:row>
      <xdr:rowOff>126296</xdr:rowOff>
    </xdr:to>
    <xdr:sp macro="" textlink="">
      <xdr:nvSpPr>
        <xdr:cNvPr id="183" name="フローチャート: 判断 182"/>
        <xdr:cNvSpPr/>
      </xdr:nvSpPr>
      <xdr:spPr>
        <a:xfrm>
          <a:off x="2857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117423</xdr:rowOff>
    </xdr:from>
    <xdr:ext cx="599010" cy="259045"/>
    <xdr:sp macro="" textlink="">
      <xdr:nvSpPr>
        <xdr:cNvPr id="184" name="テキスト ボックス 183"/>
        <xdr:cNvSpPr txBox="1"/>
      </xdr:nvSpPr>
      <xdr:spPr>
        <a:xfrm>
          <a:off x="2608795" y="13147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40183</xdr:rowOff>
    </xdr:from>
    <xdr:to>
      <xdr:col>10</xdr:col>
      <xdr:colOff>114300</xdr:colOff>
      <xdr:row>73</xdr:row>
      <xdr:rowOff>170202</xdr:rowOff>
    </xdr:to>
    <xdr:cxnSp macro="">
      <xdr:nvCxnSpPr>
        <xdr:cNvPr id="185" name="直線コネクタ 184"/>
        <xdr:cNvCxnSpPr/>
      </xdr:nvCxnSpPr>
      <xdr:spPr>
        <a:xfrm>
          <a:off x="1130300" y="12556033"/>
          <a:ext cx="889000" cy="13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2446</xdr:rowOff>
    </xdr:from>
    <xdr:to>
      <xdr:col>10</xdr:col>
      <xdr:colOff>165100</xdr:colOff>
      <xdr:row>76</xdr:row>
      <xdr:rowOff>104046</xdr:rowOff>
    </xdr:to>
    <xdr:sp macro="" textlink="">
      <xdr:nvSpPr>
        <xdr:cNvPr id="186" name="フローチャート: 判断 185"/>
        <xdr:cNvSpPr/>
      </xdr:nvSpPr>
      <xdr:spPr>
        <a:xfrm>
          <a:off x="1968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95173</xdr:rowOff>
    </xdr:from>
    <xdr:ext cx="599010" cy="259045"/>
    <xdr:sp macro="" textlink="">
      <xdr:nvSpPr>
        <xdr:cNvPr id="187" name="テキスト ボックス 186"/>
        <xdr:cNvSpPr txBox="1"/>
      </xdr:nvSpPr>
      <xdr:spPr>
        <a:xfrm>
          <a:off x="1719795" y="1312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120577</xdr:rowOff>
    </xdr:from>
    <xdr:to>
      <xdr:col>6</xdr:col>
      <xdr:colOff>38100</xdr:colOff>
      <xdr:row>76</xdr:row>
      <xdr:rowOff>50727</xdr:rowOff>
    </xdr:to>
    <xdr:sp macro="" textlink="">
      <xdr:nvSpPr>
        <xdr:cNvPr id="188" name="フローチャート: 判断 187"/>
        <xdr:cNvSpPr/>
      </xdr:nvSpPr>
      <xdr:spPr>
        <a:xfrm>
          <a:off x="1079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41854</xdr:rowOff>
    </xdr:from>
    <xdr:ext cx="599010" cy="259045"/>
    <xdr:sp macro="" textlink="">
      <xdr:nvSpPr>
        <xdr:cNvPr id="189" name="テキスト ボックス 188"/>
        <xdr:cNvSpPr txBox="1"/>
      </xdr:nvSpPr>
      <xdr:spPr>
        <a:xfrm>
          <a:off x="830795" y="13072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25502</xdr:rowOff>
    </xdr:from>
    <xdr:to>
      <xdr:col>24</xdr:col>
      <xdr:colOff>114300</xdr:colOff>
      <xdr:row>73</xdr:row>
      <xdr:rowOff>127102</xdr:rowOff>
    </xdr:to>
    <xdr:sp macro="" textlink="">
      <xdr:nvSpPr>
        <xdr:cNvPr id="195" name="楕円 194"/>
        <xdr:cNvSpPr/>
      </xdr:nvSpPr>
      <xdr:spPr>
        <a:xfrm>
          <a:off x="4584700" y="1254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48379</xdr:rowOff>
    </xdr:from>
    <xdr:ext cx="599010" cy="259045"/>
    <xdr:sp macro="" textlink="">
      <xdr:nvSpPr>
        <xdr:cNvPr id="196" name="民生費該当値テキスト"/>
        <xdr:cNvSpPr txBox="1"/>
      </xdr:nvSpPr>
      <xdr:spPr>
        <a:xfrm>
          <a:off x="4686300" y="12392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117932</xdr:rowOff>
    </xdr:from>
    <xdr:to>
      <xdr:col>20</xdr:col>
      <xdr:colOff>38100</xdr:colOff>
      <xdr:row>73</xdr:row>
      <xdr:rowOff>48082</xdr:rowOff>
    </xdr:to>
    <xdr:sp macro="" textlink="">
      <xdr:nvSpPr>
        <xdr:cNvPr id="197" name="楕円 196"/>
        <xdr:cNvSpPr/>
      </xdr:nvSpPr>
      <xdr:spPr>
        <a:xfrm>
          <a:off x="3746500" y="1246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64609</xdr:rowOff>
    </xdr:from>
    <xdr:ext cx="599010" cy="259045"/>
    <xdr:sp macro="" textlink="">
      <xdr:nvSpPr>
        <xdr:cNvPr id="198" name="テキスト ボックス 197"/>
        <xdr:cNvSpPr txBox="1"/>
      </xdr:nvSpPr>
      <xdr:spPr>
        <a:xfrm>
          <a:off x="3497795" y="12237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156479</xdr:rowOff>
    </xdr:from>
    <xdr:to>
      <xdr:col>15</xdr:col>
      <xdr:colOff>101600</xdr:colOff>
      <xdr:row>74</xdr:row>
      <xdr:rowOff>86629</xdr:rowOff>
    </xdr:to>
    <xdr:sp macro="" textlink="">
      <xdr:nvSpPr>
        <xdr:cNvPr id="199" name="楕円 198"/>
        <xdr:cNvSpPr/>
      </xdr:nvSpPr>
      <xdr:spPr>
        <a:xfrm>
          <a:off x="2857500" y="1267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103156</xdr:rowOff>
    </xdr:from>
    <xdr:ext cx="599010" cy="259045"/>
    <xdr:sp macro="" textlink="">
      <xdr:nvSpPr>
        <xdr:cNvPr id="200" name="テキスト ボックス 199"/>
        <xdr:cNvSpPr txBox="1"/>
      </xdr:nvSpPr>
      <xdr:spPr>
        <a:xfrm>
          <a:off x="2608795" y="12447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119402</xdr:rowOff>
    </xdr:from>
    <xdr:to>
      <xdr:col>10</xdr:col>
      <xdr:colOff>165100</xdr:colOff>
      <xdr:row>74</xdr:row>
      <xdr:rowOff>49552</xdr:rowOff>
    </xdr:to>
    <xdr:sp macro="" textlink="">
      <xdr:nvSpPr>
        <xdr:cNvPr id="201" name="楕円 200"/>
        <xdr:cNvSpPr/>
      </xdr:nvSpPr>
      <xdr:spPr>
        <a:xfrm>
          <a:off x="1968500" y="1263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66079</xdr:rowOff>
    </xdr:from>
    <xdr:ext cx="599010" cy="259045"/>
    <xdr:sp macro="" textlink="">
      <xdr:nvSpPr>
        <xdr:cNvPr id="202" name="テキスト ボックス 201"/>
        <xdr:cNvSpPr txBox="1"/>
      </xdr:nvSpPr>
      <xdr:spPr>
        <a:xfrm>
          <a:off x="1719795" y="12410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160833</xdr:rowOff>
    </xdr:from>
    <xdr:to>
      <xdr:col>6</xdr:col>
      <xdr:colOff>38100</xdr:colOff>
      <xdr:row>73</xdr:row>
      <xdr:rowOff>90983</xdr:rowOff>
    </xdr:to>
    <xdr:sp macro="" textlink="">
      <xdr:nvSpPr>
        <xdr:cNvPr id="203" name="楕円 202"/>
        <xdr:cNvSpPr/>
      </xdr:nvSpPr>
      <xdr:spPr>
        <a:xfrm>
          <a:off x="1079500" y="1250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107510</xdr:rowOff>
    </xdr:from>
    <xdr:ext cx="599010" cy="259045"/>
    <xdr:sp macro="" textlink="">
      <xdr:nvSpPr>
        <xdr:cNvPr id="204" name="テキスト ボックス 203"/>
        <xdr:cNvSpPr txBox="1"/>
      </xdr:nvSpPr>
      <xdr:spPr>
        <a:xfrm>
          <a:off x="830795" y="12280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96822</xdr:rowOff>
    </xdr:from>
    <xdr:to>
      <xdr:col>24</xdr:col>
      <xdr:colOff>62865</xdr:colOff>
      <xdr:row>98</xdr:row>
      <xdr:rowOff>59858</xdr:rowOff>
    </xdr:to>
    <xdr:cxnSp macro="">
      <xdr:nvCxnSpPr>
        <xdr:cNvPr id="228" name="直線コネクタ 227"/>
        <xdr:cNvCxnSpPr/>
      </xdr:nvCxnSpPr>
      <xdr:spPr>
        <a:xfrm flipV="1">
          <a:off x="4633595" y="15698772"/>
          <a:ext cx="1270" cy="1163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63685</xdr:rowOff>
    </xdr:from>
    <xdr:ext cx="534377" cy="259045"/>
    <xdr:sp macro="" textlink="">
      <xdr:nvSpPr>
        <xdr:cNvPr id="229" name="衛生費最小値テキスト"/>
        <xdr:cNvSpPr txBox="1"/>
      </xdr:nvSpPr>
      <xdr:spPr>
        <a:xfrm>
          <a:off x="4686300" y="1686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59858</xdr:rowOff>
    </xdr:from>
    <xdr:to>
      <xdr:col>24</xdr:col>
      <xdr:colOff>152400</xdr:colOff>
      <xdr:row>98</xdr:row>
      <xdr:rowOff>59858</xdr:rowOff>
    </xdr:to>
    <xdr:cxnSp macro="">
      <xdr:nvCxnSpPr>
        <xdr:cNvPr id="230" name="直線コネクタ 229"/>
        <xdr:cNvCxnSpPr/>
      </xdr:nvCxnSpPr>
      <xdr:spPr>
        <a:xfrm>
          <a:off x="4546600" y="1686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43499</xdr:rowOff>
    </xdr:from>
    <xdr:ext cx="599010" cy="259045"/>
    <xdr:sp macro="" textlink="">
      <xdr:nvSpPr>
        <xdr:cNvPr id="231" name="衛生費最大値テキスト"/>
        <xdr:cNvSpPr txBox="1"/>
      </xdr:nvSpPr>
      <xdr:spPr>
        <a:xfrm>
          <a:off x="4686300" y="15473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173,127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96822</xdr:rowOff>
    </xdr:from>
    <xdr:to>
      <xdr:col>24</xdr:col>
      <xdr:colOff>152400</xdr:colOff>
      <xdr:row>91</xdr:row>
      <xdr:rowOff>96822</xdr:rowOff>
    </xdr:to>
    <xdr:cxnSp macro="">
      <xdr:nvCxnSpPr>
        <xdr:cNvPr id="232" name="直線コネクタ 231"/>
        <xdr:cNvCxnSpPr/>
      </xdr:nvCxnSpPr>
      <xdr:spPr>
        <a:xfrm>
          <a:off x="4546600" y="1569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161212</xdr:rowOff>
    </xdr:from>
    <xdr:to>
      <xdr:col>24</xdr:col>
      <xdr:colOff>63500</xdr:colOff>
      <xdr:row>97</xdr:row>
      <xdr:rowOff>105448</xdr:rowOff>
    </xdr:to>
    <xdr:cxnSp macro="">
      <xdr:nvCxnSpPr>
        <xdr:cNvPr id="233" name="直線コネクタ 232"/>
        <xdr:cNvCxnSpPr/>
      </xdr:nvCxnSpPr>
      <xdr:spPr>
        <a:xfrm flipV="1">
          <a:off x="3797300" y="16620412"/>
          <a:ext cx="838200" cy="115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155041</xdr:rowOff>
    </xdr:from>
    <xdr:ext cx="534377" cy="259045"/>
    <xdr:sp macro="" textlink="">
      <xdr:nvSpPr>
        <xdr:cNvPr id="234" name="衛生費平均値テキスト"/>
        <xdr:cNvSpPr txBox="1"/>
      </xdr:nvSpPr>
      <xdr:spPr>
        <a:xfrm>
          <a:off x="4686300" y="16614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5164</xdr:rowOff>
    </xdr:from>
    <xdr:to>
      <xdr:col>24</xdr:col>
      <xdr:colOff>114300</xdr:colOff>
      <xdr:row>97</xdr:row>
      <xdr:rowOff>106764</xdr:rowOff>
    </xdr:to>
    <xdr:sp macro="" textlink="">
      <xdr:nvSpPr>
        <xdr:cNvPr id="235" name="フローチャート: 判断 234"/>
        <xdr:cNvSpPr/>
      </xdr:nvSpPr>
      <xdr:spPr>
        <a:xfrm>
          <a:off x="4584700" y="166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105448</xdr:rowOff>
    </xdr:from>
    <xdr:to>
      <xdr:col>19</xdr:col>
      <xdr:colOff>177800</xdr:colOff>
      <xdr:row>97</xdr:row>
      <xdr:rowOff>135013</xdr:rowOff>
    </xdr:to>
    <xdr:cxnSp macro="">
      <xdr:nvCxnSpPr>
        <xdr:cNvPr id="236" name="直線コネクタ 235"/>
        <xdr:cNvCxnSpPr/>
      </xdr:nvCxnSpPr>
      <xdr:spPr>
        <a:xfrm flipV="1">
          <a:off x="2908300" y="16736098"/>
          <a:ext cx="889000" cy="29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44841</xdr:rowOff>
    </xdr:from>
    <xdr:to>
      <xdr:col>20</xdr:col>
      <xdr:colOff>38100</xdr:colOff>
      <xdr:row>97</xdr:row>
      <xdr:rowOff>146441</xdr:rowOff>
    </xdr:to>
    <xdr:sp macro="" textlink="">
      <xdr:nvSpPr>
        <xdr:cNvPr id="237" name="フローチャート: 判断 236"/>
        <xdr:cNvSpPr/>
      </xdr:nvSpPr>
      <xdr:spPr>
        <a:xfrm>
          <a:off x="3746500" y="1667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162968</xdr:rowOff>
    </xdr:from>
    <xdr:ext cx="534377" cy="259045"/>
    <xdr:sp macro="" textlink="">
      <xdr:nvSpPr>
        <xdr:cNvPr id="238" name="テキスト ボックス 237"/>
        <xdr:cNvSpPr txBox="1"/>
      </xdr:nvSpPr>
      <xdr:spPr>
        <a:xfrm>
          <a:off x="3530111" y="1645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57938</xdr:rowOff>
    </xdr:from>
    <xdr:to>
      <xdr:col>15</xdr:col>
      <xdr:colOff>50800</xdr:colOff>
      <xdr:row>97</xdr:row>
      <xdr:rowOff>135013</xdr:rowOff>
    </xdr:to>
    <xdr:cxnSp macro="">
      <xdr:nvCxnSpPr>
        <xdr:cNvPr id="239" name="直線コネクタ 238"/>
        <xdr:cNvCxnSpPr/>
      </xdr:nvCxnSpPr>
      <xdr:spPr>
        <a:xfrm>
          <a:off x="2019300" y="16688588"/>
          <a:ext cx="889000" cy="77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47789</xdr:rowOff>
    </xdr:from>
    <xdr:to>
      <xdr:col>15</xdr:col>
      <xdr:colOff>101600</xdr:colOff>
      <xdr:row>97</xdr:row>
      <xdr:rowOff>149389</xdr:rowOff>
    </xdr:to>
    <xdr:sp macro="" textlink="">
      <xdr:nvSpPr>
        <xdr:cNvPr id="240" name="フローチャート: 判断 239"/>
        <xdr:cNvSpPr/>
      </xdr:nvSpPr>
      <xdr:spPr>
        <a:xfrm>
          <a:off x="2857500" y="1667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165916</xdr:rowOff>
    </xdr:from>
    <xdr:ext cx="534377" cy="259045"/>
    <xdr:sp macro="" textlink="">
      <xdr:nvSpPr>
        <xdr:cNvPr id="241" name="テキスト ボックス 240"/>
        <xdr:cNvSpPr txBox="1"/>
      </xdr:nvSpPr>
      <xdr:spPr>
        <a:xfrm>
          <a:off x="2641111" y="1645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123706</xdr:rowOff>
    </xdr:from>
    <xdr:to>
      <xdr:col>10</xdr:col>
      <xdr:colOff>114300</xdr:colOff>
      <xdr:row>97</xdr:row>
      <xdr:rowOff>57938</xdr:rowOff>
    </xdr:to>
    <xdr:cxnSp macro="">
      <xdr:nvCxnSpPr>
        <xdr:cNvPr id="242" name="直線コネクタ 241"/>
        <xdr:cNvCxnSpPr/>
      </xdr:nvCxnSpPr>
      <xdr:spPr>
        <a:xfrm>
          <a:off x="1130300" y="16582906"/>
          <a:ext cx="889000" cy="10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65239</xdr:rowOff>
    </xdr:from>
    <xdr:to>
      <xdr:col>10</xdr:col>
      <xdr:colOff>165100</xdr:colOff>
      <xdr:row>97</xdr:row>
      <xdr:rowOff>166839</xdr:rowOff>
    </xdr:to>
    <xdr:sp macro="" textlink="">
      <xdr:nvSpPr>
        <xdr:cNvPr id="243" name="フローチャート: 判断 242"/>
        <xdr:cNvSpPr/>
      </xdr:nvSpPr>
      <xdr:spPr>
        <a:xfrm>
          <a:off x="1968500" y="166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157966</xdr:rowOff>
    </xdr:from>
    <xdr:ext cx="534377" cy="259045"/>
    <xdr:sp macro="" textlink="">
      <xdr:nvSpPr>
        <xdr:cNvPr id="244" name="テキスト ボックス 243"/>
        <xdr:cNvSpPr txBox="1"/>
      </xdr:nvSpPr>
      <xdr:spPr>
        <a:xfrm>
          <a:off x="1752111" y="16788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62923</xdr:rowOff>
    </xdr:from>
    <xdr:to>
      <xdr:col>6</xdr:col>
      <xdr:colOff>38100</xdr:colOff>
      <xdr:row>97</xdr:row>
      <xdr:rowOff>164523</xdr:rowOff>
    </xdr:to>
    <xdr:sp macro="" textlink="">
      <xdr:nvSpPr>
        <xdr:cNvPr id="245" name="フローチャート: 判断 244"/>
        <xdr:cNvSpPr/>
      </xdr:nvSpPr>
      <xdr:spPr>
        <a:xfrm>
          <a:off x="1079500" y="1669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155650</xdr:rowOff>
    </xdr:from>
    <xdr:ext cx="534377" cy="259045"/>
    <xdr:sp macro="" textlink="">
      <xdr:nvSpPr>
        <xdr:cNvPr id="246" name="テキスト ボックス 245"/>
        <xdr:cNvSpPr txBox="1"/>
      </xdr:nvSpPr>
      <xdr:spPr>
        <a:xfrm>
          <a:off x="863111" y="1678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110412</xdr:rowOff>
    </xdr:from>
    <xdr:to>
      <xdr:col>24</xdr:col>
      <xdr:colOff>114300</xdr:colOff>
      <xdr:row>97</xdr:row>
      <xdr:rowOff>40562</xdr:rowOff>
    </xdr:to>
    <xdr:sp macro="" textlink="">
      <xdr:nvSpPr>
        <xdr:cNvPr id="252" name="楕円 251"/>
        <xdr:cNvSpPr/>
      </xdr:nvSpPr>
      <xdr:spPr>
        <a:xfrm>
          <a:off x="4584700" y="1656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133289</xdr:rowOff>
    </xdr:from>
    <xdr:ext cx="534377" cy="259045"/>
    <xdr:sp macro="" textlink="">
      <xdr:nvSpPr>
        <xdr:cNvPr id="253" name="衛生費該当値テキスト"/>
        <xdr:cNvSpPr txBox="1"/>
      </xdr:nvSpPr>
      <xdr:spPr>
        <a:xfrm>
          <a:off x="4686300" y="1642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54648</xdr:rowOff>
    </xdr:from>
    <xdr:to>
      <xdr:col>20</xdr:col>
      <xdr:colOff>38100</xdr:colOff>
      <xdr:row>97</xdr:row>
      <xdr:rowOff>156248</xdr:rowOff>
    </xdr:to>
    <xdr:sp macro="" textlink="">
      <xdr:nvSpPr>
        <xdr:cNvPr id="254" name="楕円 253"/>
        <xdr:cNvSpPr/>
      </xdr:nvSpPr>
      <xdr:spPr>
        <a:xfrm>
          <a:off x="3746500" y="1668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147375</xdr:rowOff>
    </xdr:from>
    <xdr:ext cx="534377" cy="259045"/>
    <xdr:sp macro="" textlink="">
      <xdr:nvSpPr>
        <xdr:cNvPr id="255" name="テキスト ボックス 254"/>
        <xdr:cNvSpPr txBox="1"/>
      </xdr:nvSpPr>
      <xdr:spPr>
        <a:xfrm>
          <a:off x="3530111" y="16778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84213</xdr:rowOff>
    </xdr:from>
    <xdr:to>
      <xdr:col>15</xdr:col>
      <xdr:colOff>101600</xdr:colOff>
      <xdr:row>98</xdr:row>
      <xdr:rowOff>14363</xdr:rowOff>
    </xdr:to>
    <xdr:sp macro="" textlink="">
      <xdr:nvSpPr>
        <xdr:cNvPr id="256" name="楕円 255"/>
        <xdr:cNvSpPr/>
      </xdr:nvSpPr>
      <xdr:spPr>
        <a:xfrm>
          <a:off x="2857500" y="1671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5490</xdr:rowOff>
    </xdr:from>
    <xdr:ext cx="534377" cy="259045"/>
    <xdr:sp macro="" textlink="">
      <xdr:nvSpPr>
        <xdr:cNvPr id="257" name="テキスト ボックス 256"/>
        <xdr:cNvSpPr txBox="1"/>
      </xdr:nvSpPr>
      <xdr:spPr>
        <a:xfrm>
          <a:off x="2641111" y="1680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7138</xdr:rowOff>
    </xdr:from>
    <xdr:to>
      <xdr:col>10</xdr:col>
      <xdr:colOff>165100</xdr:colOff>
      <xdr:row>97</xdr:row>
      <xdr:rowOff>108738</xdr:rowOff>
    </xdr:to>
    <xdr:sp macro="" textlink="">
      <xdr:nvSpPr>
        <xdr:cNvPr id="258" name="楕円 257"/>
        <xdr:cNvSpPr/>
      </xdr:nvSpPr>
      <xdr:spPr>
        <a:xfrm>
          <a:off x="1968500" y="1663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125265</xdr:rowOff>
    </xdr:from>
    <xdr:ext cx="534377" cy="259045"/>
    <xdr:sp macro="" textlink="">
      <xdr:nvSpPr>
        <xdr:cNvPr id="259" name="テキスト ボックス 258"/>
        <xdr:cNvSpPr txBox="1"/>
      </xdr:nvSpPr>
      <xdr:spPr>
        <a:xfrm>
          <a:off x="1752111" y="1641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72906</xdr:rowOff>
    </xdr:from>
    <xdr:to>
      <xdr:col>6</xdr:col>
      <xdr:colOff>38100</xdr:colOff>
      <xdr:row>97</xdr:row>
      <xdr:rowOff>3056</xdr:rowOff>
    </xdr:to>
    <xdr:sp macro="" textlink="">
      <xdr:nvSpPr>
        <xdr:cNvPr id="260" name="楕円 259"/>
        <xdr:cNvSpPr/>
      </xdr:nvSpPr>
      <xdr:spPr>
        <a:xfrm>
          <a:off x="1079500" y="1653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19583</xdr:rowOff>
    </xdr:from>
    <xdr:ext cx="534377" cy="259045"/>
    <xdr:sp macro="" textlink="">
      <xdr:nvSpPr>
        <xdr:cNvPr id="261" name="テキスト ボックス 260"/>
        <xdr:cNvSpPr txBox="1"/>
      </xdr:nvSpPr>
      <xdr:spPr>
        <a:xfrm>
          <a:off x="863111" y="1630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2" name="直線コネクタ 271"/>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3" name="テキスト ボックス 272"/>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5" name="テキスト ボックス 274"/>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6" name="直線コネクタ 275"/>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7" name="テキスト ボックス 276"/>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64776</xdr:rowOff>
    </xdr:from>
    <xdr:to>
      <xdr:col>54</xdr:col>
      <xdr:colOff>189865</xdr:colOff>
      <xdr:row>38</xdr:row>
      <xdr:rowOff>25400</xdr:rowOff>
    </xdr:to>
    <xdr:cxnSp macro="">
      <xdr:nvCxnSpPr>
        <xdr:cNvPr id="281" name="直線コネクタ 280"/>
        <xdr:cNvCxnSpPr/>
      </xdr:nvCxnSpPr>
      <xdr:spPr>
        <a:xfrm flipV="1">
          <a:off x="10475595" y="5379726"/>
          <a:ext cx="1270" cy="1160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2" name="労働費最小値テキスト"/>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3" name="直線コネクタ 282"/>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11453</xdr:rowOff>
    </xdr:from>
    <xdr:ext cx="534377" cy="259045"/>
    <xdr:sp macro="" textlink="">
      <xdr:nvSpPr>
        <xdr:cNvPr id="284" name="労働費最大値テキスト"/>
        <xdr:cNvSpPr txBox="1"/>
      </xdr:nvSpPr>
      <xdr:spPr>
        <a:xfrm>
          <a:off x="10528300" y="515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64776</xdr:rowOff>
    </xdr:from>
    <xdr:to>
      <xdr:col>55</xdr:col>
      <xdr:colOff>88900</xdr:colOff>
      <xdr:row>31</xdr:row>
      <xdr:rowOff>64776</xdr:rowOff>
    </xdr:to>
    <xdr:cxnSp macro="">
      <xdr:nvCxnSpPr>
        <xdr:cNvPr id="285" name="直線コネクタ 284"/>
        <xdr:cNvCxnSpPr/>
      </xdr:nvCxnSpPr>
      <xdr:spPr>
        <a:xfrm>
          <a:off x="10388600" y="5379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110496</xdr:rowOff>
    </xdr:from>
    <xdr:to>
      <xdr:col>55</xdr:col>
      <xdr:colOff>0</xdr:colOff>
      <xdr:row>37</xdr:row>
      <xdr:rowOff>111068</xdr:rowOff>
    </xdr:to>
    <xdr:cxnSp macro="">
      <xdr:nvCxnSpPr>
        <xdr:cNvPr id="286" name="直線コネクタ 285"/>
        <xdr:cNvCxnSpPr/>
      </xdr:nvCxnSpPr>
      <xdr:spPr>
        <a:xfrm flipV="1">
          <a:off x="9639300" y="6454146"/>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53839</xdr:rowOff>
    </xdr:from>
    <xdr:ext cx="469744" cy="259045"/>
    <xdr:sp macro="" textlink="">
      <xdr:nvSpPr>
        <xdr:cNvPr id="287" name="労働費平均値テキスト"/>
        <xdr:cNvSpPr txBox="1"/>
      </xdr:nvSpPr>
      <xdr:spPr>
        <a:xfrm>
          <a:off x="10528300" y="6397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75412</xdr:rowOff>
    </xdr:from>
    <xdr:to>
      <xdr:col>55</xdr:col>
      <xdr:colOff>50800</xdr:colOff>
      <xdr:row>38</xdr:row>
      <xdr:rowOff>5562</xdr:rowOff>
    </xdr:to>
    <xdr:sp macro="" textlink="">
      <xdr:nvSpPr>
        <xdr:cNvPr id="288" name="フローチャート: 判断 287"/>
        <xdr:cNvSpPr/>
      </xdr:nvSpPr>
      <xdr:spPr>
        <a:xfrm>
          <a:off x="104267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111068</xdr:rowOff>
    </xdr:from>
    <xdr:to>
      <xdr:col>50</xdr:col>
      <xdr:colOff>114300</xdr:colOff>
      <xdr:row>37</xdr:row>
      <xdr:rowOff>125527</xdr:rowOff>
    </xdr:to>
    <xdr:cxnSp macro="">
      <xdr:nvCxnSpPr>
        <xdr:cNvPr id="289" name="直線コネクタ 288"/>
        <xdr:cNvCxnSpPr/>
      </xdr:nvCxnSpPr>
      <xdr:spPr>
        <a:xfrm flipV="1">
          <a:off x="8750300" y="6454718"/>
          <a:ext cx="889000" cy="14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68097</xdr:rowOff>
    </xdr:from>
    <xdr:to>
      <xdr:col>50</xdr:col>
      <xdr:colOff>165100</xdr:colOff>
      <xdr:row>37</xdr:row>
      <xdr:rowOff>169697</xdr:rowOff>
    </xdr:to>
    <xdr:sp macro="" textlink="">
      <xdr:nvSpPr>
        <xdr:cNvPr id="290" name="フローチャート: 判断 289"/>
        <xdr:cNvSpPr/>
      </xdr:nvSpPr>
      <xdr:spPr>
        <a:xfrm>
          <a:off x="95885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160824</xdr:rowOff>
    </xdr:from>
    <xdr:ext cx="469744" cy="259045"/>
    <xdr:sp macro="" textlink="">
      <xdr:nvSpPr>
        <xdr:cNvPr id="291" name="テキスト ボックス 290"/>
        <xdr:cNvSpPr txBox="1"/>
      </xdr:nvSpPr>
      <xdr:spPr>
        <a:xfrm>
          <a:off x="9404428" y="650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125527</xdr:rowOff>
    </xdr:from>
    <xdr:to>
      <xdr:col>45</xdr:col>
      <xdr:colOff>177800</xdr:colOff>
      <xdr:row>37</xdr:row>
      <xdr:rowOff>130099</xdr:rowOff>
    </xdr:to>
    <xdr:cxnSp macro="">
      <xdr:nvCxnSpPr>
        <xdr:cNvPr id="292" name="直線コネクタ 291"/>
        <xdr:cNvCxnSpPr/>
      </xdr:nvCxnSpPr>
      <xdr:spPr>
        <a:xfrm flipV="1">
          <a:off x="7861300" y="6469177"/>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63811</xdr:rowOff>
    </xdr:from>
    <xdr:to>
      <xdr:col>46</xdr:col>
      <xdr:colOff>38100</xdr:colOff>
      <xdr:row>37</xdr:row>
      <xdr:rowOff>165412</xdr:rowOff>
    </xdr:to>
    <xdr:sp macro="" textlink="">
      <xdr:nvSpPr>
        <xdr:cNvPr id="293" name="フローチャート: 判断 292"/>
        <xdr:cNvSpPr/>
      </xdr:nvSpPr>
      <xdr:spPr>
        <a:xfrm>
          <a:off x="8699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10488</xdr:rowOff>
    </xdr:from>
    <xdr:ext cx="469744" cy="259045"/>
    <xdr:sp macro="" textlink="">
      <xdr:nvSpPr>
        <xdr:cNvPr id="294" name="テキスト ボックス 293"/>
        <xdr:cNvSpPr txBox="1"/>
      </xdr:nvSpPr>
      <xdr:spPr>
        <a:xfrm>
          <a:off x="8515428" y="618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2426</xdr:rowOff>
    </xdr:from>
    <xdr:to>
      <xdr:col>41</xdr:col>
      <xdr:colOff>50800</xdr:colOff>
      <xdr:row>37</xdr:row>
      <xdr:rowOff>130099</xdr:rowOff>
    </xdr:to>
    <xdr:cxnSp macro="">
      <xdr:nvCxnSpPr>
        <xdr:cNvPr id="295" name="直線コネクタ 294"/>
        <xdr:cNvCxnSpPr/>
      </xdr:nvCxnSpPr>
      <xdr:spPr>
        <a:xfrm>
          <a:off x="6972300" y="6346076"/>
          <a:ext cx="889000" cy="127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62611</xdr:rowOff>
    </xdr:from>
    <xdr:to>
      <xdr:col>41</xdr:col>
      <xdr:colOff>101600</xdr:colOff>
      <xdr:row>37</xdr:row>
      <xdr:rowOff>164211</xdr:rowOff>
    </xdr:to>
    <xdr:sp macro="" textlink="">
      <xdr:nvSpPr>
        <xdr:cNvPr id="296" name="フローチャート: 判断 295"/>
        <xdr:cNvSpPr/>
      </xdr:nvSpPr>
      <xdr:spPr>
        <a:xfrm>
          <a:off x="7810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9288</xdr:rowOff>
    </xdr:from>
    <xdr:ext cx="469744" cy="259045"/>
    <xdr:sp macro="" textlink="">
      <xdr:nvSpPr>
        <xdr:cNvPr id="297" name="テキスト ボックス 296"/>
        <xdr:cNvSpPr txBox="1"/>
      </xdr:nvSpPr>
      <xdr:spPr>
        <a:xfrm>
          <a:off x="7626428" y="618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55296</xdr:rowOff>
    </xdr:from>
    <xdr:to>
      <xdr:col>36</xdr:col>
      <xdr:colOff>165100</xdr:colOff>
      <xdr:row>37</xdr:row>
      <xdr:rowOff>156896</xdr:rowOff>
    </xdr:to>
    <xdr:sp macro="" textlink="">
      <xdr:nvSpPr>
        <xdr:cNvPr id="298" name="フローチャート: 判断 297"/>
        <xdr:cNvSpPr/>
      </xdr:nvSpPr>
      <xdr:spPr>
        <a:xfrm>
          <a:off x="6921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148023</xdr:rowOff>
    </xdr:from>
    <xdr:ext cx="469744" cy="259045"/>
    <xdr:sp macro="" textlink="">
      <xdr:nvSpPr>
        <xdr:cNvPr id="299" name="テキスト ボックス 298"/>
        <xdr:cNvSpPr txBox="1"/>
      </xdr:nvSpPr>
      <xdr:spPr>
        <a:xfrm>
          <a:off x="6737428" y="649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59696</xdr:rowOff>
    </xdr:from>
    <xdr:to>
      <xdr:col>55</xdr:col>
      <xdr:colOff>50800</xdr:colOff>
      <xdr:row>37</xdr:row>
      <xdr:rowOff>161296</xdr:rowOff>
    </xdr:to>
    <xdr:sp macro="" textlink="">
      <xdr:nvSpPr>
        <xdr:cNvPr id="305" name="楕円 304"/>
        <xdr:cNvSpPr/>
      </xdr:nvSpPr>
      <xdr:spPr>
        <a:xfrm>
          <a:off x="10426700" y="640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19073</xdr:rowOff>
    </xdr:from>
    <xdr:ext cx="469744" cy="259045"/>
    <xdr:sp macro="" textlink="">
      <xdr:nvSpPr>
        <xdr:cNvPr id="306" name="労働費該当値テキスト"/>
        <xdr:cNvSpPr txBox="1"/>
      </xdr:nvSpPr>
      <xdr:spPr>
        <a:xfrm>
          <a:off x="10528300" y="619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60268</xdr:rowOff>
    </xdr:from>
    <xdr:to>
      <xdr:col>50</xdr:col>
      <xdr:colOff>165100</xdr:colOff>
      <xdr:row>37</xdr:row>
      <xdr:rowOff>161868</xdr:rowOff>
    </xdr:to>
    <xdr:sp macro="" textlink="">
      <xdr:nvSpPr>
        <xdr:cNvPr id="307" name="楕円 306"/>
        <xdr:cNvSpPr/>
      </xdr:nvSpPr>
      <xdr:spPr>
        <a:xfrm>
          <a:off x="9588500" y="640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6945</xdr:rowOff>
    </xdr:from>
    <xdr:ext cx="469744" cy="259045"/>
    <xdr:sp macro="" textlink="">
      <xdr:nvSpPr>
        <xdr:cNvPr id="308" name="テキスト ボックス 307"/>
        <xdr:cNvSpPr txBox="1"/>
      </xdr:nvSpPr>
      <xdr:spPr>
        <a:xfrm>
          <a:off x="9404428" y="6179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74727</xdr:rowOff>
    </xdr:from>
    <xdr:to>
      <xdr:col>46</xdr:col>
      <xdr:colOff>38100</xdr:colOff>
      <xdr:row>38</xdr:row>
      <xdr:rowOff>4877</xdr:rowOff>
    </xdr:to>
    <xdr:sp macro="" textlink="">
      <xdr:nvSpPr>
        <xdr:cNvPr id="309" name="楕円 308"/>
        <xdr:cNvSpPr/>
      </xdr:nvSpPr>
      <xdr:spPr>
        <a:xfrm>
          <a:off x="8699500" y="641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167453</xdr:rowOff>
    </xdr:from>
    <xdr:ext cx="469744" cy="259045"/>
    <xdr:sp macro="" textlink="">
      <xdr:nvSpPr>
        <xdr:cNvPr id="310" name="テキスト ボックス 309"/>
        <xdr:cNvSpPr txBox="1"/>
      </xdr:nvSpPr>
      <xdr:spPr>
        <a:xfrm>
          <a:off x="8515428" y="651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79299</xdr:rowOff>
    </xdr:from>
    <xdr:to>
      <xdr:col>41</xdr:col>
      <xdr:colOff>101600</xdr:colOff>
      <xdr:row>38</xdr:row>
      <xdr:rowOff>9449</xdr:rowOff>
    </xdr:to>
    <xdr:sp macro="" textlink="">
      <xdr:nvSpPr>
        <xdr:cNvPr id="311" name="楕円 310"/>
        <xdr:cNvSpPr/>
      </xdr:nvSpPr>
      <xdr:spPr>
        <a:xfrm>
          <a:off x="7810500" y="642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576</xdr:rowOff>
    </xdr:from>
    <xdr:ext cx="469744" cy="259045"/>
    <xdr:sp macro="" textlink="">
      <xdr:nvSpPr>
        <xdr:cNvPr id="312" name="テキスト ボックス 311"/>
        <xdr:cNvSpPr txBox="1"/>
      </xdr:nvSpPr>
      <xdr:spPr>
        <a:xfrm>
          <a:off x="7626428" y="6515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123076</xdr:rowOff>
    </xdr:from>
    <xdr:to>
      <xdr:col>36</xdr:col>
      <xdr:colOff>165100</xdr:colOff>
      <xdr:row>37</xdr:row>
      <xdr:rowOff>53226</xdr:rowOff>
    </xdr:to>
    <xdr:sp macro="" textlink="">
      <xdr:nvSpPr>
        <xdr:cNvPr id="313" name="楕円 312"/>
        <xdr:cNvSpPr/>
      </xdr:nvSpPr>
      <xdr:spPr>
        <a:xfrm>
          <a:off x="6921500" y="629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69753</xdr:rowOff>
    </xdr:from>
    <xdr:ext cx="469744" cy="259045"/>
    <xdr:sp macro="" textlink="">
      <xdr:nvSpPr>
        <xdr:cNvPr id="314" name="テキスト ボックス 313"/>
        <xdr:cNvSpPr txBox="1"/>
      </xdr:nvSpPr>
      <xdr:spPr>
        <a:xfrm>
          <a:off x="6737428" y="6070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8" name="テキスト ボックス 327"/>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110677</xdr:rowOff>
    </xdr:from>
    <xdr:to>
      <xdr:col>54</xdr:col>
      <xdr:colOff>189865</xdr:colOff>
      <xdr:row>58</xdr:row>
      <xdr:rowOff>134826</xdr:rowOff>
    </xdr:to>
    <xdr:cxnSp macro="">
      <xdr:nvCxnSpPr>
        <xdr:cNvPr id="336" name="直線コネクタ 335"/>
        <xdr:cNvCxnSpPr/>
      </xdr:nvCxnSpPr>
      <xdr:spPr>
        <a:xfrm flipV="1">
          <a:off x="10475595" y="8683177"/>
          <a:ext cx="1270" cy="1395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138653</xdr:rowOff>
    </xdr:from>
    <xdr:ext cx="378565" cy="259045"/>
    <xdr:sp macro="" textlink="">
      <xdr:nvSpPr>
        <xdr:cNvPr id="337" name="農林水産業費最小値テキスト"/>
        <xdr:cNvSpPr txBox="1"/>
      </xdr:nvSpPr>
      <xdr:spPr>
        <a:xfrm>
          <a:off x="10528300" y="10082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134826</xdr:rowOff>
    </xdr:from>
    <xdr:to>
      <xdr:col>55</xdr:col>
      <xdr:colOff>88900</xdr:colOff>
      <xdr:row>58</xdr:row>
      <xdr:rowOff>134826</xdr:rowOff>
    </xdr:to>
    <xdr:cxnSp macro="">
      <xdr:nvCxnSpPr>
        <xdr:cNvPr id="338" name="直線コネクタ 337"/>
        <xdr:cNvCxnSpPr/>
      </xdr:nvCxnSpPr>
      <xdr:spPr>
        <a:xfrm>
          <a:off x="10388600" y="1007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57354</xdr:rowOff>
    </xdr:from>
    <xdr:ext cx="599010" cy="259045"/>
    <xdr:sp macro="" textlink="">
      <xdr:nvSpPr>
        <xdr:cNvPr id="339" name="農林水産業費最大値テキスト"/>
        <xdr:cNvSpPr txBox="1"/>
      </xdr:nvSpPr>
      <xdr:spPr>
        <a:xfrm>
          <a:off x="10528300" y="8458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110677</xdr:rowOff>
    </xdr:from>
    <xdr:to>
      <xdr:col>55</xdr:col>
      <xdr:colOff>88900</xdr:colOff>
      <xdr:row>50</xdr:row>
      <xdr:rowOff>110677</xdr:rowOff>
    </xdr:to>
    <xdr:cxnSp macro="">
      <xdr:nvCxnSpPr>
        <xdr:cNvPr id="340" name="直線コネクタ 339"/>
        <xdr:cNvCxnSpPr/>
      </xdr:nvCxnSpPr>
      <xdr:spPr>
        <a:xfrm>
          <a:off x="10388600" y="868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93331</xdr:rowOff>
    </xdr:from>
    <xdr:to>
      <xdr:col>55</xdr:col>
      <xdr:colOff>0</xdr:colOff>
      <xdr:row>56</xdr:row>
      <xdr:rowOff>153453</xdr:rowOff>
    </xdr:to>
    <xdr:cxnSp macro="">
      <xdr:nvCxnSpPr>
        <xdr:cNvPr id="341" name="直線コネクタ 340"/>
        <xdr:cNvCxnSpPr/>
      </xdr:nvCxnSpPr>
      <xdr:spPr>
        <a:xfrm flipV="1">
          <a:off x="9639300" y="9694531"/>
          <a:ext cx="838200" cy="60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122502</xdr:rowOff>
    </xdr:from>
    <xdr:ext cx="534377" cy="259045"/>
    <xdr:sp macro="" textlink="">
      <xdr:nvSpPr>
        <xdr:cNvPr id="342" name="農林水産業費平均値テキスト"/>
        <xdr:cNvSpPr txBox="1"/>
      </xdr:nvSpPr>
      <xdr:spPr>
        <a:xfrm>
          <a:off x="10528300" y="9895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144075</xdr:rowOff>
    </xdr:from>
    <xdr:to>
      <xdr:col>55</xdr:col>
      <xdr:colOff>50800</xdr:colOff>
      <xdr:row>58</xdr:row>
      <xdr:rowOff>74225</xdr:rowOff>
    </xdr:to>
    <xdr:sp macro="" textlink="">
      <xdr:nvSpPr>
        <xdr:cNvPr id="343" name="フローチャート: 判断 342"/>
        <xdr:cNvSpPr/>
      </xdr:nvSpPr>
      <xdr:spPr>
        <a:xfrm>
          <a:off x="10426700" y="991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153453</xdr:rowOff>
    </xdr:from>
    <xdr:to>
      <xdr:col>50</xdr:col>
      <xdr:colOff>114300</xdr:colOff>
      <xdr:row>57</xdr:row>
      <xdr:rowOff>1269</xdr:rowOff>
    </xdr:to>
    <xdr:cxnSp macro="">
      <xdr:nvCxnSpPr>
        <xdr:cNvPr id="344" name="直線コネクタ 343"/>
        <xdr:cNvCxnSpPr/>
      </xdr:nvCxnSpPr>
      <xdr:spPr>
        <a:xfrm flipV="1">
          <a:off x="8750300" y="9754653"/>
          <a:ext cx="889000" cy="19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136339</xdr:rowOff>
    </xdr:from>
    <xdr:to>
      <xdr:col>50</xdr:col>
      <xdr:colOff>165100</xdr:colOff>
      <xdr:row>58</xdr:row>
      <xdr:rowOff>66489</xdr:rowOff>
    </xdr:to>
    <xdr:sp macro="" textlink="">
      <xdr:nvSpPr>
        <xdr:cNvPr id="345" name="フローチャート: 判断 344"/>
        <xdr:cNvSpPr/>
      </xdr:nvSpPr>
      <xdr:spPr>
        <a:xfrm>
          <a:off x="9588500" y="99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57616</xdr:rowOff>
    </xdr:from>
    <xdr:ext cx="534377" cy="259045"/>
    <xdr:sp macro="" textlink="">
      <xdr:nvSpPr>
        <xdr:cNvPr id="346" name="テキスト ボックス 345"/>
        <xdr:cNvSpPr txBox="1"/>
      </xdr:nvSpPr>
      <xdr:spPr>
        <a:xfrm>
          <a:off x="9372111" y="1000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102895</xdr:rowOff>
    </xdr:from>
    <xdr:to>
      <xdr:col>45</xdr:col>
      <xdr:colOff>177800</xdr:colOff>
      <xdr:row>57</xdr:row>
      <xdr:rowOff>1269</xdr:rowOff>
    </xdr:to>
    <xdr:cxnSp macro="">
      <xdr:nvCxnSpPr>
        <xdr:cNvPr id="347" name="直線コネクタ 346"/>
        <xdr:cNvCxnSpPr/>
      </xdr:nvCxnSpPr>
      <xdr:spPr>
        <a:xfrm>
          <a:off x="7861300" y="9704095"/>
          <a:ext cx="889000" cy="69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143463</xdr:rowOff>
    </xdr:from>
    <xdr:to>
      <xdr:col>46</xdr:col>
      <xdr:colOff>38100</xdr:colOff>
      <xdr:row>58</xdr:row>
      <xdr:rowOff>73613</xdr:rowOff>
    </xdr:to>
    <xdr:sp macro="" textlink="">
      <xdr:nvSpPr>
        <xdr:cNvPr id="348" name="フローチャート: 判断 347"/>
        <xdr:cNvSpPr/>
      </xdr:nvSpPr>
      <xdr:spPr>
        <a:xfrm>
          <a:off x="8699500" y="991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64740</xdr:rowOff>
    </xdr:from>
    <xdr:ext cx="534377" cy="259045"/>
    <xdr:sp macro="" textlink="">
      <xdr:nvSpPr>
        <xdr:cNvPr id="349" name="テキスト ボックス 348"/>
        <xdr:cNvSpPr txBox="1"/>
      </xdr:nvSpPr>
      <xdr:spPr>
        <a:xfrm>
          <a:off x="8483111" y="1000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4012</xdr:rowOff>
    </xdr:from>
    <xdr:to>
      <xdr:col>41</xdr:col>
      <xdr:colOff>50800</xdr:colOff>
      <xdr:row>56</xdr:row>
      <xdr:rowOff>102895</xdr:rowOff>
    </xdr:to>
    <xdr:cxnSp macro="">
      <xdr:nvCxnSpPr>
        <xdr:cNvPr id="350" name="直線コネクタ 349"/>
        <xdr:cNvCxnSpPr/>
      </xdr:nvCxnSpPr>
      <xdr:spPr>
        <a:xfrm>
          <a:off x="6972300" y="9605212"/>
          <a:ext cx="889000" cy="98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145455</xdr:rowOff>
    </xdr:from>
    <xdr:to>
      <xdr:col>41</xdr:col>
      <xdr:colOff>101600</xdr:colOff>
      <xdr:row>58</xdr:row>
      <xdr:rowOff>75605</xdr:rowOff>
    </xdr:to>
    <xdr:sp macro="" textlink="">
      <xdr:nvSpPr>
        <xdr:cNvPr id="351" name="フローチャート: 判断 350"/>
        <xdr:cNvSpPr/>
      </xdr:nvSpPr>
      <xdr:spPr>
        <a:xfrm>
          <a:off x="7810500" y="99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66732</xdr:rowOff>
    </xdr:from>
    <xdr:ext cx="534377" cy="259045"/>
    <xdr:sp macro="" textlink="">
      <xdr:nvSpPr>
        <xdr:cNvPr id="352" name="テキスト ボックス 351"/>
        <xdr:cNvSpPr txBox="1"/>
      </xdr:nvSpPr>
      <xdr:spPr>
        <a:xfrm>
          <a:off x="7594111" y="1001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142786</xdr:rowOff>
    </xdr:from>
    <xdr:to>
      <xdr:col>36</xdr:col>
      <xdr:colOff>165100</xdr:colOff>
      <xdr:row>58</xdr:row>
      <xdr:rowOff>72936</xdr:rowOff>
    </xdr:to>
    <xdr:sp macro="" textlink="">
      <xdr:nvSpPr>
        <xdr:cNvPr id="353" name="フローチャート: 判断 352"/>
        <xdr:cNvSpPr/>
      </xdr:nvSpPr>
      <xdr:spPr>
        <a:xfrm>
          <a:off x="6921500" y="991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64063</xdr:rowOff>
    </xdr:from>
    <xdr:ext cx="534377" cy="259045"/>
    <xdr:sp macro="" textlink="">
      <xdr:nvSpPr>
        <xdr:cNvPr id="354" name="テキスト ボックス 353"/>
        <xdr:cNvSpPr txBox="1"/>
      </xdr:nvSpPr>
      <xdr:spPr>
        <a:xfrm>
          <a:off x="6705111" y="1000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42531</xdr:rowOff>
    </xdr:from>
    <xdr:to>
      <xdr:col>55</xdr:col>
      <xdr:colOff>50800</xdr:colOff>
      <xdr:row>56</xdr:row>
      <xdr:rowOff>144131</xdr:rowOff>
    </xdr:to>
    <xdr:sp macro="" textlink="">
      <xdr:nvSpPr>
        <xdr:cNvPr id="360" name="楕円 359"/>
        <xdr:cNvSpPr/>
      </xdr:nvSpPr>
      <xdr:spPr>
        <a:xfrm>
          <a:off x="10426700" y="964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65408</xdr:rowOff>
    </xdr:from>
    <xdr:ext cx="534377" cy="259045"/>
    <xdr:sp macro="" textlink="">
      <xdr:nvSpPr>
        <xdr:cNvPr id="361" name="農林水産業費該当値テキスト"/>
        <xdr:cNvSpPr txBox="1"/>
      </xdr:nvSpPr>
      <xdr:spPr>
        <a:xfrm>
          <a:off x="10528300" y="949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102653</xdr:rowOff>
    </xdr:from>
    <xdr:to>
      <xdr:col>50</xdr:col>
      <xdr:colOff>165100</xdr:colOff>
      <xdr:row>57</xdr:row>
      <xdr:rowOff>32803</xdr:rowOff>
    </xdr:to>
    <xdr:sp macro="" textlink="">
      <xdr:nvSpPr>
        <xdr:cNvPr id="362" name="楕円 361"/>
        <xdr:cNvSpPr/>
      </xdr:nvSpPr>
      <xdr:spPr>
        <a:xfrm>
          <a:off x="9588500" y="970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49330</xdr:rowOff>
    </xdr:from>
    <xdr:ext cx="534377" cy="259045"/>
    <xdr:sp macro="" textlink="">
      <xdr:nvSpPr>
        <xdr:cNvPr id="363" name="テキスト ボックス 362"/>
        <xdr:cNvSpPr txBox="1"/>
      </xdr:nvSpPr>
      <xdr:spPr>
        <a:xfrm>
          <a:off x="9372111" y="947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121919</xdr:rowOff>
    </xdr:from>
    <xdr:to>
      <xdr:col>46</xdr:col>
      <xdr:colOff>38100</xdr:colOff>
      <xdr:row>57</xdr:row>
      <xdr:rowOff>52069</xdr:rowOff>
    </xdr:to>
    <xdr:sp macro="" textlink="">
      <xdr:nvSpPr>
        <xdr:cNvPr id="364" name="楕円 363"/>
        <xdr:cNvSpPr/>
      </xdr:nvSpPr>
      <xdr:spPr>
        <a:xfrm>
          <a:off x="8699500" y="972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68596</xdr:rowOff>
    </xdr:from>
    <xdr:ext cx="534377" cy="259045"/>
    <xdr:sp macro="" textlink="">
      <xdr:nvSpPr>
        <xdr:cNvPr id="365" name="テキスト ボックス 364"/>
        <xdr:cNvSpPr txBox="1"/>
      </xdr:nvSpPr>
      <xdr:spPr>
        <a:xfrm>
          <a:off x="8483111" y="949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52095</xdr:rowOff>
    </xdr:from>
    <xdr:to>
      <xdr:col>41</xdr:col>
      <xdr:colOff>101600</xdr:colOff>
      <xdr:row>56</xdr:row>
      <xdr:rowOff>153695</xdr:rowOff>
    </xdr:to>
    <xdr:sp macro="" textlink="">
      <xdr:nvSpPr>
        <xdr:cNvPr id="366" name="楕円 365"/>
        <xdr:cNvSpPr/>
      </xdr:nvSpPr>
      <xdr:spPr>
        <a:xfrm>
          <a:off x="7810500" y="965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170222</xdr:rowOff>
    </xdr:from>
    <xdr:ext cx="534377" cy="259045"/>
    <xdr:sp macro="" textlink="">
      <xdr:nvSpPr>
        <xdr:cNvPr id="367" name="テキスト ボックス 366"/>
        <xdr:cNvSpPr txBox="1"/>
      </xdr:nvSpPr>
      <xdr:spPr>
        <a:xfrm>
          <a:off x="7594111" y="9428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124662</xdr:rowOff>
    </xdr:from>
    <xdr:to>
      <xdr:col>36</xdr:col>
      <xdr:colOff>165100</xdr:colOff>
      <xdr:row>56</xdr:row>
      <xdr:rowOff>54812</xdr:rowOff>
    </xdr:to>
    <xdr:sp macro="" textlink="">
      <xdr:nvSpPr>
        <xdr:cNvPr id="368" name="楕円 367"/>
        <xdr:cNvSpPr/>
      </xdr:nvSpPr>
      <xdr:spPr>
        <a:xfrm>
          <a:off x="6921500" y="955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71339</xdr:rowOff>
    </xdr:from>
    <xdr:ext cx="534377" cy="259045"/>
    <xdr:sp macro="" textlink="">
      <xdr:nvSpPr>
        <xdr:cNvPr id="369" name="テキスト ボックス 368"/>
        <xdr:cNvSpPr txBox="1"/>
      </xdr:nvSpPr>
      <xdr:spPr>
        <a:xfrm>
          <a:off x="6705111" y="932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3" name="テキスト ボックス 38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5" name="テキスト ボックス 38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7" name="テキスト ボックス 38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9" name="テキスト ボックス 38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90780</xdr:rowOff>
    </xdr:from>
    <xdr:to>
      <xdr:col>54</xdr:col>
      <xdr:colOff>189865</xdr:colOff>
      <xdr:row>78</xdr:row>
      <xdr:rowOff>97867</xdr:rowOff>
    </xdr:to>
    <xdr:cxnSp macro="">
      <xdr:nvCxnSpPr>
        <xdr:cNvPr id="391" name="直線コネクタ 390"/>
        <xdr:cNvCxnSpPr/>
      </xdr:nvCxnSpPr>
      <xdr:spPr>
        <a:xfrm flipV="1">
          <a:off x="10475595" y="12092280"/>
          <a:ext cx="1270" cy="1378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101694</xdr:rowOff>
    </xdr:from>
    <xdr:ext cx="469744" cy="259045"/>
    <xdr:sp macro="" textlink="">
      <xdr:nvSpPr>
        <xdr:cNvPr id="392" name="商工費最小値テキスト"/>
        <xdr:cNvSpPr txBox="1"/>
      </xdr:nvSpPr>
      <xdr:spPr>
        <a:xfrm>
          <a:off x="10528300" y="13474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97867</xdr:rowOff>
    </xdr:from>
    <xdr:to>
      <xdr:col>55</xdr:col>
      <xdr:colOff>88900</xdr:colOff>
      <xdr:row>78</xdr:row>
      <xdr:rowOff>97867</xdr:rowOff>
    </xdr:to>
    <xdr:cxnSp macro="">
      <xdr:nvCxnSpPr>
        <xdr:cNvPr id="393" name="直線コネクタ 392"/>
        <xdr:cNvCxnSpPr/>
      </xdr:nvCxnSpPr>
      <xdr:spPr>
        <a:xfrm>
          <a:off x="10388600" y="1347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37457</xdr:rowOff>
    </xdr:from>
    <xdr:ext cx="534377" cy="259045"/>
    <xdr:sp macro="" textlink="">
      <xdr:nvSpPr>
        <xdr:cNvPr id="394" name="商工費最大値テキスト"/>
        <xdr:cNvSpPr txBox="1"/>
      </xdr:nvSpPr>
      <xdr:spPr>
        <a:xfrm>
          <a:off x="10528300" y="1186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90780</xdr:rowOff>
    </xdr:from>
    <xdr:to>
      <xdr:col>55</xdr:col>
      <xdr:colOff>88900</xdr:colOff>
      <xdr:row>70</xdr:row>
      <xdr:rowOff>90780</xdr:rowOff>
    </xdr:to>
    <xdr:cxnSp macro="">
      <xdr:nvCxnSpPr>
        <xdr:cNvPr id="395" name="直線コネクタ 394"/>
        <xdr:cNvCxnSpPr/>
      </xdr:nvCxnSpPr>
      <xdr:spPr>
        <a:xfrm>
          <a:off x="10388600" y="12092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159268</xdr:rowOff>
    </xdr:from>
    <xdr:to>
      <xdr:col>55</xdr:col>
      <xdr:colOff>0</xdr:colOff>
      <xdr:row>75</xdr:row>
      <xdr:rowOff>147220</xdr:rowOff>
    </xdr:to>
    <xdr:cxnSp macro="">
      <xdr:nvCxnSpPr>
        <xdr:cNvPr id="396" name="直線コネクタ 395"/>
        <xdr:cNvCxnSpPr/>
      </xdr:nvCxnSpPr>
      <xdr:spPr>
        <a:xfrm flipV="1">
          <a:off x="9639300" y="12503668"/>
          <a:ext cx="838200" cy="502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150972</xdr:rowOff>
    </xdr:from>
    <xdr:ext cx="534377" cy="259045"/>
    <xdr:sp macro="" textlink="">
      <xdr:nvSpPr>
        <xdr:cNvPr id="397" name="商工費平均値テキスト"/>
        <xdr:cNvSpPr txBox="1"/>
      </xdr:nvSpPr>
      <xdr:spPr>
        <a:xfrm>
          <a:off x="10528300" y="13009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1095</xdr:rowOff>
    </xdr:from>
    <xdr:to>
      <xdr:col>55</xdr:col>
      <xdr:colOff>50800</xdr:colOff>
      <xdr:row>76</xdr:row>
      <xdr:rowOff>102695</xdr:rowOff>
    </xdr:to>
    <xdr:sp macro="" textlink="">
      <xdr:nvSpPr>
        <xdr:cNvPr id="398" name="フローチャート: 判断 397"/>
        <xdr:cNvSpPr/>
      </xdr:nvSpPr>
      <xdr:spPr>
        <a:xfrm>
          <a:off x="104267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166263</xdr:rowOff>
    </xdr:from>
    <xdr:to>
      <xdr:col>50</xdr:col>
      <xdr:colOff>114300</xdr:colOff>
      <xdr:row>75</xdr:row>
      <xdr:rowOff>147220</xdr:rowOff>
    </xdr:to>
    <xdr:cxnSp macro="">
      <xdr:nvCxnSpPr>
        <xdr:cNvPr id="399" name="直線コネクタ 398"/>
        <xdr:cNvCxnSpPr/>
      </xdr:nvCxnSpPr>
      <xdr:spPr>
        <a:xfrm>
          <a:off x="8750300" y="12853563"/>
          <a:ext cx="889000" cy="15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152177</xdr:rowOff>
    </xdr:from>
    <xdr:to>
      <xdr:col>50</xdr:col>
      <xdr:colOff>165100</xdr:colOff>
      <xdr:row>77</xdr:row>
      <xdr:rowOff>82327</xdr:rowOff>
    </xdr:to>
    <xdr:sp macro="" textlink="">
      <xdr:nvSpPr>
        <xdr:cNvPr id="400" name="フローチャート: 判断 399"/>
        <xdr:cNvSpPr/>
      </xdr:nvSpPr>
      <xdr:spPr>
        <a:xfrm>
          <a:off x="9588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73454</xdr:rowOff>
    </xdr:from>
    <xdr:ext cx="534377" cy="259045"/>
    <xdr:sp macro="" textlink="">
      <xdr:nvSpPr>
        <xdr:cNvPr id="401" name="テキスト ボックス 400"/>
        <xdr:cNvSpPr txBox="1"/>
      </xdr:nvSpPr>
      <xdr:spPr>
        <a:xfrm>
          <a:off x="9372111" y="1327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166263</xdr:rowOff>
    </xdr:from>
    <xdr:to>
      <xdr:col>45</xdr:col>
      <xdr:colOff>177800</xdr:colOff>
      <xdr:row>75</xdr:row>
      <xdr:rowOff>2220</xdr:rowOff>
    </xdr:to>
    <xdr:cxnSp macro="">
      <xdr:nvCxnSpPr>
        <xdr:cNvPr id="402" name="直線コネクタ 401"/>
        <xdr:cNvCxnSpPr/>
      </xdr:nvCxnSpPr>
      <xdr:spPr>
        <a:xfrm flipV="1">
          <a:off x="7861300" y="12853563"/>
          <a:ext cx="889000" cy="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167287</xdr:rowOff>
    </xdr:from>
    <xdr:to>
      <xdr:col>46</xdr:col>
      <xdr:colOff>38100</xdr:colOff>
      <xdr:row>77</xdr:row>
      <xdr:rowOff>97437</xdr:rowOff>
    </xdr:to>
    <xdr:sp macro="" textlink="">
      <xdr:nvSpPr>
        <xdr:cNvPr id="403" name="フローチャート: 判断 402"/>
        <xdr:cNvSpPr/>
      </xdr:nvSpPr>
      <xdr:spPr>
        <a:xfrm>
          <a:off x="8699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88564</xdr:rowOff>
    </xdr:from>
    <xdr:ext cx="534377" cy="259045"/>
    <xdr:sp macro="" textlink="">
      <xdr:nvSpPr>
        <xdr:cNvPr id="404" name="テキスト ボックス 403"/>
        <xdr:cNvSpPr txBox="1"/>
      </xdr:nvSpPr>
      <xdr:spPr>
        <a:xfrm>
          <a:off x="8483111" y="1329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155862</xdr:rowOff>
    </xdr:from>
    <xdr:to>
      <xdr:col>41</xdr:col>
      <xdr:colOff>50800</xdr:colOff>
      <xdr:row>75</xdr:row>
      <xdr:rowOff>2220</xdr:rowOff>
    </xdr:to>
    <xdr:cxnSp macro="">
      <xdr:nvCxnSpPr>
        <xdr:cNvPr id="405" name="直線コネクタ 404"/>
        <xdr:cNvCxnSpPr/>
      </xdr:nvCxnSpPr>
      <xdr:spPr>
        <a:xfrm>
          <a:off x="6972300" y="12157362"/>
          <a:ext cx="889000" cy="703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156063</xdr:rowOff>
    </xdr:from>
    <xdr:to>
      <xdr:col>41</xdr:col>
      <xdr:colOff>101600</xdr:colOff>
      <xdr:row>77</xdr:row>
      <xdr:rowOff>86213</xdr:rowOff>
    </xdr:to>
    <xdr:sp macro="" textlink="">
      <xdr:nvSpPr>
        <xdr:cNvPr id="406" name="フローチャート: 判断 405"/>
        <xdr:cNvSpPr/>
      </xdr:nvSpPr>
      <xdr:spPr>
        <a:xfrm>
          <a:off x="7810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77340</xdr:rowOff>
    </xdr:from>
    <xdr:ext cx="534377" cy="259045"/>
    <xdr:sp macro="" textlink="">
      <xdr:nvSpPr>
        <xdr:cNvPr id="407" name="テキスト ボックス 406"/>
        <xdr:cNvSpPr txBox="1"/>
      </xdr:nvSpPr>
      <xdr:spPr>
        <a:xfrm>
          <a:off x="7594111" y="1327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137020</xdr:rowOff>
    </xdr:from>
    <xdr:to>
      <xdr:col>36</xdr:col>
      <xdr:colOff>165100</xdr:colOff>
      <xdr:row>77</xdr:row>
      <xdr:rowOff>67170</xdr:rowOff>
    </xdr:to>
    <xdr:sp macro="" textlink="">
      <xdr:nvSpPr>
        <xdr:cNvPr id="408" name="フローチャート: 判断 407"/>
        <xdr:cNvSpPr/>
      </xdr:nvSpPr>
      <xdr:spPr>
        <a:xfrm>
          <a:off x="6921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58297</xdr:rowOff>
    </xdr:from>
    <xdr:ext cx="534377" cy="259045"/>
    <xdr:sp macro="" textlink="">
      <xdr:nvSpPr>
        <xdr:cNvPr id="409" name="テキスト ボックス 408"/>
        <xdr:cNvSpPr txBox="1"/>
      </xdr:nvSpPr>
      <xdr:spPr>
        <a:xfrm>
          <a:off x="6705111" y="1325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108468</xdr:rowOff>
    </xdr:from>
    <xdr:to>
      <xdr:col>55</xdr:col>
      <xdr:colOff>50800</xdr:colOff>
      <xdr:row>73</xdr:row>
      <xdr:rowOff>38618</xdr:rowOff>
    </xdr:to>
    <xdr:sp macro="" textlink="">
      <xdr:nvSpPr>
        <xdr:cNvPr id="415" name="楕円 414"/>
        <xdr:cNvSpPr/>
      </xdr:nvSpPr>
      <xdr:spPr>
        <a:xfrm>
          <a:off x="10426700" y="1245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131345</xdr:rowOff>
    </xdr:from>
    <xdr:ext cx="534377" cy="259045"/>
    <xdr:sp macro="" textlink="">
      <xdr:nvSpPr>
        <xdr:cNvPr id="416" name="商工費該当値テキスト"/>
        <xdr:cNvSpPr txBox="1"/>
      </xdr:nvSpPr>
      <xdr:spPr>
        <a:xfrm>
          <a:off x="10528300" y="1230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96421</xdr:rowOff>
    </xdr:from>
    <xdr:to>
      <xdr:col>50</xdr:col>
      <xdr:colOff>165100</xdr:colOff>
      <xdr:row>76</xdr:row>
      <xdr:rowOff>26572</xdr:rowOff>
    </xdr:to>
    <xdr:sp macro="" textlink="">
      <xdr:nvSpPr>
        <xdr:cNvPr id="417" name="楕円 416"/>
        <xdr:cNvSpPr/>
      </xdr:nvSpPr>
      <xdr:spPr>
        <a:xfrm>
          <a:off x="9588500" y="129551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43098</xdr:rowOff>
    </xdr:from>
    <xdr:ext cx="534377" cy="259045"/>
    <xdr:sp macro="" textlink="">
      <xdr:nvSpPr>
        <xdr:cNvPr id="418" name="テキスト ボックス 417"/>
        <xdr:cNvSpPr txBox="1"/>
      </xdr:nvSpPr>
      <xdr:spPr>
        <a:xfrm>
          <a:off x="9372111" y="1273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115463</xdr:rowOff>
    </xdr:from>
    <xdr:to>
      <xdr:col>46</xdr:col>
      <xdr:colOff>38100</xdr:colOff>
      <xdr:row>75</xdr:row>
      <xdr:rowOff>45613</xdr:rowOff>
    </xdr:to>
    <xdr:sp macro="" textlink="">
      <xdr:nvSpPr>
        <xdr:cNvPr id="419" name="楕円 418"/>
        <xdr:cNvSpPr/>
      </xdr:nvSpPr>
      <xdr:spPr>
        <a:xfrm>
          <a:off x="8699500" y="1280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62140</xdr:rowOff>
    </xdr:from>
    <xdr:ext cx="534377" cy="259045"/>
    <xdr:sp macro="" textlink="">
      <xdr:nvSpPr>
        <xdr:cNvPr id="420" name="テキスト ボックス 419"/>
        <xdr:cNvSpPr txBox="1"/>
      </xdr:nvSpPr>
      <xdr:spPr>
        <a:xfrm>
          <a:off x="8483111" y="1257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122870</xdr:rowOff>
    </xdr:from>
    <xdr:to>
      <xdr:col>41</xdr:col>
      <xdr:colOff>101600</xdr:colOff>
      <xdr:row>75</xdr:row>
      <xdr:rowOff>53020</xdr:rowOff>
    </xdr:to>
    <xdr:sp macro="" textlink="">
      <xdr:nvSpPr>
        <xdr:cNvPr id="421" name="楕円 420"/>
        <xdr:cNvSpPr/>
      </xdr:nvSpPr>
      <xdr:spPr>
        <a:xfrm>
          <a:off x="7810500" y="1281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69547</xdr:rowOff>
    </xdr:from>
    <xdr:ext cx="534377" cy="259045"/>
    <xdr:sp macro="" textlink="">
      <xdr:nvSpPr>
        <xdr:cNvPr id="422" name="テキスト ボックス 421"/>
        <xdr:cNvSpPr txBox="1"/>
      </xdr:nvSpPr>
      <xdr:spPr>
        <a:xfrm>
          <a:off x="7594111" y="1258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105062</xdr:rowOff>
    </xdr:from>
    <xdr:to>
      <xdr:col>36</xdr:col>
      <xdr:colOff>165100</xdr:colOff>
      <xdr:row>71</xdr:row>
      <xdr:rowOff>35212</xdr:rowOff>
    </xdr:to>
    <xdr:sp macro="" textlink="">
      <xdr:nvSpPr>
        <xdr:cNvPr id="423" name="楕円 422"/>
        <xdr:cNvSpPr/>
      </xdr:nvSpPr>
      <xdr:spPr>
        <a:xfrm>
          <a:off x="6921500" y="1210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69</xdr:row>
      <xdr:rowOff>51739</xdr:rowOff>
    </xdr:from>
    <xdr:ext cx="534377" cy="259045"/>
    <xdr:sp macro="" textlink="">
      <xdr:nvSpPr>
        <xdr:cNvPr id="424" name="テキスト ボックス 423"/>
        <xdr:cNvSpPr txBox="1"/>
      </xdr:nvSpPr>
      <xdr:spPr>
        <a:xfrm>
          <a:off x="6705111" y="11881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8" name="テキスト ボックス 43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83888</xdr:rowOff>
    </xdr:from>
    <xdr:to>
      <xdr:col>54</xdr:col>
      <xdr:colOff>189865</xdr:colOff>
      <xdr:row>98</xdr:row>
      <xdr:rowOff>145171</xdr:rowOff>
    </xdr:to>
    <xdr:cxnSp macro="">
      <xdr:nvCxnSpPr>
        <xdr:cNvPr id="448" name="直線コネクタ 447"/>
        <xdr:cNvCxnSpPr/>
      </xdr:nvCxnSpPr>
      <xdr:spPr>
        <a:xfrm flipV="1">
          <a:off x="10475595" y="15514388"/>
          <a:ext cx="1270" cy="1432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148998</xdr:rowOff>
    </xdr:from>
    <xdr:ext cx="534377" cy="259045"/>
    <xdr:sp macro="" textlink="">
      <xdr:nvSpPr>
        <xdr:cNvPr id="449" name="土木費最小値テキスト"/>
        <xdr:cNvSpPr txBox="1"/>
      </xdr:nvSpPr>
      <xdr:spPr>
        <a:xfrm>
          <a:off x="10528300" y="1695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145171</xdr:rowOff>
    </xdr:from>
    <xdr:to>
      <xdr:col>55</xdr:col>
      <xdr:colOff>88900</xdr:colOff>
      <xdr:row>98</xdr:row>
      <xdr:rowOff>145171</xdr:rowOff>
    </xdr:to>
    <xdr:cxnSp macro="">
      <xdr:nvCxnSpPr>
        <xdr:cNvPr id="450" name="直線コネクタ 449"/>
        <xdr:cNvCxnSpPr/>
      </xdr:nvCxnSpPr>
      <xdr:spPr>
        <a:xfrm>
          <a:off x="10388600" y="1694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30565</xdr:rowOff>
    </xdr:from>
    <xdr:ext cx="599010" cy="259045"/>
    <xdr:sp macro="" textlink="">
      <xdr:nvSpPr>
        <xdr:cNvPr id="451" name="土木費最大値テキスト"/>
        <xdr:cNvSpPr txBox="1"/>
      </xdr:nvSpPr>
      <xdr:spPr>
        <a:xfrm>
          <a:off x="10528300" y="15289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83888</xdr:rowOff>
    </xdr:from>
    <xdr:to>
      <xdr:col>55</xdr:col>
      <xdr:colOff>88900</xdr:colOff>
      <xdr:row>90</xdr:row>
      <xdr:rowOff>83888</xdr:rowOff>
    </xdr:to>
    <xdr:cxnSp macro="">
      <xdr:nvCxnSpPr>
        <xdr:cNvPr id="452" name="直線コネクタ 451"/>
        <xdr:cNvCxnSpPr/>
      </xdr:nvCxnSpPr>
      <xdr:spPr>
        <a:xfrm>
          <a:off x="10388600" y="15514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111148</xdr:rowOff>
    </xdr:from>
    <xdr:to>
      <xdr:col>55</xdr:col>
      <xdr:colOff>0</xdr:colOff>
      <xdr:row>96</xdr:row>
      <xdr:rowOff>146410</xdr:rowOff>
    </xdr:to>
    <xdr:cxnSp macro="">
      <xdr:nvCxnSpPr>
        <xdr:cNvPr id="453" name="直線コネクタ 452"/>
        <xdr:cNvCxnSpPr/>
      </xdr:nvCxnSpPr>
      <xdr:spPr>
        <a:xfrm>
          <a:off x="9639300" y="16570348"/>
          <a:ext cx="838200" cy="35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144270</xdr:rowOff>
    </xdr:from>
    <xdr:ext cx="534377" cy="259045"/>
    <xdr:sp macro="" textlink="">
      <xdr:nvSpPr>
        <xdr:cNvPr id="454" name="土木費平均値テキスト"/>
        <xdr:cNvSpPr txBox="1"/>
      </xdr:nvSpPr>
      <xdr:spPr>
        <a:xfrm>
          <a:off x="10528300" y="16774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165843</xdr:rowOff>
    </xdr:from>
    <xdr:to>
      <xdr:col>55</xdr:col>
      <xdr:colOff>50800</xdr:colOff>
      <xdr:row>98</xdr:row>
      <xdr:rowOff>95993</xdr:rowOff>
    </xdr:to>
    <xdr:sp macro="" textlink="">
      <xdr:nvSpPr>
        <xdr:cNvPr id="455" name="フローチャート: 判断 454"/>
        <xdr:cNvSpPr/>
      </xdr:nvSpPr>
      <xdr:spPr>
        <a:xfrm>
          <a:off x="10426700" y="1679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80911</xdr:rowOff>
    </xdr:from>
    <xdr:to>
      <xdr:col>50</xdr:col>
      <xdr:colOff>114300</xdr:colOff>
      <xdr:row>96</xdr:row>
      <xdr:rowOff>111148</xdr:rowOff>
    </xdr:to>
    <xdr:cxnSp macro="">
      <xdr:nvCxnSpPr>
        <xdr:cNvPr id="456" name="直線コネクタ 455"/>
        <xdr:cNvCxnSpPr/>
      </xdr:nvCxnSpPr>
      <xdr:spPr>
        <a:xfrm>
          <a:off x="8750300" y="16540111"/>
          <a:ext cx="889000" cy="30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168952</xdr:rowOff>
    </xdr:from>
    <xdr:to>
      <xdr:col>50</xdr:col>
      <xdr:colOff>165100</xdr:colOff>
      <xdr:row>98</xdr:row>
      <xdr:rowOff>99102</xdr:rowOff>
    </xdr:to>
    <xdr:sp macro="" textlink="">
      <xdr:nvSpPr>
        <xdr:cNvPr id="457" name="フローチャート: 判断 456"/>
        <xdr:cNvSpPr/>
      </xdr:nvSpPr>
      <xdr:spPr>
        <a:xfrm>
          <a:off x="95885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90229</xdr:rowOff>
    </xdr:from>
    <xdr:ext cx="534377" cy="259045"/>
    <xdr:sp macro="" textlink="">
      <xdr:nvSpPr>
        <xdr:cNvPr id="458" name="テキスト ボックス 457"/>
        <xdr:cNvSpPr txBox="1"/>
      </xdr:nvSpPr>
      <xdr:spPr>
        <a:xfrm>
          <a:off x="9372111" y="16892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131638</xdr:rowOff>
    </xdr:from>
    <xdr:to>
      <xdr:col>45</xdr:col>
      <xdr:colOff>177800</xdr:colOff>
      <xdr:row>96</xdr:row>
      <xdr:rowOff>80911</xdr:rowOff>
    </xdr:to>
    <xdr:cxnSp macro="">
      <xdr:nvCxnSpPr>
        <xdr:cNvPr id="459" name="直線コネクタ 458"/>
        <xdr:cNvCxnSpPr/>
      </xdr:nvCxnSpPr>
      <xdr:spPr>
        <a:xfrm>
          <a:off x="7861300" y="16419388"/>
          <a:ext cx="889000" cy="120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170590</xdr:rowOff>
    </xdr:from>
    <xdr:to>
      <xdr:col>46</xdr:col>
      <xdr:colOff>38100</xdr:colOff>
      <xdr:row>98</xdr:row>
      <xdr:rowOff>100740</xdr:rowOff>
    </xdr:to>
    <xdr:sp macro="" textlink="">
      <xdr:nvSpPr>
        <xdr:cNvPr id="460" name="フローチャート: 判断 459"/>
        <xdr:cNvSpPr/>
      </xdr:nvSpPr>
      <xdr:spPr>
        <a:xfrm>
          <a:off x="8699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91867</xdr:rowOff>
    </xdr:from>
    <xdr:ext cx="534377" cy="259045"/>
    <xdr:sp macro="" textlink="">
      <xdr:nvSpPr>
        <xdr:cNvPr id="461" name="テキスト ボックス 460"/>
        <xdr:cNvSpPr txBox="1"/>
      </xdr:nvSpPr>
      <xdr:spPr>
        <a:xfrm>
          <a:off x="8483111" y="16893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123569</xdr:rowOff>
    </xdr:from>
    <xdr:to>
      <xdr:col>41</xdr:col>
      <xdr:colOff>50800</xdr:colOff>
      <xdr:row>95</xdr:row>
      <xdr:rowOff>131638</xdr:rowOff>
    </xdr:to>
    <xdr:cxnSp macro="">
      <xdr:nvCxnSpPr>
        <xdr:cNvPr id="462" name="直線コネクタ 461"/>
        <xdr:cNvCxnSpPr/>
      </xdr:nvCxnSpPr>
      <xdr:spPr>
        <a:xfrm>
          <a:off x="6972300" y="16239869"/>
          <a:ext cx="889000" cy="179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166002</xdr:rowOff>
    </xdr:from>
    <xdr:to>
      <xdr:col>41</xdr:col>
      <xdr:colOff>101600</xdr:colOff>
      <xdr:row>98</xdr:row>
      <xdr:rowOff>96152</xdr:rowOff>
    </xdr:to>
    <xdr:sp macro="" textlink="">
      <xdr:nvSpPr>
        <xdr:cNvPr id="463" name="フローチャート: 判断 462"/>
        <xdr:cNvSpPr/>
      </xdr:nvSpPr>
      <xdr:spPr>
        <a:xfrm>
          <a:off x="7810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87279</xdr:rowOff>
    </xdr:from>
    <xdr:ext cx="534377" cy="259045"/>
    <xdr:sp macro="" textlink="">
      <xdr:nvSpPr>
        <xdr:cNvPr id="464" name="テキスト ボックス 463"/>
        <xdr:cNvSpPr txBox="1"/>
      </xdr:nvSpPr>
      <xdr:spPr>
        <a:xfrm>
          <a:off x="7594111" y="1688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166334</xdr:rowOff>
    </xdr:from>
    <xdr:to>
      <xdr:col>36</xdr:col>
      <xdr:colOff>165100</xdr:colOff>
      <xdr:row>98</xdr:row>
      <xdr:rowOff>96484</xdr:rowOff>
    </xdr:to>
    <xdr:sp macro="" textlink="">
      <xdr:nvSpPr>
        <xdr:cNvPr id="465" name="フローチャート: 判断 464"/>
        <xdr:cNvSpPr/>
      </xdr:nvSpPr>
      <xdr:spPr>
        <a:xfrm>
          <a:off x="6921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87611</xdr:rowOff>
    </xdr:from>
    <xdr:ext cx="534377" cy="259045"/>
    <xdr:sp macro="" textlink="">
      <xdr:nvSpPr>
        <xdr:cNvPr id="466" name="テキスト ボックス 465"/>
        <xdr:cNvSpPr txBox="1"/>
      </xdr:nvSpPr>
      <xdr:spPr>
        <a:xfrm>
          <a:off x="6705111" y="1688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95610</xdr:rowOff>
    </xdr:from>
    <xdr:to>
      <xdr:col>55</xdr:col>
      <xdr:colOff>50800</xdr:colOff>
      <xdr:row>97</xdr:row>
      <xdr:rowOff>25760</xdr:rowOff>
    </xdr:to>
    <xdr:sp macro="" textlink="">
      <xdr:nvSpPr>
        <xdr:cNvPr id="472" name="楕円 471"/>
        <xdr:cNvSpPr/>
      </xdr:nvSpPr>
      <xdr:spPr>
        <a:xfrm>
          <a:off x="10426700" y="1655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118487</xdr:rowOff>
    </xdr:from>
    <xdr:ext cx="599010" cy="259045"/>
    <xdr:sp macro="" textlink="">
      <xdr:nvSpPr>
        <xdr:cNvPr id="473" name="土木費該当値テキスト"/>
        <xdr:cNvSpPr txBox="1"/>
      </xdr:nvSpPr>
      <xdr:spPr>
        <a:xfrm>
          <a:off x="10528300" y="16406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60348</xdr:rowOff>
    </xdr:from>
    <xdr:to>
      <xdr:col>50</xdr:col>
      <xdr:colOff>165100</xdr:colOff>
      <xdr:row>96</xdr:row>
      <xdr:rowOff>161948</xdr:rowOff>
    </xdr:to>
    <xdr:sp macro="" textlink="">
      <xdr:nvSpPr>
        <xdr:cNvPr id="474" name="楕円 473"/>
        <xdr:cNvSpPr/>
      </xdr:nvSpPr>
      <xdr:spPr>
        <a:xfrm>
          <a:off x="9588500" y="1651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7025</xdr:rowOff>
    </xdr:from>
    <xdr:ext cx="599010" cy="259045"/>
    <xdr:sp macro="" textlink="">
      <xdr:nvSpPr>
        <xdr:cNvPr id="475" name="テキスト ボックス 474"/>
        <xdr:cNvSpPr txBox="1"/>
      </xdr:nvSpPr>
      <xdr:spPr>
        <a:xfrm>
          <a:off x="9339795" y="16294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30111</xdr:rowOff>
    </xdr:from>
    <xdr:to>
      <xdr:col>46</xdr:col>
      <xdr:colOff>38100</xdr:colOff>
      <xdr:row>96</xdr:row>
      <xdr:rowOff>131711</xdr:rowOff>
    </xdr:to>
    <xdr:sp macro="" textlink="">
      <xdr:nvSpPr>
        <xdr:cNvPr id="476" name="楕円 475"/>
        <xdr:cNvSpPr/>
      </xdr:nvSpPr>
      <xdr:spPr>
        <a:xfrm>
          <a:off x="8699500" y="1648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148238</xdr:rowOff>
    </xdr:from>
    <xdr:ext cx="599010" cy="259045"/>
    <xdr:sp macro="" textlink="">
      <xdr:nvSpPr>
        <xdr:cNvPr id="477" name="テキスト ボックス 476"/>
        <xdr:cNvSpPr txBox="1"/>
      </xdr:nvSpPr>
      <xdr:spPr>
        <a:xfrm>
          <a:off x="8450795" y="16264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80838</xdr:rowOff>
    </xdr:from>
    <xdr:to>
      <xdr:col>41</xdr:col>
      <xdr:colOff>101600</xdr:colOff>
      <xdr:row>96</xdr:row>
      <xdr:rowOff>10988</xdr:rowOff>
    </xdr:to>
    <xdr:sp macro="" textlink="">
      <xdr:nvSpPr>
        <xdr:cNvPr id="478" name="楕円 477"/>
        <xdr:cNvSpPr/>
      </xdr:nvSpPr>
      <xdr:spPr>
        <a:xfrm>
          <a:off x="7810500" y="1636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27515</xdr:rowOff>
    </xdr:from>
    <xdr:ext cx="599010" cy="259045"/>
    <xdr:sp macro="" textlink="">
      <xdr:nvSpPr>
        <xdr:cNvPr id="479" name="テキスト ボックス 478"/>
        <xdr:cNvSpPr txBox="1"/>
      </xdr:nvSpPr>
      <xdr:spPr>
        <a:xfrm>
          <a:off x="7561795" y="16143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72769</xdr:rowOff>
    </xdr:from>
    <xdr:to>
      <xdr:col>36</xdr:col>
      <xdr:colOff>165100</xdr:colOff>
      <xdr:row>95</xdr:row>
      <xdr:rowOff>2919</xdr:rowOff>
    </xdr:to>
    <xdr:sp macro="" textlink="">
      <xdr:nvSpPr>
        <xdr:cNvPr id="480" name="楕円 479"/>
        <xdr:cNvSpPr/>
      </xdr:nvSpPr>
      <xdr:spPr>
        <a:xfrm>
          <a:off x="6921500" y="16189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19446</xdr:rowOff>
    </xdr:from>
    <xdr:ext cx="599010" cy="259045"/>
    <xdr:sp macro="" textlink="">
      <xdr:nvSpPr>
        <xdr:cNvPr id="481" name="テキスト ボックス 480"/>
        <xdr:cNvSpPr txBox="1"/>
      </xdr:nvSpPr>
      <xdr:spPr>
        <a:xfrm>
          <a:off x="6672795" y="15964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4" name="テキスト ボックス 49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52512</xdr:rowOff>
    </xdr:from>
    <xdr:to>
      <xdr:col>85</xdr:col>
      <xdr:colOff>126364</xdr:colOff>
      <xdr:row>38</xdr:row>
      <xdr:rowOff>171247</xdr:rowOff>
    </xdr:to>
    <xdr:cxnSp macro="">
      <xdr:nvCxnSpPr>
        <xdr:cNvPr id="504" name="直線コネクタ 503"/>
        <xdr:cNvCxnSpPr/>
      </xdr:nvCxnSpPr>
      <xdr:spPr>
        <a:xfrm flipV="1">
          <a:off x="16317595" y="5367462"/>
          <a:ext cx="1269" cy="1318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3624</xdr:rowOff>
    </xdr:from>
    <xdr:ext cx="469744" cy="259045"/>
    <xdr:sp macro="" textlink="">
      <xdr:nvSpPr>
        <xdr:cNvPr id="505" name="消防費最小値テキスト"/>
        <xdr:cNvSpPr txBox="1"/>
      </xdr:nvSpPr>
      <xdr:spPr>
        <a:xfrm>
          <a:off x="16370300" y="66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171247</xdr:rowOff>
    </xdr:from>
    <xdr:to>
      <xdr:col>86</xdr:col>
      <xdr:colOff>25400</xdr:colOff>
      <xdr:row>38</xdr:row>
      <xdr:rowOff>171247</xdr:rowOff>
    </xdr:to>
    <xdr:cxnSp macro="">
      <xdr:nvCxnSpPr>
        <xdr:cNvPr id="506" name="直線コネクタ 505"/>
        <xdr:cNvCxnSpPr/>
      </xdr:nvCxnSpPr>
      <xdr:spPr>
        <a:xfrm>
          <a:off x="16230600" y="668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170639</xdr:rowOff>
    </xdr:from>
    <xdr:ext cx="534377" cy="259045"/>
    <xdr:sp macro="" textlink="">
      <xdr:nvSpPr>
        <xdr:cNvPr id="507" name="消防費最大値テキスト"/>
        <xdr:cNvSpPr txBox="1"/>
      </xdr:nvSpPr>
      <xdr:spPr>
        <a:xfrm>
          <a:off x="16370300" y="514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52512</xdr:rowOff>
    </xdr:from>
    <xdr:to>
      <xdr:col>86</xdr:col>
      <xdr:colOff>25400</xdr:colOff>
      <xdr:row>31</xdr:row>
      <xdr:rowOff>52512</xdr:rowOff>
    </xdr:to>
    <xdr:cxnSp macro="">
      <xdr:nvCxnSpPr>
        <xdr:cNvPr id="508" name="直線コネクタ 507"/>
        <xdr:cNvCxnSpPr/>
      </xdr:nvCxnSpPr>
      <xdr:spPr>
        <a:xfrm>
          <a:off x="16230600" y="536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49540</xdr:rowOff>
    </xdr:from>
    <xdr:to>
      <xdr:col>85</xdr:col>
      <xdr:colOff>127000</xdr:colOff>
      <xdr:row>31</xdr:row>
      <xdr:rowOff>52512</xdr:rowOff>
    </xdr:to>
    <xdr:cxnSp macro="">
      <xdr:nvCxnSpPr>
        <xdr:cNvPr id="509" name="直線コネクタ 508"/>
        <xdr:cNvCxnSpPr/>
      </xdr:nvCxnSpPr>
      <xdr:spPr>
        <a:xfrm>
          <a:off x="15481300" y="5364490"/>
          <a:ext cx="8382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92427</xdr:rowOff>
    </xdr:from>
    <xdr:ext cx="534377" cy="259045"/>
    <xdr:sp macro="" textlink="">
      <xdr:nvSpPr>
        <xdr:cNvPr id="510" name="消防費平均値テキスト"/>
        <xdr:cNvSpPr txBox="1"/>
      </xdr:nvSpPr>
      <xdr:spPr>
        <a:xfrm>
          <a:off x="16370300" y="6264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114000</xdr:rowOff>
    </xdr:from>
    <xdr:to>
      <xdr:col>85</xdr:col>
      <xdr:colOff>177800</xdr:colOff>
      <xdr:row>37</xdr:row>
      <xdr:rowOff>44150</xdr:rowOff>
    </xdr:to>
    <xdr:sp macro="" textlink="">
      <xdr:nvSpPr>
        <xdr:cNvPr id="511" name="フローチャート: 判断 510"/>
        <xdr:cNvSpPr/>
      </xdr:nvSpPr>
      <xdr:spPr>
        <a:xfrm>
          <a:off x="162687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49540</xdr:rowOff>
    </xdr:from>
    <xdr:to>
      <xdr:col>81</xdr:col>
      <xdr:colOff>50800</xdr:colOff>
      <xdr:row>31</xdr:row>
      <xdr:rowOff>132659</xdr:rowOff>
    </xdr:to>
    <xdr:cxnSp macro="">
      <xdr:nvCxnSpPr>
        <xdr:cNvPr id="512" name="直線コネクタ 511"/>
        <xdr:cNvCxnSpPr/>
      </xdr:nvCxnSpPr>
      <xdr:spPr>
        <a:xfrm flipV="1">
          <a:off x="14592300" y="5364490"/>
          <a:ext cx="889000" cy="83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126253</xdr:rowOff>
    </xdr:from>
    <xdr:to>
      <xdr:col>81</xdr:col>
      <xdr:colOff>101600</xdr:colOff>
      <xdr:row>37</xdr:row>
      <xdr:rowOff>56403</xdr:rowOff>
    </xdr:to>
    <xdr:sp macro="" textlink="">
      <xdr:nvSpPr>
        <xdr:cNvPr id="513" name="フローチャート: 判断 512"/>
        <xdr:cNvSpPr/>
      </xdr:nvSpPr>
      <xdr:spPr>
        <a:xfrm>
          <a:off x="15430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47530</xdr:rowOff>
    </xdr:from>
    <xdr:ext cx="534377" cy="259045"/>
    <xdr:sp macro="" textlink="">
      <xdr:nvSpPr>
        <xdr:cNvPr id="514" name="テキスト ボックス 513"/>
        <xdr:cNvSpPr txBox="1"/>
      </xdr:nvSpPr>
      <xdr:spPr>
        <a:xfrm>
          <a:off x="15214111" y="639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132659</xdr:rowOff>
    </xdr:from>
    <xdr:to>
      <xdr:col>76</xdr:col>
      <xdr:colOff>114300</xdr:colOff>
      <xdr:row>31</xdr:row>
      <xdr:rowOff>147107</xdr:rowOff>
    </xdr:to>
    <xdr:cxnSp macro="">
      <xdr:nvCxnSpPr>
        <xdr:cNvPr id="515" name="直線コネクタ 514"/>
        <xdr:cNvCxnSpPr/>
      </xdr:nvCxnSpPr>
      <xdr:spPr>
        <a:xfrm flipV="1">
          <a:off x="13703300" y="5447609"/>
          <a:ext cx="889000" cy="14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158349</xdr:rowOff>
    </xdr:from>
    <xdr:to>
      <xdr:col>76</xdr:col>
      <xdr:colOff>165100</xdr:colOff>
      <xdr:row>37</xdr:row>
      <xdr:rowOff>88499</xdr:rowOff>
    </xdr:to>
    <xdr:sp macro="" textlink="">
      <xdr:nvSpPr>
        <xdr:cNvPr id="516" name="フローチャート: 判断 515"/>
        <xdr:cNvSpPr/>
      </xdr:nvSpPr>
      <xdr:spPr>
        <a:xfrm>
          <a:off x="14541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79626</xdr:rowOff>
    </xdr:from>
    <xdr:ext cx="534377" cy="259045"/>
    <xdr:sp macro="" textlink="">
      <xdr:nvSpPr>
        <xdr:cNvPr id="517" name="テキスト ボックス 516"/>
        <xdr:cNvSpPr txBox="1"/>
      </xdr:nvSpPr>
      <xdr:spPr>
        <a:xfrm>
          <a:off x="14325111" y="642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167041</xdr:rowOff>
    </xdr:from>
    <xdr:to>
      <xdr:col>71</xdr:col>
      <xdr:colOff>177800</xdr:colOff>
      <xdr:row>31</xdr:row>
      <xdr:rowOff>147107</xdr:rowOff>
    </xdr:to>
    <xdr:cxnSp macro="">
      <xdr:nvCxnSpPr>
        <xdr:cNvPr id="518" name="直線コネクタ 517"/>
        <xdr:cNvCxnSpPr/>
      </xdr:nvCxnSpPr>
      <xdr:spPr>
        <a:xfrm>
          <a:off x="12814300" y="5310541"/>
          <a:ext cx="889000" cy="15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158669</xdr:rowOff>
    </xdr:from>
    <xdr:to>
      <xdr:col>72</xdr:col>
      <xdr:colOff>38100</xdr:colOff>
      <xdr:row>37</xdr:row>
      <xdr:rowOff>88819</xdr:rowOff>
    </xdr:to>
    <xdr:sp macro="" textlink="">
      <xdr:nvSpPr>
        <xdr:cNvPr id="519" name="フローチャート: 判断 518"/>
        <xdr:cNvSpPr/>
      </xdr:nvSpPr>
      <xdr:spPr>
        <a:xfrm>
          <a:off x="13652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79946</xdr:rowOff>
    </xdr:from>
    <xdr:ext cx="534377" cy="259045"/>
    <xdr:sp macro="" textlink="">
      <xdr:nvSpPr>
        <xdr:cNvPr id="520" name="テキスト ボックス 519"/>
        <xdr:cNvSpPr txBox="1"/>
      </xdr:nvSpPr>
      <xdr:spPr>
        <a:xfrm>
          <a:off x="13436111" y="642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166898</xdr:rowOff>
    </xdr:from>
    <xdr:to>
      <xdr:col>67</xdr:col>
      <xdr:colOff>101600</xdr:colOff>
      <xdr:row>37</xdr:row>
      <xdr:rowOff>97048</xdr:rowOff>
    </xdr:to>
    <xdr:sp macro="" textlink="">
      <xdr:nvSpPr>
        <xdr:cNvPr id="521" name="フローチャート: 判断 520"/>
        <xdr:cNvSpPr/>
      </xdr:nvSpPr>
      <xdr:spPr>
        <a:xfrm>
          <a:off x="12763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88175</xdr:rowOff>
    </xdr:from>
    <xdr:ext cx="534377" cy="259045"/>
    <xdr:sp macro="" textlink="">
      <xdr:nvSpPr>
        <xdr:cNvPr id="522" name="テキスト ボックス 521"/>
        <xdr:cNvSpPr txBox="1"/>
      </xdr:nvSpPr>
      <xdr:spPr>
        <a:xfrm>
          <a:off x="12547111" y="643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1712</xdr:rowOff>
    </xdr:from>
    <xdr:to>
      <xdr:col>85</xdr:col>
      <xdr:colOff>177800</xdr:colOff>
      <xdr:row>31</xdr:row>
      <xdr:rowOff>103312</xdr:rowOff>
    </xdr:to>
    <xdr:sp macro="" textlink="">
      <xdr:nvSpPr>
        <xdr:cNvPr id="528" name="楕円 527"/>
        <xdr:cNvSpPr/>
      </xdr:nvSpPr>
      <xdr:spPr>
        <a:xfrm>
          <a:off x="16268700" y="531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126189</xdr:rowOff>
    </xdr:from>
    <xdr:ext cx="534377" cy="259045"/>
    <xdr:sp macro="" textlink="">
      <xdr:nvSpPr>
        <xdr:cNvPr id="529" name="消防費該当値テキスト"/>
        <xdr:cNvSpPr txBox="1"/>
      </xdr:nvSpPr>
      <xdr:spPr>
        <a:xfrm>
          <a:off x="16370300" y="526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30</xdr:row>
      <xdr:rowOff>170190</xdr:rowOff>
    </xdr:from>
    <xdr:to>
      <xdr:col>81</xdr:col>
      <xdr:colOff>101600</xdr:colOff>
      <xdr:row>31</xdr:row>
      <xdr:rowOff>100340</xdr:rowOff>
    </xdr:to>
    <xdr:sp macro="" textlink="">
      <xdr:nvSpPr>
        <xdr:cNvPr id="530" name="楕円 529"/>
        <xdr:cNvSpPr/>
      </xdr:nvSpPr>
      <xdr:spPr>
        <a:xfrm>
          <a:off x="15430500" y="531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29</xdr:row>
      <xdr:rowOff>116867</xdr:rowOff>
    </xdr:from>
    <xdr:ext cx="534377" cy="259045"/>
    <xdr:sp macro="" textlink="">
      <xdr:nvSpPr>
        <xdr:cNvPr id="531" name="テキスト ボックス 530"/>
        <xdr:cNvSpPr txBox="1"/>
      </xdr:nvSpPr>
      <xdr:spPr>
        <a:xfrm>
          <a:off x="15214111" y="508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81859</xdr:rowOff>
    </xdr:from>
    <xdr:to>
      <xdr:col>76</xdr:col>
      <xdr:colOff>165100</xdr:colOff>
      <xdr:row>32</xdr:row>
      <xdr:rowOff>12009</xdr:rowOff>
    </xdr:to>
    <xdr:sp macro="" textlink="">
      <xdr:nvSpPr>
        <xdr:cNvPr id="532" name="楕円 531"/>
        <xdr:cNvSpPr/>
      </xdr:nvSpPr>
      <xdr:spPr>
        <a:xfrm>
          <a:off x="14541500" y="539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28536</xdr:rowOff>
    </xdr:from>
    <xdr:ext cx="534377" cy="259045"/>
    <xdr:sp macro="" textlink="">
      <xdr:nvSpPr>
        <xdr:cNvPr id="533" name="テキスト ボックス 532"/>
        <xdr:cNvSpPr txBox="1"/>
      </xdr:nvSpPr>
      <xdr:spPr>
        <a:xfrm>
          <a:off x="14325111" y="517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96307</xdr:rowOff>
    </xdr:from>
    <xdr:to>
      <xdr:col>72</xdr:col>
      <xdr:colOff>38100</xdr:colOff>
      <xdr:row>32</xdr:row>
      <xdr:rowOff>26457</xdr:rowOff>
    </xdr:to>
    <xdr:sp macro="" textlink="">
      <xdr:nvSpPr>
        <xdr:cNvPr id="534" name="楕円 533"/>
        <xdr:cNvSpPr/>
      </xdr:nvSpPr>
      <xdr:spPr>
        <a:xfrm>
          <a:off x="13652500" y="541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30</xdr:row>
      <xdr:rowOff>42984</xdr:rowOff>
    </xdr:from>
    <xdr:ext cx="534377" cy="259045"/>
    <xdr:sp macro="" textlink="">
      <xdr:nvSpPr>
        <xdr:cNvPr id="535" name="テキスト ボックス 534"/>
        <xdr:cNvSpPr txBox="1"/>
      </xdr:nvSpPr>
      <xdr:spPr>
        <a:xfrm>
          <a:off x="13436111" y="518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116241</xdr:rowOff>
    </xdr:from>
    <xdr:to>
      <xdr:col>67</xdr:col>
      <xdr:colOff>101600</xdr:colOff>
      <xdr:row>31</xdr:row>
      <xdr:rowOff>46391</xdr:rowOff>
    </xdr:to>
    <xdr:sp macro="" textlink="">
      <xdr:nvSpPr>
        <xdr:cNvPr id="536" name="楕円 535"/>
        <xdr:cNvSpPr/>
      </xdr:nvSpPr>
      <xdr:spPr>
        <a:xfrm>
          <a:off x="12763500" y="525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29</xdr:row>
      <xdr:rowOff>62918</xdr:rowOff>
    </xdr:from>
    <xdr:ext cx="534377" cy="259045"/>
    <xdr:sp macro="" textlink="">
      <xdr:nvSpPr>
        <xdr:cNvPr id="537" name="テキスト ボックス 536"/>
        <xdr:cNvSpPr txBox="1"/>
      </xdr:nvSpPr>
      <xdr:spPr>
        <a:xfrm>
          <a:off x="12547111" y="5034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8" name="テキスト ボックス 547"/>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9" name="直線コネクタ 54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0" name="テキスト ボックス 54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2" name="テキスト ボックス 55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4" name="テキスト ボックス 55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5" name="直線コネクタ 55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6" name="テキスト ボックス 55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7" name="直線コネクタ 55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8" name="テキスト ボックス 55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156311</xdr:rowOff>
    </xdr:from>
    <xdr:to>
      <xdr:col>85</xdr:col>
      <xdr:colOff>126364</xdr:colOff>
      <xdr:row>59</xdr:row>
      <xdr:rowOff>123793</xdr:rowOff>
    </xdr:to>
    <xdr:cxnSp macro="">
      <xdr:nvCxnSpPr>
        <xdr:cNvPr id="562" name="直線コネクタ 561"/>
        <xdr:cNvCxnSpPr/>
      </xdr:nvCxnSpPr>
      <xdr:spPr>
        <a:xfrm flipV="1">
          <a:off x="16317595" y="8900261"/>
          <a:ext cx="1269" cy="1339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127620</xdr:rowOff>
    </xdr:from>
    <xdr:ext cx="534377" cy="259045"/>
    <xdr:sp macro="" textlink="">
      <xdr:nvSpPr>
        <xdr:cNvPr id="563" name="教育費最小値テキスト"/>
        <xdr:cNvSpPr txBox="1"/>
      </xdr:nvSpPr>
      <xdr:spPr>
        <a:xfrm>
          <a:off x="16370300" y="1024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123793</xdr:rowOff>
    </xdr:from>
    <xdr:to>
      <xdr:col>86</xdr:col>
      <xdr:colOff>25400</xdr:colOff>
      <xdr:row>59</xdr:row>
      <xdr:rowOff>123793</xdr:rowOff>
    </xdr:to>
    <xdr:cxnSp macro="">
      <xdr:nvCxnSpPr>
        <xdr:cNvPr id="564" name="直線コネクタ 563"/>
        <xdr:cNvCxnSpPr/>
      </xdr:nvCxnSpPr>
      <xdr:spPr>
        <a:xfrm>
          <a:off x="16230600" y="10239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102988</xdr:rowOff>
    </xdr:from>
    <xdr:ext cx="599010" cy="259045"/>
    <xdr:sp macro="" textlink="">
      <xdr:nvSpPr>
        <xdr:cNvPr id="565" name="教育費最大値テキスト"/>
        <xdr:cNvSpPr txBox="1"/>
      </xdr:nvSpPr>
      <xdr:spPr>
        <a:xfrm>
          <a:off x="16370300" y="8675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106,128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156311</xdr:rowOff>
    </xdr:from>
    <xdr:to>
      <xdr:col>86</xdr:col>
      <xdr:colOff>25400</xdr:colOff>
      <xdr:row>51</xdr:row>
      <xdr:rowOff>156311</xdr:rowOff>
    </xdr:to>
    <xdr:cxnSp macro="">
      <xdr:nvCxnSpPr>
        <xdr:cNvPr id="566" name="直線コネクタ 565"/>
        <xdr:cNvCxnSpPr/>
      </xdr:nvCxnSpPr>
      <xdr:spPr>
        <a:xfrm>
          <a:off x="16230600" y="890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159855</xdr:rowOff>
    </xdr:from>
    <xdr:to>
      <xdr:col>85</xdr:col>
      <xdr:colOff>127000</xdr:colOff>
      <xdr:row>55</xdr:row>
      <xdr:rowOff>18314</xdr:rowOff>
    </xdr:to>
    <xdr:cxnSp macro="">
      <xdr:nvCxnSpPr>
        <xdr:cNvPr id="567" name="直線コネクタ 566"/>
        <xdr:cNvCxnSpPr/>
      </xdr:nvCxnSpPr>
      <xdr:spPr>
        <a:xfrm flipV="1">
          <a:off x="15481300" y="9418155"/>
          <a:ext cx="838200" cy="29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170825</xdr:rowOff>
    </xdr:from>
    <xdr:ext cx="534377" cy="259045"/>
    <xdr:sp macro="" textlink="">
      <xdr:nvSpPr>
        <xdr:cNvPr id="568" name="教育費平均値テキスト"/>
        <xdr:cNvSpPr txBox="1"/>
      </xdr:nvSpPr>
      <xdr:spPr>
        <a:xfrm>
          <a:off x="16370300" y="9772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20948</xdr:rowOff>
    </xdr:from>
    <xdr:to>
      <xdr:col>85</xdr:col>
      <xdr:colOff>177800</xdr:colOff>
      <xdr:row>57</xdr:row>
      <xdr:rowOff>122548</xdr:rowOff>
    </xdr:to>
    <xdr:sp macro="" textlink="">
      <xdr:nvSpPr>
        <xdr:cNvPr id="569" name="フローチャート: 判断 568"/>
        <xdr:cNvSpPr/>
      </xdr:nvSpPr>
      <xdr:spPr>
        <a:xfrm>
          <a:off x="16268700" y="979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18314</xdr:rowOff>
    </xdr:from>
    <xdr:to>
      <xdr:col>81</xdr:col>
      <xdr:colOff>50800</xdr:colOff>
      <xdr:row>57</xdr:row>
      <xdr:rowOff>107544</xdr:rowOff>
    </xdr:to>
    <xdr:cxnSp macro="">
      <xdr:nvCxnSpPr>
        <xdr:cNvPr id="570" name="直線コネクタ 569"/>
        <xdr:cNvCxnSpPr/>
      </xdr:nvCxnSpPr>
      <xdr:spPr>
        <a:xfrm flipV="1">
          <a:off x="14592300" y="9448064"/>
          <a:ext cx="889000" cy="432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78804</xdr:rowOff>
    </xdr:from>
    <xdr:to>
      <xdr:col>81</xdr:col>
      <xdr:colOff>101600</xdr:colOff>
      <xdr:row>58</xdr:row>
      <xdr:rowOff>8954</xdr:rowOff>
    </xdr:to>
    <xdr:sp macro="" textlink="">
      <xdr:nvSpPr>
        <xdr:cNvPr id="571" name="フローチャート: 判断 570"/>
        <xdr:cNvSpPr/>
      </xdr:nvSpPr>
      <xdr:spPr>
        <a:xfrm>
          <a:off x="15430500" y="98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81</xdr:rowOff>
    </xdr:from>
    <xdr:ext cx="534377" cy="259045"/>
    <xdr:sp macro="" textlink="">
      <xdr:nvSpPr>
        <xdr:cNvPr id="572" name="テキスト ボックス 571"/>
        <xdr:cNvSpPr txBox="1"/>
      </xdr:nvSpPr>
      <xdr:spPr>
        <a:xfrm>
          <a:off x="15214111" y="994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130308</xdr:rowOff>
    </xdr:from>
    <xdr:to>
      <xdr:col>76</xdr:col>
      <xdr:colOff>114300</xdr:colOff>
      <xdr:row>57</xdr:row>
      <xdr:rowOff>107544</xdr:rowOff>
    </xdr:to>
    <xdr:cxnSp macro="">
      <xdr:nvCxnSpPr>
        <xdr:cNvPr id="573" name="直線コネクタ 572"/>
        <xdr:cNvCxnSpPr/>
      </xdr:nvCxnSpPr>
      <xdr:spPr>
        <a:xfrm>
          <a:off x="13703300" y="9731508"/>
          <a:ext cx="889000" cy="14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22740</xdr:rowOff>
    </xdr:from>
    <xdr:to>
      <xdr:col>76</xdr:col>
      <xdr:colOff>165100</xdr:colOff>
      <xdr:row>58</xdr:row>
      <xdr:rowOff>124340</xdr:rowOff>
    </xdr:to>
    <xdr:sp macro="" textlink="">
      <xdr:nvSpPr>
        <xdr:cNvPr id="574" name="フローチャート: 判断 573"/>
        <xdr:cNvSpPr/>
      </xdr:nvSpPr>
      <xdr:spPr>
        <a:xfrm>
          <a:off x="14541500" y="996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115467</xdr:rowOff>
    </xdr:from>
    <xdr:ext cx="534377" cy="259045"/>
    <xdr:sp macro="" textlink="">
      <xdr:nvSpPr>
        <xdr:cNvPr id="575" name="テキスト ボックス 574"/>
        <xdr:cNvSpPr txBox="1"/>
      </xdr:nvSpPr>
      <xdr:spPr>
        <a:xfrm>
          <a:off x="14325111" y="10059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153206</xdr:rowOff>
    </xdr:from>
    <xdr:to>
      <xdr:col>71</xdr:col>
      <xdr:colOff>177800</xdr:colOff>
      <xdr:row>56</xdr:row>
      <xdr:rowOff>130308</xdr:rowOff>
    </xdr:to>
    <xdr:cxnSp macro="">
      <xdr:nvCxnSpPr>
        <xdr:cNvPr id="576" name="直線コネクタ 575"/>
        <xdr:cNvCxnSpPr/>
      </xdr:nvCxnSpPr>
      <xdr:spPr>
        <a:xfrm>
          <a:off x="12814300" y="9582956"/>
          <a:ext cx="889000" cy="148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43542</xdr:rowOff>
    </xdr:from>
    <xdr:to>
      <xdr:col>72</xdr:col>
      <xdr:colOff>38100</xdr:colOff>
      <xdr:row>58</xdr:row>
      <xdr:rowOff>145142</xdr:rowOff>
    </xdr:to>
    <xdr:sp macro="" textlink="">
      <xdr:nvSpPr>
        <xdr:cNvPr id="577" name="フローチャート: 判断 576"/>
        <xdr:cNvSpPr/>
      </xdr:nvSpPr>
      <xdr:spPr>
        <a:xfrm>
          <a:off x="13652500" y="998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136269</xdr:rowOff>
    </xdr:from>
    <xdr:ext cx="534377" cy="259045"/>
    <xdr:sp macro="" textlink="">
      <xdr:nvSpPr>
        <xdr:cNvPr id="578" name="テキスト ボックス 577"/>
        <xdr:cNvSpPr txBox="1"/>
      </xdr:nvSpPr>
      <xdr:spPr>
        <a:xfrm>
          <a:off x="13436111" y="10080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61258</xdr:rowOff>
    </xdr:from>
    <xdr:to>
      <xdr:col>67</xdr:col>
      <xdr:colOff>101600</xdr:colOff>
      <xdr:row>58</xdr:row>
      <xdr:rowOff>162858</xdr:rowOff>
    </xdr:to>
    <xdr:sp macro="" textlink="">
      <xdr:nvSpPr>
        <xdr:cNvPr id="579" name="フローチャート: 判断 578"/>
        <xdr:cNvSpPr/>
      </xdr:nvSpPr>
      <xdr:spPr>
        <a:xfrm>
          <a:off x="12763500" y="1000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153985</xdr:rowOff>
    </xdr:from>
    <xdr:ext cx="534377" cy="259045"/>
    <xdr:sp macro="" textlink="">
      <xdr:nvSpPr>
        <xdr:cNvPr id="580" name="テキスト ボックス 579"/>
        <xdr:cNvSpPr txBox="1"/>
      </xdr:nvSpPr>
      <xdr:spPr>
        <a:xfrm>
          <a:off x="12547111" y="1009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109055</xdr:rowOff>
    </xdr:from>
    <xdr:to>
      <xdr:col>85</xdr:col>
      <xdr:colOff>177800</xdr:colOff>
      <xdr:row>55</xdr:row>
      <xdr:rowOff>39205</xdr:rowOff>
    </xdr:to>
    <xdr:sp macro="" textlink="">
      <xdr:nvSpPr>
        <xdr:cNvPr id="586" name="楕円 585"/>
        <xdr:cNvSpPr/>
      </xdr:nvSpPr>
      <xdr:spPr>
        <a:xfrm>
          <a:off x="16268700" y="936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131932</xdr:rowOff>
    </xdr:from>
    <xdr:ext cx="534377" cy="259045"/>
    <xdr:sp macro="" textlink="">
      <xdr:nvSpPr>
        <xdr:cNvPr id="587" name="教育費該当値テキスト"/>
        <xdr:cNvSpPr txBox="1"/>
      </xdr:nvSpPr>
      <xdr:spPr>
        <a:xfrm>
          <a:off x="16370300" y="921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138964</xdr:rowOff>
    </xdr:from>
    <xdr:to>
      <xdr:col>81</xdr:col>
      <xdr:colOff>101600</xdr:colOff>
      <xdr:row>55</xdr:row>
      <xdr:rowOff>69114</xdr:rowOff>
    </xdr:to>
    <xdr:sp macro="" textlink="">
      <xdr:nvSpPr>
        <xdr:cNvPr id="588" name="楕円 587"/>
        <xdr:cNvSpPr/>
      </xdr:nvSpPr>
      <xdr:spPr>
        <a:xfrm>
          <a:off x="15430500" y="939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85641</xdr:rowOff>
    </xdr:from>
    <xdr:ext cx="534377" cy="259045"/>
    <xdr:sp macro="" textlink="">
      <xdr:nvSpPr>
        <xdr:cNvPr id="589" name="テキスト ボックス 588"/>
        <xdr:cNvSpPr txBox="1"/>
      </xdr:nvSpPr>
      <xdr:spPr>
        <a:xfrm>
          <a:off x="15214111" y="917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56744</xdr:rowOff>
    </xdr:from>
    <xdr:to>
      <xdr:col>76</xdr:col>
      <xdr:colOff>165100</xdr:colOff>
      <xdr:row>57</xdr:row>
      <xdr:rowOff>158344</xdr:rowOff>
    </xdr:to>
    <xdr:sp macro="" textlink="">
      <xdr:nvSpPr>
        <xdr:cNvPr id="590" name="楕円 589"/>
        <xdr:cNvSpPr/>
      </xdr:nvSpPr>
      <xdr:spPr>
        <a:xfrm>
          <a:off x="14541500" y="982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3421</xdr:rowOff>
    </xdr:from>
    <xdr:ext cx="534377" cy="259045"/>
    <xdr:sp macro="" textlink="">
      <xdr:nvSpPr>
        <xdr:cNvPr id="591" name="テキスト ボックス 590"/>
        <xdr:cNvSpPr txBox="1"/>
      </xdr:nvSpPr>
      <xdr:spPr>
        <a:xfrm>
          <a:off x="14325111" y="9604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79508</xdr:rowOff>
    </xdr:from>
    <xdr:to>
      <xdr:col>72</xdr:col>
      <xdr:colOff>38100</xdr:colOff>
      <xdr:row>57</xdr:row>
      <xdr:rowOff>9658</xdr:rowOff>
    </xdr:to>
    <xdr:sp macro="" textlink="">
      <xdr:nvSpPr>
        <xdr:cNvPr id="592" name="楕円 591"/>
        <xdr:cNvSpPr/>
      </xdr:nvSpPr>
      <xdr:spPr>
        <a:xfrm>
          <a:off x="13652500" y="968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26185</xdr:rowOff>
    </xdr:from>
    <xdr:ext cx="534377" cy="259045"/>
    <xdr:sp macro="" textlink="">
      <xdr:nvSpPr>
        <xdr:cNvPr id="593" name="テキスト ボックス 592"/>
        <xdr:cNvSpPr txBox="1"/>
      </xdr:nvSpPr>
      <xdr:spPr>
        <a:xfrm>
          <a:off x="13436111" y="945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102406</xdr:rowOff>
    </xdr:from>
    <xdr:to>
      <xdr:col>67</xdr:col>
      <xdr:colOff>101600</xdr:colOff>
      <xdr:row>56</xdr:row>
      <xdr:rowOff>32556</xdr:rowOff>
    </xdr:to>
    <xdr:sp macro="" textlink="">
      <xdr:nvSpPr>
        <xdr:cNvPr id="594" name="楕円 593"/>
        <xdr:cNvSpPr/>
      </xdr:nvSpPr>
      <xdr:spPr>
        <a:xfrm>
          <a:off x="12763500" y="953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49083</xdr:rowOff>
    </xdr:from>
    <xdr:ext cx="534377" cy="259045"/>
    <xdr:sp macro="" textlink="">
      <xdr:nvSpPr>
        <xdr:cNvPr id="595" name="テキスト ボックス 594"/>
        <xdr:cNvSpPr txBox="1"/>
      </xdr:nvSpPr>
      <xdr:spPr>
        <a:xfrm>
          <a:off x="12547111" y="930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144470</xdr:rowOff>
    </xdr:from>
    <xdr:to>
      <xdr:col>85</xdr:col>
      <xdr:colOff>126364</xdr:colOff>
      <xdr:row>79</xdr:row>
      <xdr:rowOff>44450</xdr:rowOff>
    </xdr:to>
    <xdr:cxnSp macro="">
      <xdr:nvCxnSpPr>
        <xdr:cNvPr id="619" name="直線コネクタ 618"/>
        <xdr:cNvCxnSpPr/>
      </xdr:nvCxnSpPr>
      <xdr:spPr>
        <a:xfrm flipV="1">
          <a:off x="16317595" y="12317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66197</xdr:rowOff>
    </xdr:from>
    <xdr:ext cx="249299" cy="259045"/>
    <xdr:sp macro="" textlink="">
      <xdr:nvSpPr>
        <xdr:cNvPr id="620" name="災害復旧費最小値テキスト"/>
        <xdr:cNvSpPr txBox="1"/>
      </xdr:nvSpPr>
      <xdr:spPr>
        <a:xfrm>
          <a:off x="16370300" y="13610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1" name="直線コネクタ 62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91147</xdr:rowOff>
    </xdr:from>
    <xdr:ext cx="599010" cy="259045"/>
    <xdr:sp macro="" textlink="">
      <xdr:nvSpPr>
        <xdr:cNvPr id="622" name="災害復旧費最大値テキスト"/>
        <xdr:cNvSpPr txBox="1"/>
      </xdr:nvSpPr>
      <xdr:spPr>
        <a:xfrm>
          <a:off x="16370300" y="1209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166,874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144470</xdr:rowOff>
    </xdr:from>
    <xdr:to>
      <xdr:col>86</xdr:col>
      <xdr:colOff>25400</xdr:colOff>
      <xdr:row>71</xdr:row>
      <xdr:rowOff>144470</xdr:rowOff>
    </xdr:to>
    <xdr:cxnSp macro="">
      <xdr:nvCxnSpPr>
        <xdr:cNvPr id="623" name="直線コネクタ 622"/>
        <xdr:cNvCxnSpPr/>
      </xdr:nvCxnSpPr>
      <xdr:spPr>
        <a:xfrm>
          <a:off x="16230600" y="1231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22389</xdr:rowOff>
    </xdr:from>
    <xdr:to>
      <xdr:col>85</xdr:col>
      <xdr:colOff>127000</xdr:colOff>
      <xdr:row>76</xdr:row>
      <xdr:rowOff>107947</xdr:rowOff>
    </xdr:to>
    <xdr:cxnSp macro="">
      <xdr:nvCxnSpPr>
        <xdr:cNvPr id="624" name="直線コネクタ 623"/>
        <xdr:cNvCxnSpPr/>
      </xdr:nvCxnSpPr>
      <xdr:spPr>
        <a:xfrm flipV="1">
          <a:off x="15481300" y="13052589"/>
          <a:ext cx="838200" cy="85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110647</xdr:rowOff>
    </xdr:from>
    <xdr:ext cx="469744" cy="259045"/>
    <xdr:sp macro="" textlink="">
      <xdr:nvSpPr>
        <xdr:cNvPr id="625" name="災害復旧費平均値テキスト"/>
        <xdr:cNvSpPr txBox="1"/>
      </xdr:nvSpPr>
      <xdr:spPr>
        <a:xfrm>
          <a:off x="16370300" y="13483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132220</xdr:rowOff>
    </xdr:from>
    <xdr:to>
      <xdr:col>85</xdr:col>
      <xdr:colOff>177800</xdr:colOff>
      <xdr:row>79</xdr:row>
      <xdr:rowOff>62370</xdr:rowOff>
    </xdr:to>
    <xdr:sp macro="" textlink="">
      <xdr:nvSpPr>
        <xdr:cNvPr id="626" name="フローチャート: 判断 625"/>
        <xdr:cNvSpPr/>
      </xdr:nvSpPr>
      <xdr:spPr>
        <a:xfrm>
          <a:off x="16268700" y="1350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53358</xdr:rowOff>
    </xdr:from>
    <xdr:to>
      <xdr:col>81</xdr:col>
      <xdr:colOff>50800</xdr:colOff>
      <xdr:row>76</xdr:row>
      <xdr:rowOff>107947</xdr:rowOff>
    </xdr:to>
    <xdr:cxnSp macro="">
      <xdr:nvCxnSpPr>
        <xdr:cNvPr id="627" name="直線コネクタ 626"/>
        <xdr:cNvCxnSpPr/>
      </xdr:nvCxnSpPr>
      <xdr:spPr>
        <a:xfrm>
          <a:off x="14592300" y="13083558"/>
          <a:ext cx="889000" cy="54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139695</xdr:rowOff>
    </xdr:from>
    <xdr:to>
      <xdr:col>81</xdr:col>
      <xdr:colOff>101600</xdr:colOff>
      <xdr:row>79</xdr:row>
      <xdr:rowOff>69845</xdr:rowOff>
    </xdr:to>
    <xdr:sp macro="" textlink="">
      <xdr:nvSpPr>
        <xdr:cNvPr id="628" name="フローチャート: 判断 627"/>
        <xdr:cNvSpPr/>
      </xdr:nvSpPr>
      <xdr:spPr>
        <a:xfrm>
          <a:off x="15430500" y="1351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60972</xdr:rowOff>
    </xdr:from>
    <xdr:ext cx="469744" cy="259045"/>
    <xdr:sp macro="" textlink="">
      <xdr:nvSpPr>
        <xdr:cNvPr id="629" name="テキスト ボックス 628"/>
        <xdr:cNvSpPr txBox="1"/>
      </xdr:nvSpPr>
      <xdr:spPr>
        <a:xfrm>
          <a:off x="15246428" y="13605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114425</xdr:rowOff>
    </xdr:from>
    <xdr:to>
      <xdr:col>76</xdr:col>
      <xdr:colOff>114300</xdr:colOff>
      <xdr:row>76</xdr:row>
      <xdr:rowOff>53358</xdr:rowOff>
    </xdr:to>
    <xdr:cxnSp macro="">
      <xdr:nvCxnSpPr>
        <xdr:cNvPr id="630" name="直線コネクタ 629"/>
        <xdr:cNvCxnSpPr/>
      </xdr:nvCxnSpPr>
      <xdr:spPr>
        <a:xfrm>
          <a:off x="13703300" y="12801725"/>
          <a:ext cx="889000" cy="281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148512</xdr:rowOff>
    </xdr:from>
    <xdr:to>
      <xdr:col>76</xdr:col>
      <xdr:colOff>165100</xdr:colOff>
      <xdr:row>79</xdr:row>
      <xdr:rowOff>78662</xdr:rowOff>
    </xdr:to>
    <xdr:sp macro="" textlink="">
      <xdr:nvSpPr>
        <xdr:cNvPr id="631" name="フローチャート: 判断 630"/>
        <xdr:cNvSpPr/>
      </xdr:nvSpPr>
      <xdr:spPr>
        <a:xfrm>
          <a:off x="14541500" y="13521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69789</xdr:rowOff>
    </xdr:from>
    <xdr:ext cx="469744" cy="259045"/>
    <xdr:sp macro="" textlink="">
      <xdr:nvSpPr>
        <xdr:cNvPr id="632" name="テキスト ボックス 631"/>
        <xdr:cNvSpPr txBox="1"/>
      </xdr:nvSpPr>
      <xdr:spPr>
        <a:xfrm>
          <a:off x="14357428" y="13614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151305</xdr:rowOff>
    </xdr:from>
    <xdr:to>
      <xdr:col>71</xdr:col>
      <xdr:colOff>177800</xdr:colOff>
      <xdr:row>74</xdr:row>
      <xdr:rowOff>114425</xdr:rowOff>
    </xdr:to>
    <xdr:cxnSp macro="">
      <xdr:nvCxnSpPr>
        <xdr:cNvPr id="633" name="直線コネクタ 632"/>
        <xdr:cNvCxnSpPr/>
      </xdr:nvCxnSpPr>
      <xdr:spPr>
        <a:xfrm>
          <a:off x="12814300" y="12667155"/>
          <a:ext cx="889000" cy="134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155133</xdr:rowOff>
    </xdr:from>
    <xdr:to>
      <xdr:col>72</xdr:col>
      <xdr:colOff>38100</xdr:colOff>
      <xdr:row>79</xdr:row>
      <xdr:rowOff>85283</xdr:rowOff>
    </xdr:to>
    <xdr:sp macro="" textlink="">
      <xdr:nvSpPr>
        <xdr:cNvPr id="634" name="フローチャート: 判断 633"/>
        <xdr:cNvSpPr/>
      </xdr:nvSpPr>
      <xdr:spPr>
        <a:xfrm>
          <a:off x="13652500" y="135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76410</xdr:rowOff>
    </xdr:from>
    <xdr:ext cx="469744" cy="259045"/>
    <xdr:sp macro="" textlink="">
      <xdr:nvSpPr>
        <xdr:cNvPr id="635" name="テキスト ボックス 634"/>
        <xdr:cNvSpPr txBox="1"/>
      </xdr:nvSpPr>
      <xdr:spPr>
        <a:xfrm>
          <a:off x="13468428" y="13620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147475</xdr:rowOff>
    </xdr:from>
    <xdr:to>
      <xdr:col>67</xdr:col>
      <xdr:colOff>101600</xdr:colOff>
      <xdr:row>79</xdr:row>
      <xdr:rowOff>77625</xdr:rowOff>
    </xdr:to>
    <xdr:sp macro="" textlink="">
      <xdr:nvSpPr>
        <xdr:cNvPr id="636" name="フローチャート: 判断 635"/>
        <xdr:cNvSpPr/>
      </xdr:nvSpPr>
      <xdr:spPr>
        <a:xfrm>
          <a:off x="12763500" y="1352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68752</xdr:rowOff>
    </xdr:from>
    <xdr:ext cx="469744" cy="259045"/>
    <xdr:sp macro="" textlink="">
      <xdr:nvSpPr>
        <xdr:cNvPr id="637" name="テキスト ボックス 636"/>
        <xdr:cNvSpPr txBox="1"/>
      </xdr:nvSpPr>
      <xdr:spPr>
        <a:xfrm>
          <a:off x="12579428" y="1361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143040</xdr:rowOff>
    </xdr:from>
    <xdr:to>
      <xdr:col>85</xdr:col>
      <xdr:colOff>177800</xdr:colOff>
      <xdr:row>76</xdr:row>
      <xdr:rowOff>73189</xdr:rowOff>
    </xdr:to>
    <xdr:sp macro="" textlink="">
      <xdr:nvSpPr>
        <xdr:cNvPr id="643" name="楕円 642"/>
        <xdr:cNvSpPr/>
      </xdr:nvSpPr>
      <xdr:spPr>
        <a:xfrm>
          <a:off x="16268700" y="130017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165917</xdr:rowOff>
    </xdr:from>
    <xdr:ext cx="534377" cy="259045"/>
    <xdr:sp macro="" textlink="">
      <xdr:nvSpPr>
        <xdr:cNvPr id="644" name="災害復旧費該当値テキスト"/>
        <xdr:cNvSpPr txBox="1"/>
      </xdr:nvSpPr>
      <xdr:spPr>
        <a:xfrm>
          <a:off x="16370300" y="12853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57147</xdr:rowOff>
    </xdr:from>
    <xdr:to>
      <xdr:col>81</xdr:col>
      <xdr:colOff>101600</xdr:colOff>
      <xdr:row>76</xdr:row>
      <xdr:rowOff>158747</xdr:rowOff>
    </xdr:to>
    <xdr:sp macro="" textlink="">
      <xdr:nvSpPr>
        <xdr:cNvPr id="645" name="楕円 644"/>
        <xdr:cNvSpPr/>
      </xdr:nvSpPr>
      <xdr:spPr>
        <a:xfrm>
          <a:off x="15430500" y="1308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3825</xdr:rowOff>
    </xdr:from>
    <xdr:ext cx="534377" cy="259045"/>
    <xdr:sp macro="" textlink="">
      <xdr:nvSpPr>
        <xdr:cNvPr id="646" name="テキスト ボックス 645"/>
        <xdr:cNvSpPr txBox="1"/>
      </xdr:nvSpPr>
      <xdr:spPr>
        <a:xfrm>
          <a:off x="15214111" y="1286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2558</xdr:rowOff>
    </xdr:from>
    <xdr:to>
      <xdr:col>76</xdr:col>
      <xdr:colOff>165100</xdr:colOff>
      <xdr:row>76</xdr:row>
      <xdr:rowOff>104158</xdr:rowOff>
    </xdr:to>
    <xdr:sp macro="" textlink="">
      <xdr:nvSpPr>
        <xdr:cNvPr id="647" name="楕円 646"/>
        <xdr:cNvSpPr/>
      </xdr:nvSpPr>
      <xdr:spPr>
        <a:xfrm>
          <a:off x="14541500" y="13032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120685</xdr:rowOff>
    </xdr:from>
    <xdr:ext cx="534377" cy="259045"/>
    <xdr:sp macro="" textlink="">
      <xdr:nvSpPr>
        <xdr:cNvPr id="648" name="テキスト ボックス 647"/>
        <xdr:cNvSpPr txBox="1"/>
      </xdr:nvSpPr>
      <xdr:spPr>
        <a:xfrm>
          <a:off x="14325111" y="12807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63625</xdr:rowOff>
    </xdr:from>
    <xdr:to>
      <xdr:col>72</xdr:col>
      <xdr:colOff>38100</xdr:colOff>
      <xdr:row>74</xdr:row>
      <xdr:rowOff>165225</xdr:rowOff>
    </xdr:to>
    <xdr:sp macro="" textlink="">
      <xdr:nvSpPr>
        <xdr:cNvPr id="649" name="楕円 648"/>
        <xdr:cNvSpPr/>
      </xdr:nvSpPr>
      <xdr:spPr>
        <a:xfrm>
          <a:off x="13652500" y="1275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10302</xdr:rowOff>
    </xdr:from>
    <xdr:ext cx="599010" cy="259045"/>
    <xdr:sp macro="" textlink="">
      <xdr:nvSpPr>
        <xdr:cNvPr id="650" name="テキスト ボックス 649"/>
        <xdr:cNvSpPr txBox="1"/>
      </xdr:nvSpPr>
      <xdr:spPr>
        <a:xfrm>
          <a:off x="13403795" y="12526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100505</xdr:rowOff>
    </xdr:from>
    <xdr:to>
      <xdr:col>67</xdr:col>
      <xdr:colOff>101600</xdr:colOff>
      <xdr:row>74</xdr:row>
      <xdr:rowOff>30655</xdr:rowOff>
    </xdr:to>
    <xdr:sp macro="" textlink="">
      <xdr:nvSpPr>
        <xdr:cNvPr id="651" name="楕円 650"/>
        <xdr:cNvSpPr/>
      </xdr:nvSpPr>
      <xdr:spPr>
        <a:xfrm>
          <a:off x="12763500" y="1261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72</xdr:row>
      <xdr:rowOff>47182</xdr:rowOff>
    </xdr:from>
    <xdr:ext cx="599010" cy="259045"/>
    <xdr:sp macro="" textlink="">
      <xdr:nvSpPr>
        <xdr:cNvPr id="652" name="テキスト ボックス 651"/>
        <xdr:cNvSpPr txBox="1"/>
      </xdr:nvSpPr>
      <xdr:spPr>
        <a:xfrm>
          <a:off x="12514795" y="12391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6" name="テキスト ボックス 66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8" name="テキスト ボックス 66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0" name="テキスト ボックス 66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2" name="テキスト ボックス 671"/>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63157</xdr:rowOff>
    </xdr:from>
    <xdr:to>
      <xdr:col>85</xdr:col>
      <xdr:colOff>126364</xdr:colOff>
      <xdr:row>98</xdr:row>
      <xdr:rowOff>37954</xdr:rowOff>
    </xdr:to>
    <xdr:cxnSp macro="">
      <xdr:nvCxnSpPr>
        <xdr:cNvPr id="676" name="直線コネクタ 675"/>
        <xdr:cNvCxnSpPr/>
      </xdr:nvCxnSpPr>
      <xdr:spPr>
        <a:xfrm flipV="1">
          <a:off x="16317595" y="15493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41781</xdr:rowOff>
    </xdr:from>
    <xdr:ext cx="469744" cy="259045"/>
    <xdr:sp macro="" textlink="">
      <xdr:nvSpPr>
        <xdr:cNvPr id="677" name="公債費最小値テキスト"/>
        <xdr:cNvSpPr txBox="1"/>
      </xdr:nvSpPr>
      <xdr:spPr>
        <a:xfrm>
          <a:off x="16370300" y="1684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37954</xdr:rowOff>
    </xdr:from>
    <xdr:to>
      <xdr:col>86</xdr:col>
      <xdr:colOff>25400</xdr:colOff>
      <xdr:row>98</xdr:row>
      <xdr:rowOff>37954</xdr:rowOff>
    </xdr:to>
    <xdr:cxnSp macro="">
      <xdr:nvCxnSpPr>
        <xdr:cNvPr id="678" name="直線コネクタ 677"/>
        <xdr:cNvCxnSpPr/>
      </xdr:nvCxnSpPr>
      <xdr:spPr>
        <a:xfrm>
          <a:off x="16230600" y="16840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9834</xdr:rowOff>
    </xdr:from>
    <xdr:ext cx="534377" cy="259045"/>
    <xdr:sp macro="" textlink="">
      <xdr:nvSpPr>
        <xdr:cNvPr id="679" name="公債費最大値テキスト"/>
        <xdr:cNvSpPr txBox="1"/>
      </xdr:nvSpPr>
      <xdr:spPr>
        <a:xfrm>
          <a:off x="16370300" y="1526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80,018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63157</xdr:rowOff>
    </xdr:from>
    <xdr:to>
      <xdr:col>86</xdr:col>
      <xdr:colOff>25400</xdr:colOff>
      <xdr:row>90</xdr:row>
      <xdr:rowOff>63157</xdr:rowOff>
    </xdr:to>
    <xdr:cxnSp macro="">
      <xdr:nvCxnSpPr>
        <xdr:cNvPr id="680" name="直線コネクタ 679"/>
        <xdr:cNvCxnSpPr/>
      </xdr:nvCxnSpPr>
      <xdr:spPr>
        <a:xfrm>
          <a:off x="16230600" y="1549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17932</xdr:rowOff>
    </xdr:from>
    <xdr:to>
      <xdr:col>85</xdr:col>
      <xdr:colOff>127000</xdr:colOff>
      <xdr:row>92</xdr:row>
      <xdr:rowOff>97219</xdr:rowOff>
    </xdr:to>
    <xdr:cxnSp macro="">
      <xdr:nvCxnSpPr>
        <xdr:cNvPr id="681" name="直線コネクタ 680"/>
        <xdr:cNvCxnSpPr/>
      </xdr:nvCxnSpPr>
      <xdr:spPr>
        <a:xfrm flipV="1">
          <a:off x="15481300" y="15791332"/>
          <a:ext cx="838200" cy="79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72928</xdr:rowOff>
    </xdr:from>
    <xdr:ext cx="534377" cy="259045"/>
    <xdr:sp macro="" textlink="">
      <xdr:nvSpPr>
        <xdr:cNvPr id="682" name="公債費平均値テキスト"/>
        <xdr:cNvSpPr txBox="1"/>
      </xdr:nvSpPr>
      <xdr:spPr>
        <a:xfrm>
          <a:off x="16370300" y="16189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94501</xdr:rowOff>
    </xdr:from>
    <xdr:to>
      <xdr:col>85</xdr:col>
      <xdr:colOff>177800</xdr:colOff>
      <xdr:row>95</xdr:row>
      <xdr:rowOff>24651</xdr:rowOff>
    </xdr:to>
    <xdr:sp macro="" textlink="">
      <xdr:nvSpPr>
        <xdr:cNvPr id="683" name="フローチャート: 判断 682"/>
        <xdr:cNvSpPr/>
      </xdr:nvSpPr>
      <xdr:spPr>
        <a:xfrm>
          <a:off x="16268700" y="162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86189</xdr:rowOff>
    </xdr:from>
    <xdr:to>
      <xdr:col>81</xdr:col>
      <xdr:colOff>50800</xdr:colOff>
      <xdr:row>92</xdr:row>
      <xdr:rowOff>97219</xdr:rowOff>
    </xdr:to>
    <xdr:cxnSp macro="">
      <xdr:nvCxnSpPr>
        <xdr:cNvPr id="684" name="直線コネクタ 683"/>
        <xdr:cNvCxnSpPr/>
      </xdr:nvCxnSpPr>
      <xdr:spPr>
        <a:xfrm>
          <a:off x="14592300" y="15859589"/>
          <a:ext cx="889000" cy="1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82080</xdr:rowOff>
    </xdr:from>
    <xdr:to>
      <xdr:col>81</xdr:col>
      <xdr:colOff>101600</xdr:colOff>
      <xdr:row>95</xdr:row>
      <xdr:rowOff>12230</xdr:rowOff>
    </xdr:to>
    <xdr:sp macro="" textlink="">
      <xdr:nvSpPr>
        <xdr:cNvPr id="685" name="フローチャート: 判断 684"/>
        <xdr:cNvSpPr/>
      </xdr:nvSpPr>
      <xdr:spPr>
        <a:xfrm>
          <a:off x="15430500" y="1619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3357</xdr:rowOff>
    </xdr:from>
    <xdr:ext cx="534377" cy="259045"/>
    <xdr:sp macro="" textlink="">
      <xdr:nvSpPr>
        <xdr:cNvPr id="686" name="テキスト ボックス 685"/>
        <xdr:cNvSpPr txBox="1"/>
      </xdr:nvSpPr>
      <xdr:spPr>
        <a:xfrm>
          <a:off x="15214111" y="16291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63215</xdr:rowOff>
    </xdr:from>
    <xdr:to>
      <xdr:col>76</xdr:col>
      <xdr:colOff>114300</xdr:colOff>
      <xdr:row>92</xdr:row>
      <xdr:rowOff>86189</xdr:rowOff>
    </xdr:to>
    <xdr:cxnSp macro="">
      <xdr:nvCxnSpPr>
        <xdr:cNvPr id="687" name="直線コネクタ 686"/>
        <xdr:cNvCxnSpPr/>
      </xdr:nvCxnSpPr>
      <xdr:spPr>
        <a:xfrm>
          <a:off x="13703300" y="15836615"/>
          <a:ext cx="889000" cy="2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70650</xdr:rowOff>
    </xdr:from>
    <xdr:to>
      <xdr:col>76</xdr:col>
      <xdr:colOff>165100</xdr:colOff>
      <xdr:row>95</xdr:row>
      <xdr:rowOff>800</xdr:rowOff>
    </xdr:to>
    <xdr:sp macro="" textlink="">
      <xdr:nvSpPr>
        <xdr:cNvPr id="688" name="フローチャート: 判断 687"/>
        <xdr:cNvSpPr/>
      </xdr:nvSpPr>
      <xdr:spPr>
        <a:xfrm>
          <a:off x="14541500" y="161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163377</xdr:rowOff>
    </xdr:from>
    <xdr:ext cx="534377" cy="259045"/>
    <xdr:sp macro="" textlink="">
      <xdr:nvSpPr>
        <xdr:cNvPr id="689" name="テキスト ボックス 688"/>
        <xdr:cNvSpPr txBox="1"/>
      </xdr:nvSpPr>
      <xdr:spPr>
        <a:xfrm>
          <a:off x="14325111" y="1627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119831</xdr:rowOff>
    </xdr:from>
    <xdr:to>
      <xdr:col>71</xdr:col>
      <xdr:colOff>177800</xdr:colOff>
      <xdr:row>92</xdr:row>
      <xdr:rowOff>63215</xdr:rowOff>
    </xdr:to>
    <xdr:cxnSp macro="">
      <xdr:nvCxnSpPr>
        <xdr:cNvPr id="690" name="直線コネクタ 689"/>
        <xdr:cNvCxnSpPr/>
      </xdr:nvCxnSpPr>
      <xdr:spPr>
        <a:xfrm>
          <a:off x="12814300" y="15721781"/>
          <a:ext cx="889000" cy="114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73889</xdr:rowOff>
    </xdr:from>
    <xdr:to>
      <xdr:col>72</xdr:col>
      <xdr:colOff>38100</xdr:colOff>
      <xdr:row>95</xdr:row>
      <xdr:rowOff>4039</xdr:rowOff>
    </xdr:to>
    <xdr:sp macro="" textlink="">
      <xdr:nvSpPr>
        <xdr:cNvPr id="691" name="フローチャート: 判断 690"/>
        <xdr:cNvSpPr/>
      </xdr:nvSpPr>
      <xdr:spPr>
        <a:xfrm>
          <a:off x="13652500" y="1619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166616</xdr:rowOff>
    </xdr:from>
    <xdr:ext cx="534377" cy="259045"/>
    <xdr:sp macro="" textlink="">
      <xdr:nvSpPr>
        <xdr:cNvPr id="692" name="テキスト ボックス 691"/>
        <xdr:cNvSpPr txBox="1"/>
      </xdr:nvSpPr>
      <xdr:spPr>
        <a:xfrm>
          <a:off x="13436111" y="1628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74098</xdr:rowOff>
    </xdr:from>
    <xdr:to>
      <xdr:col>67</xdr:col>
      <xdr:colOff>101600</xdr:colOff>
      <xdr:row>95</xdr:row>
      <xdr:rowOff>4248</xdr:rowOff>
    </xdr:to>
    <xdr:sp macro="" textlink="">
      <xdr:nvSpPr>
        <xdr:cNvPr id="693" name="フローチャート: 判断 692"/>
        <xdr:cNvSpPr/>
      </xdr:nvSpPr>
      <xdr:spPr>
        <a:xfrm>
          <a:off x="12763500" y="1619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166825</xdr:rowOff>
    </xdr:from>
    <xdr:ext cx="534377" cy="259045"/>
    <xdr:sp macro="" textlink="">
      <xdr:nvSpPr>
        <xdr:cNvPr id="694" name="テキスト ボックス 693"/>
        <xdr:cNvSpPr txBox="1"/>
      </xdr:nvSpPr>
      <xdr:spPr>
        <a:xfrm>
          <a:off x="12547111" y="1628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138582</xdr:rowOff>
    </xdr:from>
    <xdr:to>
      <xdr:col>85</xdr:col>
      <xdr:colOff>177800</xdr:colOff>
      <xdr:row>92</xdr:row>
      <xdr:rowOff>68732</xdr:rowOff>
    </xdr:to>
    <xdr:sp macro="" textlink="">
      <xdr:nvSpPr>
        <xdr:cNvPr id="700" name="楕円 699"/>
        <xdr:cNvSpPr/>
      </xdr:nvSpPr>
      <xdr:spPr>
        <a:xfrm>
          <a:off x="16268700" y="1574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161459</xdr:rowOff>
    </xdr:from>
    <xdr:ext cx="534377" cy="259045"/>
    <xdr:sp macro="" textlink="">
      <xdr:nvSpPr>
        <xdr:cNvPr id="701" name="公債費該当値テキスト"/>
        <xdr:cNvSpPr txBox="1"/>
      </xdr:nvSpPr>
      <xdr:spPr>
        <a:xfrm>
          <a:off x="16370300" y="1559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46419</xdr:rowOff>
    </xdr:from>
    <xdr:to>
      <xdr:col>81</xdr:col>
      <xdr:colOff>101600</xdr:colOff>
      <xdr:row>92</xdr:row>
      <xdr:rowOff>148019</xdr:rowOff>
    </xdr:to>
    <xdr:sp macro="" textlink="">
      <xdr:nvSpPr>
        <xdr:cNvPr id="702" name="楕円 701"/>
        <xdr:cNvSpPr/>
      </xdr:nvSpPr>
      <xdr:spPr>
        <a:xfrm>
          <a:off x="15430500" y="1581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164546</xdr:rowOff>
    </xdr:from>
    <xdr:ext cx="534377" cy="259045"/>
    <xdr:sp macro="" textlink="">
      <xdr:nvSpPr>
        <xdr:cNvPr id="703" name="テキスト ボックス 702"/>
        <xdr:cNvSpPr txBox="1"/>
      </xdr:nvSpPr>
      <xdr:spPr>
        <a:xfrm>
          <a:off x="15214111" y="1559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35389</xdr:rowOff>
    </xdr:from>
    <xdr:to>
      <xdr:col>76</xdr:col>
      <xdr:colOff>165100</xdr:colOff>
      <xdr:row>92</xdr:row>
      <xdr:rowOff>136989</xdr:rowOff>
    </xdr:to>
    <xdr:sp macro="" textlink="">
      <xdr:nvSpPr>
        <xdr:cNvPr id="704" name="楕円 703"/>
        <xdr:cNvSpPr/>
      </xdr:nvSpPr>
      <xdr:spPr>
        <a:xfrm>
          <a:off x="14541500" y="1580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153516</xdr:rowOff>
    </xdr:from>
    <xdr:ext cx="534377" cy="259045"/>
    <xdr:sp macro="" textlink="">
      <xdr:nvSpPr>
        <xdr:cNvPr id="705" name="テキスト ボックス 704"/>
        <xdr:cNvSpPr txBox="1"/>
      </xdr:nvSpPr>
      <xdr:spPr>
        <a:xfrm>
          <a:off x="14325111" y="1558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12415</xdr:rowOff>
    </xdr:from>
    <xdr:to>
      <xdr:col>72</xdr:col>
      <xdr:colOff>38100</xdr:colOff>
      <xdr:row>92</xdr:row>
      <xdr:rowOff>114015</xdr:rowOff>
    </xdr:to>
    <xdr:sp macro="" textlink="">
      <xdr:nvSpPr>
        <xdr:cNvPr id="706" name="楕円 705"/>
        <xdr:cNvSpPr/>
      </xdr:nvSpPr>
      <xdr:spPr>
        <a:xfrm>
          <a:off x="13652500" y="1578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130542</xdr:rowOff>
    </xdr:from>
    <xdr:ext cx="534377" cy="259045"/>
    <xdr:sp macro="" textlink="">
      <xdr:nvSpPr>
        <xdr:cNvPr id="707" name="テキスト ボックス 706"/>
        <xdr:cNvSpPr txBox="1"/>
      </xdr:nvSpPr>
      <xdr:spPr>
        <a:xfrm>
          <a:off x="13436111" y="1556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69031</xdr:rowOff>
    </xdr:from>
    <xdr:to>
      <xdr:col>67</xdr:col>
      <xdr:colOff>101600</xdr:colOff>
      <xdr:row>91</xdr:row>
      <xdr:rowOff>170631</xdr:rowOff>
    </xdr:to>
    <xdr:sp macro="" textlink="">
      <xdr:nvSpPr>
        <xdr:cNvPr id="708" name="楕円 707"/>
        <xdr:cNvSpPr/>
      </xdr:nvSpPr>
      <xdr:spPr>
        <a:xfrm>
          <a:off x="12763500" y="1567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15708</xdr:rowOff>
    </xdr:from>
    <xdr:ext cx="534377" cy="259045"/>
    <xdr:sp macro="" textlink="">
      <xdr:nvSpPr>
        <xdr:cNvPr id="709" name="テキスト ボックス 708"/>
        <xdr:cNvSpPr txBox="1"/>
      </xdr:nvSpPr>
      <xdr:spPr>
        <a:xfrm>
          <a:off x="12547111" y="15446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3" name="テキスト ボックス 72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5" name="テキスト ボックス 72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7" name="テキスト ボックス 72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5055</xdr:rowOff>
    </xdr:from>
    <xdr:to>
      <xdr:col>116</xdr:col>
      <xdr:colOff>62864</xdr:colOff>
      <xdr:row>38</xdr:row>
      <xdr:rowOff>139700</xdr:rowOff>
    </xdr:to>
    <xdr:cxnSp macro="">
      <xdr:nvCxnSpPr>
        <xdr:cNvPr id="731" name="直線コネクタ 730"/>
        <xdr:cNvCxnSpPr/>
      </xdr:nvCxnSpPr>
      <xdr:spPr>
        <a:xfrm flipV="1">
          <a:off x="22159595" y="5148555"/>
          <a:ext cx="1269" cy="1506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6189</xdr:rowOff>
    </xdr:from>
    <xdr:ext cx="249299" cy="259045"/>
    <xdr:sp macro="" textlink="">
      <xdr:nvSpPr>
        <xdr:cNvPr id="732" name="諸支出金最小値テキスト"/>
        <xdr:cNvSpPr txBox="1"/>
      </xdr:nvSpPr>
      <xdr:spPr>
        <a:xfrm>
          <a:off x="22212300" y="6692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123182</xdr:rowOff>
    </xdr:from>
    <xdr:ext cx="469744" cy="259045"/>
    <xdr:sp macro="" textlink="">
      <xdr:nvSpPr>
        <xdr:cNvPr id="734" name="諸支出金最大値テキスト"/>
        <xdr:cNvSpPr txBox="1"/>
      </xdr:nvSpPr>
      <xdr:spPr>
        <a:xfrm>
          <a:off x="22212300" y="492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5055</xdr:rowOff>
    </xdr:from>
    <xdr:to>
      <xdr:col>116</xdr:col>
      <xdr:colOff>152400</xdr:colOff>
      <xdr:row>30</xdr:row>
      <xdr:rowOff>5055</xdr:rowOff>
    </xdr:to>
    <xdr:cxnSp macro="">
      <xdr:nvCxnSpPr>
        <xdr:cNvPr id="735" name="直線コネクタ 734"/>
        <xdr:cNvCxnSpPr/>
      </xdr:nvCxnSpPr>
      <xdr:spPr>
        <a:xfrm>
          <a:off x="22072600" y="5148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95089</xdr:rowOff>
    </xdr:from>
    <xdr:ext cx="313932" cy="259045"/>
    <xdr:sp macro="" textlink="">
      <xdr:nvSpPr>
        <xdr:cNvPr id="737" name="諸支出金平均値テキスト"/>
        <xdr:cNvSpPr txBox="1"/>
      </xdr:nvSpPr>
      <xdr:spPr>
        <a:xfrm>
          <a:off x="22212300" y="643873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72212</xdr:rowOff>
    </xdr:from>
    <xdr:to>
      <xdr:col>116</xdr:col>
      <xdr:colOff>114300</xdr:colOff>
      <xdr:row>39</xdr:row>
      <xdr:rowOff>2362</xdr:rowOff>
    </xdr:to>
    <xdr:sp macro="" textlink="">
      <xdr:nvSpPr>
        <xdr:cNvPr id="738" name="フローチャート: 判断 737"/>
        <xdr:cNvSpPr/>
      </xdr:nvSpPr>
      <xdr:spPr>
        <a:xfrm>
          <a:off x="22110700" y="6587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0" name="フローチャート: 判断 739"/>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1" name="テキスト ボックス 740"/>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68555</xdr:rowOff>
    </xdr:from>
    <xdr:to>
      <xdr:col>107</xdr:col>
      <xdr:colOff>101600</xdr:colOff>
      <xdr:row>38</xdr:row>
      <xdr:rowOff>170155</xdr:rowOff>
    </xdr:to>
    <xdr:sp macro="" textlink="">
      <xdr:nvSpPr>
        <xdr:cNvPr id="743" name="フローチャート: 判断 742"/>
        <xdr:cNvSpPr/>
      </xdr:nvSpPr>
      <xdr:spPr>
        <a:xfrm>
          <a:off x="20383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15232</xdr:rowOff>
    </xdr:from>
    <xdr:ext cx="313932" cy="259045"/>
    <xdr:sp macro="" textlink="">
      <xdr:nvSpPr>
        <xdr:cNvPr id="744" name="テキスト ボックス 743"/>
        <xdr:cNvSpPr txBox="1"/>
      </xdr:nvSpPr>
      <xdr:spPr>
        <a:xfrm>
          <a:off x="20277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37236</xdr:rowOff>
    </xdr:from>
    <xdr:to>
      <xdr:col>102</xdr:col>
      <xdr:colOff>165100</xdr:colOff>
      <xdr:row>38</xdr:row>
      <xdr:rowOff>138836</xdr:rowOff>
    </xdr:to>
    <xdr:sp macro="" textlink="">
      <xdr:nvSpPr>
        <xdr:cNvPr id="746" name="フローチャート: 判断 745"/>
        <xdr:cNvSpPr/>
      </xdr:nvSpPr>
      <xdr:spPr>
        <a:xfrm>
          <a:off x="19494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155363</xdr:rowOff>
    </xdr:from>
    <xdr:ext cx="378565" cy="259045"/>
    <xdr:sp macro="" textlink="">
      <xdr:nvSpPr>
        <xdr:cNvPr id="747" name="テキスト ボックス 746"/>
        <xdr:cNvSpPr txBox="1"/>
      </xdr:nvSpPr>
      <xdr:spPr>
        <a:xfrm>
          <a:off x="19356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27178</xdr:rowOff>
    </xdr:from>
    <xdr:to>
      <xdr:col>98</xdr:col>
      <xdr:colOff>38100</xdr:colOff>
      <xdr:row>38</xdr:row>
      <xdr:rowOff>128778</xdr:rowOff>
    </xdr:to>
    <xdr:sp macro="" textlink="">
      <xdr:nvSpPr>
        <xdr:cNvPr id="748" name="フローチャート: 判断 747"/>
        <xdr:cNvSpPr/>
      </xdr:nvSpPr>
      <xdr:spPr>
        <a:xfrm>
          <a:off x="18605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145305</xdr:rowOff>
    </xdr:from>
    <xdr:ext cx="378565" cy="259045"/>
    <xdr:sp macro="" textlink="">
      <xdr:nvSpPr>
        <xdr:cNvPr id="749" name="テキスト ボックス 748"/>
        <xdr:cNvSpPr txBox="1"/>
      </xdr:nvSpPr>
      <xdr:spPr>
        <a:xfrm>
          <a:off x="18467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50639</xdr:rowOff>
    </xdr:from>
    <xdr:ext cx="249299" cy="259045"/>
    <xdr:sp macro="" textlink="">
      <xdr:nvSpPr>
        <xdr:cNvPr id="756" name="諸支出金該当値テキスト"/>
        <xdr:cNvSpPr txBox="1"/>
      </xdr:nvSpPr>
      <xdr:spPr>
        <a:xfrm>
          <a:off x="22212300" y="6565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mn-ea"/>
              <a:ea typeface="+mn-ea"/>
            </a:rPr>
            <a:t>　総務費について、特別定額給付金給付事業（前年比＋</a:t>
          </a:r>
          <a:r>
            <a:rPr kumimoji="1" lang="en-US" altLang="ja-JP" sz="1200">
              <a:latin typeface="+mn-ea"/>
              <a:ea typeface="+mn-ea"/>
            </a:rPr>
            <a:t>5,123</a:t>
          </a:r>
          <a:r>
            <a:rPr kumimoji="1" lang="ja-JP" altLang="en-US" sz="1200">
              <a:latin typeface="+mn-ea"/>
              <a:ea typeface="+mn-ea"/>
            </a:rPr>
            <a:t>百万円</a:t>
          </a:r>
          <a:r>
            <a:rPr kumimoji="1" lang="en-US" altLang="ja-JP" sz="1200">
              <a:latin typeface="+mn-ea"/>
              <a:ea typeface="+mn-ea"/>
            </a:rPr>
            <a:t>【</a:t>
          </a:r>
          <a:r>
            <a:rPr kumimoji="1" lang="ja-JP" altLang="en-US" sz="1200">
              <a:latin typeface="+mn-ea"/>
              <a:ea typeface="+mn-ea"/>
            </a:rPr>
            <a:t>皆増</a:t>
          </a:r>
          <a:r>
            <a:rPr kumimoji="1" lang="en-US" altLang="ja-JP" sz="1200">
              <a:latin typeface="+mn-ea"/>
              <a:ea typeface="+mn-ea"/>
            </a:rPr>
            <a:t>】</a:t>
          </a:r>
          <a:r>
            <a:rPr kumimoji="1" lang="ja-JP" altLang="en-US" sz="1200">
              <a:latin typeface="+mn-ea"/>
              <a:ea typeface="+mn-ea"/>
            </a:rPr>
            <a:t>）実施の影響により前年比</a:t>
          </a:r>
          <a:r>
            <a:rPr kumimoji="1" lang="en-US" altLang="ja-JP" sz="1200">
              <a:latin typeface="+mn-ea"/>
              <a:ea typeface="+mn-ea"/>
            </a:rPr>
            <a:t>93,398</a:t>
          </a:r>
          <a:r>
            <a:rPr kumimoji="1" lang="ja-JP" altLang="en-US" sz="1200">
              <a:latin typeface="+mn-ea"/>
              <a:ea typeface="+mn-ea"/>
            </a:rPr>
            <a:t>円の増となった。</a:t>
          </a:r>
        </a:p>
        <a:p>
          <a:r>
            <a:rPr kumimoji="1" lang="ja-JP" altLang="en-US" sz="1200">
              <a:latin typeface="+mn-ea"/>
              <a:ea typeface="+mn-ea"/>
            </a:rPr>
            <a:t>　衛生費 について、令和元年台風第</a:t>
          </a:r>
          <a:r>
            <a:rPr kumimoji="1" lang="en-US" altLang="ja-JP" sz="1200">
              <a:latin typeface="+mn-ea"/>
              <a:ea typeface="+mn-ea"/>
            </a:rPr>
            <a:t>19</a:t>
          </a:r>
          <a:r>
            <a:rPr kumimoji="1" lang="ja-JP" altLang="en-US" sz="1200">
              <a:latin typeface="+mn-ea"/>
              <a:ea typeface="+mn-ea"/>
            </a:rPr>
            <a:t>号に係る災害廃棄物処理事業費の増（前年比＋</a:t>
          </a:r>
          <a:r>
            <a:rPr kumimoji="1" lang="en-US" altLang="ja-JP" sz="1200">
              <a:latin typeface="+mn-ea"/>
              <a:ea typeface="+mn-ea"/>
            </a:rPr>
            <a:t>236</a:t>
          </a:r>
          <a:r>
            <a:rPr kumimoji="1" lang="ja-JP" altLang="en-US" sz="1200">
              <a:latin typeface="+mn-ea"/>
              <a:ea typeface="+mn-ea"/>
            </a:rPr>
            <a:t>百万円）及び新型コロナ感染症対策に係る地域外来検査センター運営事業の実施（前年比＋</a:t>
          </a:r>
          <a:r>
            <a:rPr kumimoji="1" lang="en-US" altLang="ja-JP" sz="1200">
              <a:latin typeface="+mn-ea"/>
              <a:ea typeface="+mn-ea"/>
            </a:rPr>
            <a:t>19</a:t>
          </a:r>
          <a:r>
            <a:rPr kumimoji="1" lang="ja-JP" altLang="en-US" sz="1200">
              <a:latin typeface="+mn-ea"/>
              <a:ea typeface="+mn-ea"/>
            </a:rPr>
            <a:t>百万円</a:t>
          </a:r>
          <a:r>
            <a:rPr kumimoji="1" lang="en-US" altLang="ja-JP" sz="1200">
              <a:latin typeface="+mn-ea"/>
              <a:ea typeface="+mn-ea"/>
            </a:rPr>
            <a:t>【</a:t>
          </a:r>
          <a:r>
            <a:rPr kumimoji="1" lang="ja-JP" altLang="en-US" sz="1200">
              <a:latin typeface="+mn-ea"/>
              <a:ea typeface="+mn-ea"/>
            </a:rPr>
            <a:t>皆増</a:t>
          </a:r>
          <a:r>
            <a:rPr kumimoji="1" lang="en-US" altLang="ja-JP" sz="1200">
              <a:latin typeface="+mn-ea"/>
              <a:ea typeface="+mn-ea"/>
            </a:rPr>
            <a:t>】</a:t>
          </a:r>
          <a:r>
            <a:rPr kumimoji="1" lang="ja-JP" altLang="en-US" sz="1200">
              <a:latin typeface="+mn-ea"/>
              <a:ea typeface="+mn-ea"/>
            </a:rPr>
            <a:t>）等により前年比</a:t>
          </a:r>
          <a:r>
            <a:rPr kumimoji="1" lang="en-US" altLang="ja-JP" sz="1200">
              <a:latin typeface="+mn-ea"/>
              <a:ea typeface="+mn-ea"/>
            </a:rPr>
            <a:t>15,182</a:t>
          </a:r>
          <a:r>
            <a:rPr kumimoji="1" lang="ja-JP" altLang="en-US" sz="1200">
              <a:latin typeface="+mn-ea"/>
              <a:ea typeface="+mn-ea"/>
            </a:rPr>
            <a:t>円の増となった。</a:t>
          </a:r>
          <a:endParaRPr kumimoji="1" lang="en-US" altLang="ja-JP" sz="1200">
            <a:latin typeface="+mn-ea"/>
            <a:ea typeface="+mn-ea"/>
          </a:endParaRPr>
        </a:p>
        <a:p>
          <a:r>
            <a:rPr kumimoji="1" lang="ja-JP" altLang="en-US" sz="1200">
              <a:latin typeface="+mn-ea"/>
              <a:ea typeface="+mn-ea"/>
            </a:rPr>
            <a:t>　商工費について、新型コロナウイルス感染症に係る経済対策として実施した事業継続給付金給付等事業（前年比＋</a:t>
          </a:r>
          <a:r>
            <a:rPr kumimoji="1" lang="en-US" altLang="ja-JP" sz="1200">
              <a:latin typeface="+mn-ea"/>
              <a:ea typeface="+mn-ea"/>
            </a:rPr>
            <a:t>505</a:t>
          </a:r>
          <a:r>
            <a:rPr kumimoji="1" lang="ja-JP" altLang="en-US" sz="1200">
              <a:latin typeface="+mn-ea"/>
              <a:ea typeface="+mn-ea"/>
            </a:rPr>
            <a:t>百万円</a:t>
          </a:r>
          <a:r>
            <a:rPr kumimoji="1" lang="en-US" altLang="ja-JP" sz="1200">
              <a:latin typeface="+mn-ea"/>
              <a:ea typeface="+mn-ea"/>
            </a:rPr>
            <a:t>【</a:t>
          </a:r>
          <a:r>
            <a:rPr kumimoji="1" lang="ja-JP" altLang="en-US" sz="1200">
              <a:latin typeface="+mn-ea"/>
              <a:ea typeface="+mn-ea"/>
            </a:rPr>
            <a:t>皆増</a:t>
          </a:r>
          <a:r>
            <a:rPr kumimoji="1" lang="en-US" altLang="ja-JP" sz="1200">
              <a:latin typeface="+mn-ea"/>
              <a:ea typeface="+mn-ea"/>
            </a:rPr>
            <a:t>】</a:t>
          </a:r>
          <a:r>
            <a:rPr kumimoji="1" lang="ja-JP" altLang="en-US" sz="1200">
              <a:latin typeface="+mn-ea"/>
              <a:ea typeface="+mn-ea"/>
            </a:rPr>
            <a:t>）及び観光施設等利用促進事業（前年比＋</a:t>
          </a:r>
          <a:r>
            <a:rPr kumimoji="1" lang="en-US" altLang="ja-JP" sz="1200">
              <a:latin typeface="+mn-ea"/>
              <a:ea typeface="+mn-ea"/>
            </a:rPr>
            <a:t>142</a:t>
          </a:r>
          <a:r>
            <a:rPr kumimoji="1" lang="ja-JP" altLang="en-US" sz="1200">
              <a:latin typeface="+mn-ea"/>
              <a:ea typeface="+mn-ea"/>
            </a:rPr>
            <a:t>百万円</a:t>
          </a:r>
          <a:r>
            <a:rPr kumimoji="1" lang="en-US" altLang="ja-JP" sz="1200">
              <a:latin typeface="+mn-ea"/>
              <a:ea typeface="+mn-ea"/>
            </a:rPr>
            <a:t>【</a:t>
          </a:r>
          <a:r>
            <a:rPr kumimoji="1" lang="ja-JP" altLang="en-US" sz="1200">
              <a:latin typeface="+mn-ea"/>
              <a:ea typeface="+mn-ea"/>
            </a:rPr>
            <a:t>皆増</a:t>
          </a:r>
          <a:r>
            <a:rPr kumimoji="1" lang="en-US" altLang="ja-JP" sz="1200">
              <a:latin typeface="+mn-ea"/>
              <a:ea typeface="+mn-ea"/>
            </a:rPr>
            <a:t>】</a:t>
          </a:r>
          <a:r>
            <a:rPr kumimoji="1" lang="ja-JP" altLang="en-US" sz="1200">
              <a:latin typeface="+mn-ea"/>
              <a:ea typeface="+mn-ea"/>
            </a:rPr>
            <a:t>）等の実施により前年比</a:t>
          </a:r>
          <a:r>
            <a:rPr kumimoji="1" lang="en-US" altLang="ja-JP" sz="1200">
              <a:latin typeface="+mn-ea"/>
              <a:ea typeface="+mn-ea"/>
            </a:rPr>
            <a:t>21,973</a:t>
          </a:r>
          <a:r>
            <a:rPr kumimoji="1" lang="ja-JP" altLang="en-US" sz="1200">
              <a:latin typeface="+mn-ea"/>
              <a:ea typeface="+mn-ea"/>
            </a:rPr>
            <a:t>円の増となった。</a:t>
          </a:r>
          <a:endParaRPr kumimoji="1" lang="en-US" altLang="ja-JP" sz="1200">
            <a:latin typeface="+mn-ea"/>
            <a:ea typeface="+mn-ea"/>
          </a:endParaRPr>
        </a:p>
        <a:p>
          <a:r>
            <a:rPr kumimoji="1" lang="ja-JP" altLang="en-US" sz="1200">
              <a:latin typeface="+mn-ea"/>
              <a:ea typeface="+mn-ea"/>
            </a:rPr>
            <a:t>　災害復旧費について、令和元年台風</a:t>
          </a:r>
          <a:r>
            <a:rPr kumimoji="1" lang="en-US" altLang="ja-JP" sz="1200">
              <a:latin typeface="+mn-ea"/>
              <a:ea typeface="+mn-ea"/>
            </a:rPr>
            <a:t>19</a:t>
          </a:r>
          <a:r>
            <a:rPr kumimoji="1" lang="ja-JP" altLang="en-US" sz="1200">
              <a:latin typeface="+mn-ea"/>
              <a:ea typeface="+mn-ea"/>
            </a:rPr>
            <a:t>号災害復旧事業の進捗に伴い（道路施設災害復旧事業（前年比＋</a:t>
          </a:r>
          <a:r>
            <a:rPr kumimoji="1" lang="en-US" altLang="ja-JP" sz="1200">
              <a:latin typeface="+mn-ea"/>
              <a:ea typeface="+mn-ea"/>
            </a:rPr>
            <a:t>597</a:t>
          </a:r>
          <a:r>
            <a:rPr kumimoji="1" lang="ja-JP" altLang="en-US" sz="1200">
              <a:latin typeface="+mn-ea"/>
              <a:ea typeface="+mn-ea"/>
            </a:rPr>
            <a:t>百万円）、河川災害復旧事業（前年比＋</a:t>
          </a:r>
          <a:r>
            <a:rPr kumimoji="1" lang="en-US" altLang="ja-JP" sz="1200">
              <a:latin typeface="+mn-ea"/>
              <a:ea typeface="+mn-ea"/>
            </a:rPr>
            <a:t>274</a:t>
          </a:r>
          <a:r>
            <a:rPr kumimoji="1" lang="ja-JP" altLang="en-US" sz="1200">
              <a:latin typeface="+mn-ea"/>
              <a:ea typeface="+mn-ea"/>
            </a:rPr>
            <a:t>百万円）及び漁港施設災害復旧事業（補助分：前年比＋</a:t>
          </a:r>
          <a:r>
            <a:rPr kumimoji="1" lang="en-US" altLang="ja-JP" sz="1200">
              <a:latin typeface="+mn-ea"/>
              <a:ea typeface="+mn-ea"/>
            </a:rPr>
            <a:t>304</a:t>
          </a:r>
          <a:r>
            <a:rPr kumimoji="1" lang="ja-JP" altLang="en-US" sz="1200">
              <a:latin typeface="+mn-ea"/>
              <a:ea typeface="+mn-ea"/>
            </a:rPr>
            <a:t>百万円</a:t>
          </a:r>
          <a:r>
            <a:rPr kumimoji="1" lang="en-US" altLang="ja-JP" sz="1200">
              <a:latin typeface="+mn-ea"/>
              <a:ea typeface="+mn-ea"/>
            </a:rPr>
            <a:t>【</a:t>
          </a:r>
          <a:r>
            <a:rPr kumimoji="1" lang="ja-JP" altLang="en-US" sz="1200">
              <a:latin typeface="+mn-ea"/>
              <a:ea typeface="+mn-ea"/>
            </a:rPr>
            <a:t>皆増</a:t>
          </a:r>
          <a:r>
            <a:rPr kumimoji="1" lang="en-US" altLang="ja-JP" sz="1200">
              <a:latin typeface="+mn-ea"/>
              <a:ea typeface="+mn-ea"/>
            </a:rPr>
            <a:t>】</a:t>
          </a:r>
          <a:r>
            <a:rPr kumimoji="1" lang="ja-JP" altLang="en-US" sz="1200">
              <a:latin typeface="+mn-ea"/>
              <a:ea typeface="+mn-ea"/>
            </a:rPr>
            <a:t>、単独分：前年比＋</a:t>
          </a:r>
          <a:r>
            <a:rPr kumimoji="1" lang="en-US" altLang="ja-JP" sz="1200">
              <a:latin typeface="+mn-ea"/>
              <a:ea typeface="+mn-ea"/>
            </a:rPr>
            <a:t>100</a:t>
          </a:r>
          <a:r>
            <a:rPr kumimoji="1" lang="ja-JP" altLang="en-US" sz="1200">
              <a:latin typeface="+mn-ea"/>
              <a:ea typeface="+mn-ea"/>
            </a:rPr>
            <a:t>百万千円</a:t>
          </a:r>
          <a:r>
            <a:rPr kumimoji="1" lang="en-US" altLang="ja-JP" sz="1200">
              <a:latin typeface="+mn-ea"/>
              <a:ea typeface="+mn-ea"/>
            </a:rPr>
            <a:t>【</a:t>
          </a:r>
          <a:r>
            <a:rPr kumimoji="1" lang="ja-JP" altLang="en-US" sz="1200">
              <a:latin typeface="+mn-ea"/>
              <a:ea typeface="+mn-ea"/>
            </a:rPr>
            <a:t>皆増</a:t>
          </a:r>
          <a:r>
            <a:rPr kumimoji="1" lang="en-US" altLang="ja-JP" sz="1200">
              <a:latin typeface="+mn-ea"/>
              <a:ea typeface="+mn-ea"/>
            </a:rPr>
            <a:t>】</a:t>
          </a:r>
          <a:r>
            <a:rPr kumimoji="1" lang="ja-JP" altLang="en-US" sz="1200">
              <a:latin typeface="+mn-ea"/>
              <a:ea typeface="+mn-ea"/>
            </a:rPr>
            <a:t>）、全体で前年比</a:t>
          </a:r>
          <a:r>
            <a:rPr kumimoji="1" lang="en-US" altLang="ja-JP" sz="1200">
              <a:latin typeface="+mn-ea"/>
              <a:ea typeface="+mn-ea"/>
            </a:rPr>
            <a:t>11,228</a:t>
          </a:r>
          <a:r>
            <a:rPr kumimoji="1" lang="ja-JP" altLang="en-US" sz="1200">
              <a:latin typeface="+mn-ea"/>
              <a:ea typeface="+mn-ea"/>
            </a:rPr>
            <a:t>円の増となった。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岩手県宮古市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itchFamily="49" charset="-128"/>
              <a:ea typeface="ＭＳ ゴシック" pitchFamily="49" charset="-128"/>
              <a:cs typeface="+mn-cs"/>
            </a:rPr>
            <a:t>　</a:t>
          </a:r>
          <a:r>
            <a:rPr kumimoji="1" lang="ja-JP" altLang="ja-JP" sz="1050">
              <a:solidFill>
                <a:schemeClr val="dk1"/>
              </a:solidFill>
              <a:effectLst/>
              <a:latin typeface="+mn-lt"/>
              <a:ea typeface="+mn-ea"/>
              <a:cs typeface="+mn-cs"/>
            </a:rPr>
            <a:t>財政調整基金の現在高については、東日本大震災以後、震災復興特別交付税の交付等を主因とし増加傾向となっていたが、基金の創設等によりここ数年は減少傾向となっている。令和</a:t>
          </a:r>
          <a:r>
            <a:rPr kumimoji="1" lang="ja-JP" altLang="en-US" sz="1050">
              <a:solidFill>
                <a:schemeClr val="dk1"/>
              </a:solidFill>
              <a:effectLst/>
              <a:latin typeface="+mn-lt"/>
              <a:ea typeface="+mn-ea"/>
              <a:cs typeface="+mn-cs"/>
            </a:rPr>
            <a:t>２</a:t>
          </a:r>
          <a:r>
            <a:rPr kumimoji="1" lang="ja-JP" altLang="ja-JP" sz="1050">
              <a:solidFill>
                <a:schemeClr val="dk1"/>
              </a:solidFill>
              <a:effectLst/>
              <a:latin typeface="+mn-lt"/>
              <a:ea typeface="+mn-ea"/>
              <a:cs typeface="+mn-cs"/>
            </a:rPr>
            <a:t>年度は、令和元年台風第</a:t>
          </a:r>
          <a:r>
            <a:rPr kumimoji="1" lang="en-US" altLang="ja-JP" sz="1050">
              <a:solidFill>
                <a:schemeClr val="dk1"/>
              </a:solidFill>
              <a:effectLst/>
              <a:latin typeface="+mn-lt"/>
              <a:ea typeface="+mn-ea"/>
              <a:cs typeface="+mn-cs"/>
            </a:rPr>
            <a:t>19</a:t>
          </a:r>
          <a:r>
            <a:rPr kumimoji="1" lang="ja-JP" altLang="ja-JP" sz="1050">
              <a:solidFill>
                <a:schemeClr val="dk1"/>
              </a:solidFill>
              <a:effectLst/>
              <a:latin typeface="+mn-lt"/>
              <a:ea typeface="+mn-ea"/>
              <a:cs typeface="+mn-cs"/>
            </a:rPr>
            <a:t>号の災害復旧等を主因とし、</a:t>
          </a:r>
          <a:r>
            <a:rPr kumimoji="1" lang="en-US" altLang="ja-JP" sz="1050">
              <a:solidFill>
                <a:schemeClr val="dk1"/>
              </a:solidFill>
              <a:effectLst/>
              <a:latin typeface="+mn-lt"/>
              <a:ea typeface="+mn-ea"/>
              <a:cs typeface="+mn-cs"/>
            </a:rPr>
            <a:t>321</a:t>
          </a:r>
          <a:r>
            <a:rPr kumimoji="1" lang="ja-JP" altLang="ja-JP" sz="1050">
              <a:solidFill>
                <a:schemeClr val="dk1"/>
              </a:solidFill>
              <a:effectLst/>
              <a:latin typeface="+mn-lt"/>
              <a:ea typeface="+mn-ea"/>
              <a:cs typeface="+mn-cs"/>
            </a:rPr>
            <a:t>百万円の減となった。</a:t>
          </a:r>
          <a:endParaRPr lang="ja-JP" altLang="ja-JP" sz="1200">
            <a:effectLst/>
          </a:endParaRPr>
        </a:p>
        <a:p>
          <a:pPr eaLnBrk="1" fontAlgn="auto" latinLnBrk="0" hangingPunct="1"/>
          <a:r>
            <a:rPr kumimoji="1" lang="ja-JP" altLang="ja-JP" sz="1050">
              <a:solidFill>
                <a:schemeClr val="dk1"/>
              </a:solidFill>
              <a:effectLst/>
              <a:latin typeface="+mn-lt"/>
              <a:ea typeface="+mn-ea"/>
              <a:cs typeface="+mn-cs"/>
            </a:rPr>
            <a:t>　実質単年度収支については、東日本大震災からの復旧・復興事業の進捗に伴い、</a:t>
          </a:r>
          <a:r>
            <a:rPr kumimoji="1" lang="ja-JP" altLang="en-US" sz="1050">
              <a:solidFill>
                <a:schemeClr val="dk1"/>
              </a:solidFill>
              <a:effectLst/>
              <a:latin typeface="+mn-lt"/>
              <a:ea typeface="+mn-ea"/>
              <a:cs typeface="+mn-cs"/>
            </a:rPr>
            <a:t>改善傾向にあり</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令和２年度は黒字となったが、今後は、普通交付税の合併算定替による効果の縮減等が見込まれることから、</a:t>
          </a:r>
          <a:r>
            <a:rPr kumimoji="1" lang="ja-JP" altLang="ja-JP" sz="1050">
              <a:solidFill>
                <a:schemeClr val="dk1"/>
              </a:solidFill>
              <a:effectLst/>
              <a:latin typeface="+mn-lt"/>
              <a:ea typeface="+mn-ea"/>
              <a:cs typeface="+mn-cs"/>
            </a:rPr>
            <a:t>市の総合計画を着実に実施しつつ、行政の効率化を進めることで財政の健全化を図る。</a:t>
          </a:r>
          <a:endParaRPr lang="ja-JP" altLang="ja-JP" sz="12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岩手県宮古市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全ての会計において黒字であり、実質赤字比率はない。</a:t>
          </a:r>
        </a:p>
        <a:p>
          <a:r>
            <a:rPr kumimoji="1" lang="ja-JP" altLang="en-US" sz="1400">
              <a:latin typeface="ＭＳ ゴシック" pitchFamily="49" charset="-128"/>
              <a:ea typeface="ＭＳ ゴシック" pitchFamily="49" charset="-128"/>
            </a:rPr>
            <a:t>　今後も適正な財政運営を行い、黒字状態の維持に努める。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3&#12288;&#36001;&#25919;/31&#12381;&#12398;&#20182;&#65288;&#36001;&#25919;&#38306;&#20418;&#65289;/25%20&#36001;&#25919;&#29366;&#27841;&#36039;&#26009;&#38598;&#8230;&#26087;&#36001;&#25919;&#27604;&#36611;&#20998;&#26512;&#34920;&#31561;/R4/01_R3&#24180;&#24230;&#29256;&#65288;R2&#27770;&#31639;&#65289;/13%20&#36215;&#26696;&#29992;&#65288;2&#22238;&#30446;&#65289;/&#12304;&#36001;&#25919;&#29366;&#27841;&#36039;&#26009;&#38598;&#12305;_032026_&#23470;&#21476;&#24066;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cell r="BP51">
            <v>21.6</v>
          </cell>
          <cell r="BX51">
            <v>26.5</v>
          </cell>
          <cell r="CF51">
            <v>18.2</v>
          </cell>
          <cell r="CN51">
            <v>23.9</v>
          </cell>
          <cell r="CV51">
            <v>21.2</v>
          </cell>
        </row>
        <row r="53">
          <cell r="BP53">
            <v>59.6</v>
          </cell>
          <cell r="BX53">
            <v>60.6</v>
          </cell>
          <cell r="CF53">
            <v>60</v>
          </cell>
          <cell r="CN53">
            <v>56.4</v>
          </cell>
          <cell r="CV53">
            <v>57.1</v>
          </cell>
        </row>
        <row r="55">
          <cell r="AN55" t="str">
            <v>類似団体内平均値</v>
          </cell>
          <cell r="BP55">
            <v>33.1</v>
          </cell>
          <cell r="BX55">
            <v>31.3</v>
          </cell>
          <cell r="CF55">
            <v>25.3</v>
          </cell>
          <cell r="CN55">
            <v>25.5</v>
          </cell>
          <cell r="CV55">
            <v>25.1</v>
          </cell>
        </row>
        <row r="57">
          <cell r="BP57">
            <v>57.2</v>
          </cell>
          <cell r="BX57">
            <v>58.5</v>
          </cell>
          <cell r="CF57">
            <v>59.8</v>
          </cell>
          <cell r="CN57">
            <v>61.1</v>
          </cell>
          <cell r="CV57">
            <v>61</v>
          </cell>
        </row>
        <row r="72">
          <cell r="BP72" t="str">
            <v>H28</v>
          </cell>
          <cell r="BX72" t="str">
            <v>H29</v>
          </cell>
          <cell r="CF72" t="str">
            <v>H30</v>
          </cell>
          <cell r="CN72" t="str">
            <v>R01</v>
          </cell>
          <cell r="CV72" t="str">
            <v>R02</v>
          </cell>
        </row>
        <row r="73">
          <cell r="AN73" t="str">
            <v>当該団体値</v>
          </cell>
          <cell r="BP73">
            <v>21.6</v>
          </cell>
          <cell r="BX73">
            <v>26.5</v>
          </cell>
          <cell r="CF73">
            <v>18.2</v>
          </cell>
          <cell r="CN73">
            <v>23.9</v>
          </cell>
          <cell r="CV73">
            <v>21.2</v>
          </cell>
        </row>
        <row r="75">
          <cell r="BP75">
            <v>11.4</v>
          </cell>
          <cell r="BX75">
            <v>10.7</v>
          </cell>
          <cell r="CF75">
            <v>9.6999999999999993</v>
          </cell>
          <cell r="CN75">
            <v>8.8000000000000007</v>
          </cell>
          <cell r="CV75">
            <v>8.1999999999999993</v>
          </cell>
        </row>
        <row r="77">
          <cell r="AN77" t="str">
            <v>類似団体内平均値</v>
          </cell>
          <cell r="BP77">
            <v>33.1</v>
          </cell>
          <cell r="BX77">
            <v>31.3</v>
          </cell>
          <cell r="CF77">
            <v>25.3</v>
          </cell>
          <cell r="CN77">
            <v>25.5</v>
          </cell>
          <cell r="CV77">
            <v>25.1</v>
          </cell>
        </row>
        <row r="79">
          <cell r="BP79">
            <v>7.5</v>
          </cell>
          <cell r="BX79">
            <v>7.2</v>
          </cell>
          <cell r="CF79">
            <v>6.9</v>
          </cell>
          <cell r="CN79">
            <v>6.6</v>
          </cell>
          <cell r="CV79">
            <v>6.4</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48773098</v>
      </c>
      <c r="BO4" s="426"/>
      <c r="BP4" s="426"/>
      <c r="BQ4" s="426"/>
      <c r="BR4" s="426"/>
      <c r="BS4" s="426"/>
      <c r="BT4" s="426"/>
      <c r="BU4" s="427"/>
      <c r="BV4" s="425">
        <v>42372399</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8.6</v>
      </c>
      <c r="CU4" s="610"/>
      <c r="CV4" s="610"/>
      <c r="CW4" s="610"/>
      <c r="CX4" s="610"/>
      <c r="CY4" s="610"/>
      <c r="CZ4" s="610"/>
      <c r="DA4" s="611"/>
      <c r="DB4" s="609">
        <v>6.8</v>
      </c>
      <c r="DC4" s="610"/>
      <c r="DD4" s="610"/>
      <c r="DE4" s="610"/>
      <c r="DF4" s="610"/>
      <c r="DG4" s="610"/>
      <c r="DH4" s="610"/>
      <c r="DI4" s="611"/>
      <c r="DJ4" s="186"/>
      <c r="DK4" s="186"/>
      <c r="DL4" s="186"/>
      <c r="DM4" s="186"/>
      <c r="DN4" s="186"/>
      <c r="DO4" s="186"/>
    </row>
    <row r="5" spans="1:119" ht="18.75" customHeight="1">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46585065</v>
      </c>
      <c r="BO5" s="431"/>
      <c r="BP5" s="431"/>
      <c r="BQ5" s="431"/>
      <c r="BR5" s="431"/>
      <c r="BS5" s="431"/>
      <c r="BT5" s="431"/>
      <c r="BU5" s="432"/>
      <c r="BV5" s="430">
        <v>40561463</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93</v>
      </c>
      <c r="CU5" s="401"/>
      <c r="CV5" s="401"/>
      <c r="CW5" s="401"/>
      <c r="CX5" s="401"/>
      <c r="CY5" s="401"/>
      <c r="CZ5" s="401"/>
      <c r="DA5" s="402"/>
      <c r="DB5" s="400">
        <v>93</v>
      </c>
      <c r="DC5" s="401"/>
      <c r="DD5" s="401"/>
      <c r="DE5" s="401"/>
      <c r="DF5" s="401"/>
      <c r="DG5" s="401"/>
      <c r="DH5" s="401"/>
      <c r="DI5" s="402"/>
      <c r="DJ5" s="186"/>
      <c r="DK5" s="186"/>
      <c r="DL5" s="186"/>
      <c r="DM5" s="186"/>
      <c r="DN5" s="186"/>
      <c r="DO5" s="186"/>
    </row>
    <row r="6" spans="1:119" ht="18.75" customHeight="1">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102</v>
      </c>
      <c r="AV6" s="488"/>
      <c r="AW6" s="488"/>
      <c r="AX6" s="488"/>
      <c r="AY6" s="410" t="s">
        <v>103</v>
      </c>
      <c r="AZ6" s="411"/>
      <c r="BA6" s="411"/>
      <c r="BB6" s="411"/>
      <c r="BC6" s="411"/>
      <c r="BD6" s="411"/>
      <c r="BE6" s="411"/>
      <c r="BF6" s="411"/>
      <c r="BG6" s="411"/>
      <c r="BH6" s="411"/>
      <c r="BI6" s="411"/>
      <c r="BJ6" s="411"/>
      <c r="BK6" s="411"/>
      <c r="BL6" s="411"/>
      <c r="BM6" s="412"/>
      <c r="BN6" s="430">
        <v>2188033</v>
      </c>
      <c r="BO6" s="431"/>
      <c r="BP6" s="431"/>
      <c r="BQ6" s="431"/>
      <c r="BR6" s="431"/>
      <c r="BS6" s="431"/>
      <c r="BT6" s="431"/>
      <c r="BU6" s="432"/>
      <c r="BV6" s="430">
        <v>1810936</v>
      </c>
      <c r="BW6" s="431"/>
      <c r="BX6" s="431"/>
      <c r="BY6" s="431"/>
      <c r="BZ6" s="431"/>
      <c r="CA6" s="431"/>
      <c r="CB6" s="431"/>
      <c r="CC6" s="432"/>
      <c r="CD6" s="439" t="s">
        <v>104</v>
      </c>
      <c r="CE6" s="440"/>
      <c r="CF6" s="440"/>
      <c r="CG6" s="440"/>
      <c r="CH6" s="440"/>
      <c r="CI6" s="440"/>
      <c r="CJ6" s="440"/>
      <c r="CK6" s="440"/>
      <c r="CL6" s="440"/>
      <c r="CM6" s="440"/>
      <c r="CN6" s="440"/>
      <c r="CO6" s="440"/>
      <c r="CP6" s="440"/>
      <c r="CQ6" s="440"/>
      <c r="CR6" s="440"/>
      <c r="CS6" s="441"/>
      <c r="CT6" s="583">
        <v>96.6</v>
      </c>
      <c r="CU6" s="584"/>
      <c r="CV6" s="584"/>
      <c r="CW6" s="584"/>
      <c r="CX6" s="584"/>
      <c r="CY6" s="584"/>
      <c r="CZ6" s="584"/>
      <c r="DA6" s="585"/>
      <c r="DB6" s="583">
        <v>96.5</v>
      </c>
      <c r="DC6" s="584"/>
      <c r="DD6" s="584"/>
      <c r="DE6" s="584"/>
      <c r="DF6" s="584"/>
      <c r="DG6" s="584"/>
      <c r="DH6" s="584"/>
      <c r="DI6" s="585"/>
      <c r="DJ6" s="186"/>
      <c r="DK6" s="186"/>
      <c r="DL6" s="186"/>
      <c r="DM6" s="186"/>
      <c r="DN6" s="186"/>
      <c r="DO6" s="186"/>
    </row>
    <row r="7" spans="1:119" ht="18.75" customHeight="1">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105</v>
      </c>
      <c r="AN7" s="404"/>
      <c r="AO7" s="404"/>
      <c r="AP7" s="404"/>
      <c r="AQ7" s="404"/>
      <c r="AR7" s="404"/>
      <c r="AS7" s="404"/>
      <c r="AT7" s="405"/>
      <c r="AU7" s="487" t="s">
        <v>102</v>
      </c>
      <c r="AV7" s="488"/>
      <c r="AW7" s="488"/>
      <c r="AX7" s="488"/>
      <c r="AY7" s="410" t="s">
        <v>106</v>
      </c>
      <c r="AZ7" s="411"/>
      <c r="BA7" s="411"/>
      <c r="BB7" s="411"/>
      <c r="BC7" s="411"/>
      <c r="BD7" s="411"/>
      <c r="BE7" s="411"/>
      <c r="BF7" s="411"/>
      <c r="BG7" s="411"/>
      <c r="BH7" s="411"/>
      <c r="BI7" s="411"/>
      <c r="BJ7" s="411"/>
      <c r="BK7" s="411"/>
      <c r="BL7" s="411"/>
      <c r="BM7" s="412"/>
      <c r="BN7" s="430">
        <v>674864</v>
      </c>
      <c r="BO7" s="431"/>
      <c r="BP7" s="431"/>
      <c r="BQ7" s="431"/>
      <c r="BR7" s="431"/>
      <c r="BS7" s="431"/>
      <c r="BT7" s="431"/>
      <c r="BU7" s="432"/>
      <c r="BV7" s="430">
        <v>646477</v>
      </c>
      <c r="BW7" s="431"/>
      <c r="BX7" s="431"/>
      <c r="BY7" s="431"/>
      <c r="BZ7" s="431"/>
      <c r="CA7" s="431"/>
      <c r="CB7" s="431"/>
      <c r="CC7" s="432"/>
      <c r="CD7" s="439" t="s">
        <v>107</v>
      </c>
      <c r="CE7" s="440"/>
      <c r="CF7" s="440"/>
      <c r="CG7" s="440"/>
      <c r="CH7" s="440"/>
      <c r="CI7" s="440"/>
      <c r="CJ7" s="440"/>
      <c r="CK7" s="440"/>
      <c r="CL7" s="440"/>
      <c r="CM7" s="440"/>
      <c r="CN7" s="440"/>
      <c r="CO7" s="440"/>
      <c r="CP7" s="440"/>
      <c r="CQ7" s="440"/>
      <c r="CR7" s="440"/>
      <c r="CS7" s="441"/>
      <c r="CT7" s="430">
        <v>17578962</v>
      </c>
      <c r="CU7" s="431"/>
      <c r="CV7" s="431"/>
      <c r="CW7" s="431"/>
      <c r="CX7" s="431"/>
      <c r="CY7" s="431"/>
      <c r="CZ7" s="431"/>
      <c r="DA7" s="432"/>
      <c r="DB7" s="430">
        <v>17066498</v>
      </c>
      <c r="DC7" s="431"/>
      <c r="DD7" s="431"/>
      <c r="DE7" s="431"/>
      <c r="DF7" s="431"/>
      <c r="DG7" s="431"/>
      <c r="DH7" s="431"/>
      <c r="DI7" s="432"/>
      <c r="DJ7" s="186"/>
      <c r="DK7" s="186"/>
      <c r="DL7" s="186"/>
      <c r="DM7" s="186"/>
      <c r="DN7" s="186"/>
      <c r="DO7" s="186"/>
    </row>
    <row r="8" spans="1:119" ht="18.75" customHeight="1" thickBot="1">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108</v>
      </c>
      <c r="AN8" s="404"/>
      <c r="AO8" s="404"/>
      <c r="AP8" s="404"/>
      <c r="AQ8" s="404"/>
      <c r="AR8" s="404"/>
      <c r="AS8" s="404"/>
      <c r="AT8" s="405"/>
      <c r="AU8" s="487" t="s">
        <v>109</v>
      </c>
      <c r="AV8" s="488"/>
      <c r="AW8" s="488"/>
      <c r="AX8" s="488"/>
      <c r="AY8" s="410" t="s">
        <v>110</v>
      </c>
      <c r="AZ8" s="411"/>
      <c r="BA8" s="411"/>
      <c r="BB8" s="411"/>
      <c r="BC8" s="411"/>
      <c r="BD8" s="411"/>
      <c r="BE8" s="411"/>
      <c r="BF8" s="411"/>
      <c r="BG8" s="411"/>
      <c r="BH8" s="411"/>
      <c r="BI8" s="411"/>
      <c r="BJ8" s="411"/>
      <c r="BK8" s="411"/>
      <c r="BL8" s="411"/>
      <c r="BM8" s="412"/>
      <c r="BN8" s="430">
        <v>1513169</v>
      </c>
      <c r="BO8" s="431"/>
      <c r="BP8" s="431"/>
      <c r="BQ8" s="431"/>
      <c r="BR8" s="431"/>
      <c r="BS8" s="431"/>
      <c r="BT8" s="431"/>
      <c r="BU8" s="432"/>
      <c r="BV8" s="430">
        <v>1164459</v>
      </c>
      <c r="BW8" s="431"/>
      <c r="BX8" s="431"/>
      <c r="BY8" s="431"/>
      <c r="BZ8" s="431"/>
      <c r="CA8" s="431"/>
      <c r="CB8" s="431"/>
      <c r="CC8" s="432"/>
      <c r="CD8" s="439" t="s">
        <v>111</v>
      </c>
      <c r="CE8" s="440"/>
      <c r="CF8" s="440"/>
      <c r="CG8" s="440"/>
      <c r="CH8" s="440"/>
      <c r="CI8" s="440"/>
      <c r="CJ8" s="440"/>
      <c r="CK8" s="440"/>
      <c r="CL8" s="440"/>
      <c r="CM8" s="440"/>
      <c r="CN8" s="440"/>
      <c r="CO8" s="440"/>
      <c r="CP8" s="440"/>
      <c r="CQ8" s="440"/>
      <c r="CR8" s="440"/>
      <c r="CS8" s="441"/>
      <c r="CT8" s="543">
        <v>0.39</v>
      </c>
      <c r="CU8" s="544"/>
      <c r="CV8" s="544"/>
      <c r="CW8" s="544"/>
      <c r="CX8" s="544"/>
      <c r="CY8" s="544"/>
      <c r="CZ8" s="544"/>
      <c r="DA8" s="545"/>
      <c r="DB8" s="543">
        <v>0.39</v>
      </c>
      <c r="DC8" s="544"/>
      <c r="DD8" s="544"/>
      <c r="DE8" s="544"/>
      <c r="DF8" s="544"/>
      <c r="DG8" s="544"/>
      <c r="DH8" s="544"/>
      <c r="DI8" s="545"/>
      <c r="DJ8" s="186"/>
      <c r="DK8" s="186"/>
      <c r="DL8" s="186"/>
      <c r="DM8" s="186"/>
      <c r="DN8" s="186"/>
      <c r="DO8" s="186"/>
    </row>
    <row r="9" spans="1:119" ht="18.75" customHeight="1" thickBot="1">
      <c r="A9" s="187"/>
      <c r="B9" s="572" t="s">
        <v>112</v>
      </c>
      <c r="C9" s="573"/>
      <c r="D9" s="573"/>
      <c r="E9" s="573"/>
      <c r="F9" s="573"/>
      <c r="G9" s="573"/>
      <c r="H9" s="573"/>
      <c r="I9" s="573"/>
      <c r="J9" s="573"/>
      <c r="K9" s="493"/>
      <c r="L9" s="574" t="s">
        <v>113</v>
      </c>
      <c r="M9" s="575"/>
      <c r="N9" s="575"/>
      <c r="O9" s="575"/>
      <c r="P9" s="575"/>
      <c r="Q9" s="576"/>
      <c r="R9" s="577">
        <v>50369</v>
      </c>
      <c r="S9" s="578"/>
      <c r="T9" s="578"/>
      <c r="U9" s="578"/>
      <c r="V9" s="579"/>
      <c r="W9" s="509" t="s">
        <v>114</v>
      </c>
      <c r="X9" s="510"/>
      <c r="Y9" s="510"/>
      <c r="Z9" s="510"/>
      <c r="AA9" s="510"/>
      <c r="AB9" s="510"/>
      <c r="AC9" s="510"/>
      <c r="AD9" s="510"/>
      <c r="AE9" s="510"/>
      <c r="AF9" s="510"/>
      <c r="AG9" s="510"/>
      <c r="AH9" s="510"/>
      <c r="AI9" s="510"/>
      <c r="AJ9" s="510"/>
      <c r="AK9" s="510"/>
      <c r="AL9" s="580"/>
      <c r="AM9" s="499" t="s">
        <v>115</v>
      </c>
      <c r="AN9" s="404"/>
      <c r="AO9" s="404"/>
      <c r="AP9" s="404"/>
      <c r="AQ9" s="404"/>
      <c r="AR9" s="404"/>
      <c r="AS9" s="404"/>
      <c r="AT9" s="405"/>
      <c r="AU9" s="487" t="s">
        <v>109</v>
      </c>
      <c r="AV9" s="488"/>
      <c r="AW9" s="488"/>
      <c r="AX9" s="488"/>
      <c r="AY9" s="410" t="s">
        <v>116</v>
      </c>
      <c r="AZ9" s="411"/>
      <c r="BA9" s="411"/>
      <c r="BB9" s="411"/>
      <c r="BC9" s="411"/>
      <c r="BD9" s="411"/>
      <c r="BE9" s="411"/>
      <c r="BF9" s="411"/>
      <c r="BG9" s="411"/>
      <c r="BH9" s="411"/>
      <c r="BI9" s="411"/>
      <c r="BJ9" s="411"/>
      <c r="BK9" s="411"/>
      <c r="BL9" s="411"/>
      <c r="BM9" s="412"/>
      <c r="BN9" s="430">
        <v>348710</v>
      </c>
      <c r="BO9" s="431"/>
      <c r="BP9" s="431"/>
      <c r="BQ9" s="431"/>
      <c r="BR9" s="431"/>
      <c r="BS9" s="431"/>
      <c r="BT9" s="431"/>
      <c r="BU9" s="432"/>
      <c r="BV9" s="430">
        <v>-784037</v>
      </c>
      <c r="BW9" s="431"/>
      <c r="BX9" s="431"/>
      <c r="BY9" s="431"/>
      <c r="BZ9" s="431"/>
      <c r="CA9" s="431"/>
      <c r="CB9" s="431"/>
      <c r="CC9" s="432"/>
      <c r="CD9" s="439" t="s">
        <v>117</v>
      </c>
      <c r="CE9" s="440"/>
      <c r="CF9" s="440"/>
      <c r="CG9" s="440"/>
      <c r="CH9" s="440"/>
      <c r="CI9" s="440"/>
      <c r="CJ9" s="440"/>
      <c r="CK9" s="440"/>
      <c r="CL9" s="440"/>
      <c r="CM9" s="440"/>
      <c r="CN9" s="440"/>
      <c r="CO9" s="440"/>
      <c r="CP9" s="440"/>
      <c r="CQ9" s="440"/>
      <c r="CR9" s="440"/>
      <c r="CS9" s="441"/>
      <c r="CT9" s="400">
        <v>12.7</v>
      </c>
      <c r="CU9" s="401"/>
      <c r="CV9" s="401"/>
      <c r="CW9" s="401"/>
      <c r="CX9" s="401"/>
      <c r="CY9" s="401"/>
      <c r="CZ9" s="401"/>
      <c r="DA9" s="402"/>
      <c r="DB9" s="400">
        <v>11.8</v>
      </c>
      <c r="DC9" s="401"/>
      <c r="DD9" s="401"/>
      <c r="DE9" s="401"/>
      <c r="DF9" s="401"/>
      <c r="DG9" s="401"/>
      <c r="DH9" s="401"/>
      <c r="DI9" s="402"/>
      <c r="DJ9" s="186"/>
      <c r="DK9" s="186"/>
      <c r="DL9" s="186"/>
      <c r="DM9" s="186"/>
      <c r="DN9" s="186"/>
      <c r="DO9" s="186"/>
    </row>
    <row r="10" spans="1:119" ht="18.75" customHeight="1" thickBot="1">
      <c r="A10" s="187"/>
      <c r="B10" s="572"/>
      <c r="C10" s="573"/>
      <c r="D10" s="573"/>
      <c r="E10" s="573"/>
      <c r="F10" s="573"/>
      <c r="G10" s="573"/>
      <c r="H10" s="573"/>
      <c r="I10" s="573"/>
      <c r="J10" s="573"/>
      <c r="K10" s="493"/>
      <c r="L10" s="403" t="s">
        <v>118</v>
      </c>
      <c r="M10" s="404"/>
      <c r="N10" s="404"/>
      <c r="O10" s="404"/>
      <c r="P10" s="404"/>
      <c r="Q10" s="405"/>
      <c r="R10" s="406">
        <v>56676</v>
      </c>
      <c r="S10" s="407"/>
      <c r="T10" s="407"/>
      <c r="U10" s="407"/>
      <c r="V10" s="409"/>
      <c r="W10" s="581"/>
      <c r="X10" s="392"/>
      <c r="Y10" s="392"/>
      <c r="Z10" s="392"/>
      <c r="AA10" s="392"/>
      <c r="AB10" s="392"/>
      <c r="AC10" s="392"/>
      <c r="AD10" s="392"/>
      <c r="AE10" s="392"/>
      <c r="AF10" s="392"/>
      <c r="AG10" s="392"/>
      <c r="AH10" s="392"/>
      <c r="AI10" s="392"/>
      <c r="AJ10" s="392"/>
      <c r="AK10" s="392"/>
      <c r="AL10" s="582"/>
      <c r="AM10" s="499" t="s">
        <v>119</v>
      </c>
      <c r="AN10" s="404"/>
      <c r="AO10" s="404"/>
      <c r="AP10" s="404"/>
      <c r="AQ10" s="404"/>
      <c r="AR10" s="404"/>
      <c r="AS10" s="404"/>
      <c r="AT10" s="405"/>
      <c r="AU10" s="487" t="s">
        <v>120</v>
      </c>
      <c r="AV10" s="488"/>
      <c r="AW10" s="488"/>
      <c r="AX10" s="488"/>
      <c r="AY10" s="410" t="s">
        <v>121</v>
      </c>
      <c r="AZ10" s="411"/>
      <c r="BA10" s="411"/>
      <c r="BB10" s="411"/>
      <c r="BC10" s="411"/>
      <c r="BD10" s="411"/>
      <c r="BE10" s="411"/>
      <c r="BF10" s="411"/>
      <c r="BG10" s="411"/>
      <c r="BH10" s="411"/>
      <c r="BI10" s="411"/>
      <c r="BJ10" s="411"/>
      <c r="BK10" s="411"/>
      <c r="BL10" s="411"/>
      <c r="BM10" s="412"/>
      <c r="BN10" s="430">
        <v>255749</v>
      </c>
      <c r="BO10" s="431"/>
      <c r="BP10" s="431"/>
      <c r="BQ10" s="431"/>
      <c r="BR10" s="431"/>
      <c r="BS10" s="431"/>
      <c r="BT10" s="431"/>
      <c r="BU10" s="432"/>
      <c r="BV10" s="430">
        <v>924606</v>
      </c>
      <c r="BW10" s="431"/>
      <c r="BX10" s="431"/>
      <c r="BY10" s="431"/>
      <c r="BZ10" s="431"/>
      <c r="CA10" s="431"/>
      <c r="CB10" s="431"/>
      <c r="CC10" s="432"/>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572"/>
      <c r="C11" s="573"/>
      <c r="D11" s="573"/>
      <c r="E11" s="573"/>
      <c r="F11" s="573"/>
      <c r="G11" s="573"/>
      <c r="H11" s="573"/>
      <c r="I11" s="573"/>
      <c r="J11" s="573"/>
      <c r="K11" s="493"/>
      <c r="L11" s="476" t="s">
        <v>123</v>
      </c>
      <c r="M11" s="477"/>
      <c r="N11" s="477"/>
      <c r="O11" s="477"/>
      <c r="P11" s="477"/>
      <c r="Q11" s="478"/>
      <c r="R11" s="569" t="s">
        <v>124</v>
      </c>
      <c r="S11" s="570"/>
      <c r="T11" s="570"/>
      <c r="U11" s="570"/>
      <c r="V11" s="571"/>
      <c r="W11" s="581"/>
      <c r="X11" s="392"/>
      <c r="Y11" s="392"/>
      <c r="Z11" s="392"/>
      <c r="AA11" s="392"/>
      <c r="AB11" s="392"/>
      <c r="AC11" s="392"/>
      <c r="AD11" s="392"/>
      <c r="AE11" s="392"/>
      <c r="AF11" s="392"/>
      <c r="AG11" s="392"/>
      <c r="AH11" s="392"/>
      <c r="AI11" s="392"/>
      <c r="AJ11" s="392"/>
      <c r="AK11" s="392"/>
      <c r="AL11" s="582"/>
      <c r="AM11" s="499" t="s">
        <v>125</v>
      </c>
      <c r="AN11" s="404"/>
      <c r="AO11" s="404"/>
      <c r="AP11" s="404"/>
      <c r="AQ11" s="404"/>
      <c r="AR11" s="404"/>
      <c r="AS11" s="404"/>
      <c r="AT11" s="405"/>
      <c r="AU11" s="487" t="s">
        <v>120</v>
      </c>
      <c r="AV11" s="488"/>
      <c r="AW11" s="488"/>
      <c r="AX11" s="488"/>
      <c r="AY11" s="410" t="s">
        <v>126</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127</v>
      </c>
      <c r="CE11" s="440"/>
      <c r="CF11" s="440"/>
      <c r="CG11" s="440"/>
      <c r="CH11" s="440"/>
      <c r="CI11" s="440"/>
      <c r="CJ11" s="440"/>
      <c r="CK11" s="440"/>
      <c r="CL11" s="440"/>
      <c r="CM11" s="440"/>
      <c r="CN11" s="440"/>
      <c r="CO11" s="440"/>
      <c r="CP11" s="440"/>
      <c r="CQ11" s="440"/>
      <c r="CR11" s="440"/>
      <c r="CS11" s="441"/>
      <c r="CT11" s="543" t="s">
        <v>128</v>
      </c>
      <c r="CU11" s="544"/>
      <c r="CV11" s="544"/>
      <c r="CW11" s="544"/>
      <c r="CX11" s="544"/>
      <c r="CY11" s="544"/>
      <c r="CZ11" s="544"/>
      <c r="DA11" s="545"/>
      <c r="DB11" s="543" t="s">
        <v>129</v>
      </c>
      <c r="DC11" s="544"/>
      <c r="DD11" s="544"/>
      <c r="DE11" s="544"/>
      <c r="DF11" s="544"/>
      <c r="DG11" s="544"/>
      <c r="DH11" s="544"/>
      <c r="DI11" s="545"/>
      <c r="DJ11" s="186"/>
      <c r="DK11" s="186"/>
      <c r="DL11" s="186"/>
      <c r="DM11" s="186"/>
      <c r="DN11" s="186"/>
      <c r="DO11" s="186"/>
    </row>
    <row r="12" spans="1:119" ht="18.75" customHeight="1">
      <c r="A12" s="187"/>
      <c r="B12" s="546" t="s">
        <v>130</v>
      </c>
      <c r="C12" s="547"/>
      <c r="D12" s="547"/>
      <c r="E12" s="547"/>
      <c r="F12" s="547"/>
      <c r="G12" s="547"/>
      <c r="H12" s="547"/>
      <c r="I12" s="547"/>
      <c r="J12" s="547"/>
      <c r="K12" s="548"/>
      <c r="L12" s="555" t="s">
        <v>131</v>
      </c>
      <c r="M12" s="556"/>
      <c r="N12" s="556"/>
      <c r="O12" s="556"/>
      <c r="P12" s="556"/>
      <c r="Q12" s="557"/>
      <c r="R12" s="558">
        <v>50562</v>
      </c>
      <c r="S12" s="559"/>
      <c r="T12" s="559"/>
      <c r="U12" s="559"/>
      <c r="V12" s="560"/>
      <c r="W12" s="561" t="s">
        <v>1</v>
      </c>
      <c r="X12" s="488"/>
      <c r="Y12" s="488"/>
      <c r="Z12" s="488"/>
      <c r="AA12" s="488"/>
      <c r="AB12" s="562"/>
      <c r="AC12" s="563" t="s">
        <v>132</v>
      </c>
      <c r="AD12" s="564"/>
      <c r="AE12" s="564"/>
      <c r="AF12" s="564"/>
      <c r="AG12" s="565"/>
      <c r="AH12" s="563" t="s">
        <v>133</v>
      </c>
      <c r="AI12" s="564"/>
      <c r="AJ12" s="564"/>
      <c r="AK12" s="564"/>
      <c r="AL12" s="566"/>
      <c r="AM12" s="499" t="s">
        <v>134</v>
      </c>
      <c r="AN12" s="404"/>
      <c r="AO12" s="404"/>
      <c r="AP12" s="404"/>
      <c r="AQ12" s="404"/>
      <c r="AR12" s="404"/>
      <c r="AS12" s="404"/>
      <c r="AT12" s="405"/>
      <c r="AU12" s="487" t="s">
        <v>135</v>
      </c>
      <c r="AV12" s="488"/>
      <c r="AW12" s="488"/>
      <c r="AX12" s="488"/>
      <c r="AY12" s="410" t="s">
        <v>136</v>
      </c>
      <c r="AZ12" s="411"/>
      <c r="BA12" s="411"/>
      <c r="BB12" s="411"/>
      <c r="BC12" s="411"/>
      <c r="BD12" s="411"/>
      <c r="BE12" s="411"/>
      <c r="BF12" s="411"/>
      <c r="BG12" s="411"/>
      <c r="BH12" s="411"/>
      <c r="BI12" s="411"/>
      <c r="BJ12" s="411"/>
      <c r="BK12" s="411"/>
      <c r="BL12" s="411"/>
      <c r="BM12" s="412"/>
      <c r="BN12" s="430">
        <v>577092</v>
      </c>
      <c r="BO12" s="431"/>
      <c r="BP12" s="431"/>
      <c r="BQ12" s="431"/>
      <c r="BR12" s="431"/>
      <c r="BS12" s="431"/>
      <c r="BT12" s="431"/>
      <c r="BU12" s="432"/>
      <c r="BV12" s="430">
        <v>1117329</v>
      </c>
      <c r="BW12" s="431"/>
      <c r="BX12" s="431"/>
      <c r="BY12" s="431"/>
      <c r="BZ12" s="431"/>
      <c r="CA12" s="431"/>
      <c r="CB12" s="431"/>
      <c r="CC12" s="432"/>
      <c r="CD12" s="439" t="s">
        <v>137</v>
      </c>
      <c r="CE12" s="440"/>
      <c r="CF12" s="440"/>
      <c r="CG12" s="440"/>
      <c r="CH12" s="440"/>
      <c r="CI12" s="440"/>
      <c r="CJ12" s="440"/>
      <c r="CK12" s="440"/>
      <c r="CL12" s="440"/>
      <c r="CM12" s="440"/>
      <c r="CN12" s="440"/>
      <c r="CO12" s="440"/>
      <c r="CP12" s="440"/>
      <c r="CQ12" s="440"/>
      <c r="CR12" s="440"/>
      <c r="CS12" s="441"/>
      <c r="CT12" s="543" t="s">
        <v>138</v>
      </c>
      <c r="CU12" s="544"/>
      <c r="CV12" s="544"/>
      <c r="CW12" s="544"/>
      <c r="CX12" s="544"/>
      <c r="CY12" s="544"/>
      <c r="CZ12" s="544"/>
      <c r="DA12" s="545"/>
      <c r="DB12" s="543" t="s">
        <v>128</v>
      </c>
      <c r="DC12" s="544"/>
      <c r="DD12" s="544"/>
      <c r="DE12" s="544"/>
      <c r="DF12" s="544"/>
      <c r="DG12" s="544"/>
      <c r="DH12" s="544"/>
      <c r="DI12" s="545"/>
      <c r="DJ12" s="186"/>
      <c r="DK12" s="186"/>
      <c r="DL12" s="186"/>
      <c r="DM12" s="186"/>
      <c r="DN12" s="186"/>
      <c r="DO12" s="186"/>
    </row>
    <row r="13" spans="1:119" ht="18.75" customHeight="1">
      <c r="A13" s="187"/>
      <c r="B13" s="549"/>
      <c r="C13" s="550"/>
      <c r="D13" s="550"/>
      <c r="E13" s="550"/>
      <c r="F13" s="550"/>
      <c r="G13" s="550"/>
      <c r="H13" s="550"/>
      <c r="I13" s="550"/>
      <c r="J13" s="550"/>
      <c r="K13" s="551"/>
      <c r="L13" s="197"/>
      <c r="M13" s="530" t="s">
        <v>139</v>
      </c>
      <c r="N13" s="531"/>
      <c r="O13" s="531"/>
      <c r="P13" s="531"/>
      <c r="Q13" s="532"/>
      <c r="R13" s="533">
        <v>50405</v>
      </c>
      <c r="S13" s="534"/>
      <c r="T13" s="534"/>
      <c r="U13" s="534"/>
      <c r="V13" s="535"/>
      <c r="W13" s="521" t="s">
        <v>140</v>
      </c>
      <c r="X13" s="443"/>
      <c r="Y13" s="443"/>
      <c r="Z13" s="443"/>
      <c r="AA13" s="443"/>
      <c r="AB13" s="444"/>
      <c r="AC13" s="406">
        <v>2099</v>
      </c>
      <c r="AD13" s="407"/>
      <c r="AE13" s="407"/>
      <c r="AF13" s="407"/>
      <c r="AG13" s="408"/>
      <c r="AH13" s="406">
        <v>2548</v>
      </c>
      <c r="AI13" s="407"/>
      <c r="AJ13" s="407"/>
      <c r="AK13" s="407"/>
      <c r="AL13" s="409"/>
      <c r="AM13" s="499" t="s">
        <v>141</v>
      </c>
      <c r="AN13" s="404"/>
      <c r="AO13" s="404"/>
      <c r="AP13" s="404"/>
      <c r="AQ13" s="404"/>
      <c r="AR13" s="404"/>
      <c r="AS13" s="404"/>
      <c r="AT13" s="405"/>
      <c r="AU13" s="487" t="s">
        <v>120</v>
      </c>
      <c r="AV13" s="488"/>
      <c r="AW13" s="488"/>
      <c r="AX13" s="488"/>
      <c r="AY13" s="410" t="s">
        <v>142</v>
      </c>
      <c r="AZ13" s="411"/>
      <c r="BA13" s="411"/>
      <c r="BB13" s="411"/>
      <c r="BC13" s="411"/>
      <c r="BD13" s="411"/>
      <c r="BE13" s="411"/>
      <c r="BF13" s="411"/>
      <c r="BG13" s="411"/>
      <c r="BH13" s="411"/>
      <c r="BI13" s="411"/>
      <c r="BJ13" s="411"/>
      <c r="BK13" s="411"/>
      <c r="BL13" s="411"/>
      <c r="BM13" s="412"/>
      <c r="BN13" s="430">
        <v>27367</v>
      </c>
      <c r="BO13" s="431"/>
      <c r="BP13" s="431"/>
      <c r="BQ13" s="431"/>
      <c r="BR13" s="431"/>
      <c r="BS13" s="431"/>
      <c r="BT13" s="431"/>
      <c r="BU13" s="432"/>
      <c r="BV13" s="430">
        <v>-976760</v>
      </c>
      <c r="BW13" s="431"/>
      <c r="BX13" s="431"/>
      <c r="BY13" s="431"/>
      <c r="BZ13" s="431"/>
      <c r="CA13" s="431"/>
      <c r="CB13" s="431"/>
      <c r="CC13" s="432"/>
      <c r="CD13" s="439" t="s">
        <v>143</v>
      </c>
      <c r="CE13" s="440"/>
      <c r="CF13" s="440"/>
      <c r="CG13" s="440"/>
      <c r="CH13" s="440"/>
      <c r="CI13" s="440"/>
      <c r="CJ13" s="440"/>
      <c r="CK13" s="440"/>
      <c r="CL13" s="440"/>
      <c r="CM13" s="440"/>
      <c r="CN13" s="440"/>
      <c r="CO13" s="440"/>
      <c r="CP13" s="440"/>
      <c r="CQ13" s="440"/>
      <c r="CR13" s="440"/>
      <c r="CS13" s="441"/>
      <c r="CT13" s="400">
        <v>8.1999999999999993</v>
      </c>
      <c r="CU13" s="401"/>
      <c r="CV13" s="401"/>
      <c r="CW13" s="401"/>
      <c r="CX13" s="401"/>
      <c r="CY13" s="401"/>
      <c r="CZ13" s="401"/>
      <c r="DA13" s="402"/>
      <c r="DB13" s="400">
        <v>8.8000000000000007</v>
      </c>
      <c r="DC13" s="401"/>
      <c r="DD13" s="401"/>
      <c r="DE13" s="401"/>
      <c r="DF13" s="401"/>
      <c r="DG13" s="401"/>
      <c r="DH13" s="401"/>
      <c r="DI13" s="402"/>
      <c r="DJ13" s="186"/>
      <c r="DK13" s="186"/>
      <c r="DL13" s="186"/>
      <c r="DM13" s="186"/>
      <c r="DN13" s="186"/>
      <c r="DO13" s="186"/>
    </row>
    <row r="14" spans="1:119" ht="18.75" customHeight="1" thickBot="1">
      <c r="A14" s="187"/>
      <c r="B14" s="549"/>
      <c r="C14" s="550"/>
      <c r="D14" s="550"/>
      <c r="E14" s="550"/>
      <c r="F14" s="550"/>
      <c r="G14" s="550"/>
      <c r="H14" s="550"/>
      <c r="I14" s="550"/>
      <c r="J14" s="550"/>
      <c r="K14" s="551"/>
      <c r="L14" s="523" t="s">
        <v>144</v>
      </c>
      <c r="M14" s="567"/>
      <c r="N14" s="567"/>
      <c r="O14" s="567"/>
      <c r="P14" s="567"/>
      <c r="Q14" s="568"/>
      <c r="R14" s="533">
        <v>51744</v>
      </c>
      <c r="S14" s="534"/>
      <c r="T14" s="534"/>
      <c r="U14" s="534"/>
      <c r="V14" s="535"/>
      <c r="W14" s="536"/>
      <c r="X14" s="446"/>
      <c r="Y14" s="446"/>
      <c r="Z14" s="446"/>
      <c r="AA14" s="446"/>
      <c r="AB14" s="447"/>
      <c r="AC14" s="526">
        <v>8</v>
      </c>
      <c r="AD14" s="527"/>
      <c r="AE14" s="527"/>
      <c r="AF14" s="527"/>
      <c r="AG14" s="528"/>
      <c r="AH14" s="526">
        <v>10</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145</v>
      </c>
      <c r="CE14" s="437"/>
      <c r="CF14" s="437"/>
      <c r="CG14" s="437"/>
      <c r="CH14" s="437"/>
      <c r="CI14" s="437"/>
      <c r="CJ14" s="437"/>
      <c r="CK14" s="437"/>
      <c r="CL14" s="437"/>
      <c r="CM14" s="437"/>
      <c r="CN14" s="437"/>
      <c r="CO14" s="437"/>
      <c r="CP14" s="437"/>
      <c r="CQ14" s="437"/>
      <c r="CR14" s="437"/>
      <c r="CS14" s="438"/>
      <c r="CT14" s="537">
        <v>21.2</v>
      </c>
      <c r="CU14" s="538"/>
      <c r="CV14" s="538"/>
      <c r="CW14" s="538"/>
      <c r="CX14" s="538"/>
      <c r="CY14" s="538"/>
      <c r="CZ14" s="538"/>
      <c r="DA14" s="539"/>
      <c r="DB14" s="537">
        <v>23.9</v>
      </c>
      <c r="DC14" s="538"/>
      <c r="DD14" s="538"/>
      <c r="DE14" s="538"/>
      <c r="DF14" s="538"/>
      <c r="DG14" s="538"/>
      <c r="DH14" s="538"/>
      <c r="DI14" s="539"/>
      <c r="DJ14" s="186"/>
      <c r="DK14" s="186"/>
      <c r="DL14" s="186"/>
      <c r="DM14" s="186"/>
      <c r="DN14" s="186"/>
      <c r="DO14" s="186"/>
    </row>
    <row r="15" spans="1:119" ht="18.75" customHeight="1">
      <c r="A15" s="187"/>
      <c r="B15" s="549"/>
      <c r="C15" s="550"/>
      <c r="D15" s="550"/>
      <c r="E15" s="550"/>
      <c r="F15" s="550"/>
      <c r="G15" s="550"/>
      <c r="H15" s="550"/>
      <c r="I15" s="550"/>
      <c r="J15" s="550"/>
      <c r="K15" s="551"/>
      <c r="L15" s="197"/>
      <c r="M15" s="530" t="s">
        <v>146</v>
      </c>
      <c r="N15" s="531"/>
      <c r="O15" s="531"/>
      <c r="P15" s="531"/>
      <c r="Q15" s="532"/>
      <c r="R15" s="533">
        <v>51527</v>
      </c>
      <c r="S15" s="534"/>
      <c r="T15" s="534"/>
      <c r="U15" s="534"/>
      <c r="V15" s="535"/>
      <c r="W15" s="521" t="s">
        <v>147</v>
      </c>
      <c r="X15" s="443"/>
      <c r="Y15" s="443"/>
      <c r="Z15" s="443"/>
      <c r="AA15" s="443"/>
      <c r="AB15" s="444"/>
      <c r="AC15" s="406">
        <v>7411</v>
      </c>
      <c r="AD15" s="407"/>
      <c r="AE15" s="407"/>
      <c r="AF15" s="407"/>
      <c r="AG15" s="408"/>
      <c r="AH15" s="406">
        <v>6486</v>
      </c>
      <c r="AI15" s="407"/>
      <c r="AJ15" s="407"/>
      <c r="AK15" s="407"/>
      <c r="AL15" s="409"/>
      <c r="AM15" s="499"/>
      <c r="AN15" s="404"/>
      <c r="AO15" s="404"/>
      <c r="AP15" s="404"/>
      <c r="AQ15" s="404"/>
      <c r="AR15" s="404"/>
      <c r="AS15" s="404"/>
      <c r="AT15" s="405"/>
      <c r="AU15" s="487"/>
      <c r="AV15" s="488"/>
      <c r="AW15" s="488"/>
      <c r="AX15" s="488"/>
      <c r="AY15" s="422" t="s">
        <v>148</v>
      </c>
      <c r="AZ15" s="423"/>
      <c r="BA15" s="423"/>
      <c r="BB15" s="423"/>
      <c r="BC15" s="423"/>
      <c r="BD15" s="423"/>
      <c r="BE15" s="423"/>
      <c r="BF15" s="423"/>
      <c r="BG15" s="423"/>
      <c r="BH15" s="423"/>
      <c r="BI15" s="423"/>
      <c r="BJ15" s="423"/>
      <c r="BK15" s="423"/>
      <c r="BL15" s="423"/>
      <c r="BM15" s="424"/>
      <c r="BN15" s="425">
        <v>5905790</v>
      </c>
      <c r="BO15" s="426"/>
      <c r="BP15" s="426"/>
      <c r="BQ15" s="426"/>
      <c r="BR15" s="426"/>
      <c r="BS15" s="426"/>
      <c r="BT15" s="426"/>
      <c r="BU15" s="427"/>
      <c r="BV15" s="425">
        <v>5729489</v>
      </c>
      <c r="BW15" s="426"/>
      <c r="BX15" s="426"/>
      <c r="BY15" s="426"/>
      <c r="BZ15" s="426"/>
      <c r="CA15" s="426"/>
      <c r="CB15" s="426"/>
      <c r="CC15" s="427"/>
      <c r="CD15" s="540" t="s">
        <v>149</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49"/>
      <c r="C16" s="550"/>
      <c r="D16" s="550"/>
      <c r="E16" s="550"/>
      <c r="F16" s="550"/>
      <c r="G16" s="550"/>
      <c r="H16" s="550"/>
      <c r="I16" s="550"/>
      <c r="J16" s="550"/>
      <c r="K16" s="551"/>
      <c r="L16" s="523" t="s">
        <v>150</v>
      </c>
      <c r="M16" s="524"/>
      <c r="N16" s="524"/>
      <c r="O16" s="524"/>
      <c r="P16" s="524"/>
      <c r="Q16" s="525"/>
      <c r="R16" s="518" t="s">
        <v>151</v>
      </c>
      <c r="S16" s="519"/>
      <c r="T16" s="519"/>
      <c r="U16" s="519"/>
      <c r="V16" s="520"/>
      <c r="W16" s="536"/>
      <c r="X16" s="446"/>
      <c r="Y16" s="446"/>
      <c r="Z16" s="446"/>
      <c r="AA16" s="446"/>
      <c r="AB16" s="447"/>
      <c r="AC16" s="526">
        <v>28.3</v>
      </c>
      <c r="AD16" s="527"/>
      <c r="AE16" s="527"/>
      <c r="AF16" s="527"/>
      <c r="AG16" s="528"/>
      <c r="AH16" s="526">
        <v>25.4</v>
      </c>
      <c r="AI16" s="527"/>
      <c r="AJ16" s="527"/>
      <c r="AK16" s="527"/>
      <c r="AL16" s="529"/>
      <c r="AM16" s="499"/>
      <c r="AN16" s="404"/>
      <c r="AO16" s="404"/>
      <c r="AP16" s="404"/>
      <c r="AQ16" s="404"/>
      <c r="AR16" s="404"/>
      <c r="AS16" s="404"/>
      <c r="AT16" s="405"/>
      <c r="AU16" s="487"/>
      <c r="AV16" s="488"/>
      <c r="AW16" s="488"/>
      <c r="AX16" s="488"/>
      <c r="AY16" s="410" t="s">
        <v>152</v>
      </c>
      <c r="AZ16" s="411"/>
      <c r="BA16" s="411"/>
      <c r="BB16" s="411"/>
      <c r="BC16" s="411"/>
      <c r="BD16" s="411"/>
      <c r="BE16" s="411"/>
      <c r="BF16" s="411"/>
      <c r="BG16" s="411"/>
      <c r="BH16" s="411"/>
      <c r="BI16" s="411"/>
      <c r="BJ16" s="411"/>
      <c r="BK16" s="411"/>
      <c r="BL16" s="411"/>
      <c r="BM16" s="412"/>
      <c r="BN16" s="430">
        <v>15405205</v>
      </c>
      <c r="BO16" s="431"/>
      <c r="BP16" s="431"/>
      <c r="BQ16" s="431"/>
      <c r="BR16" s="431"/>
      <c r="BS16" s="431"/>
      <c r="BT16" s="431"/>
      <c r="BU16" s="432"/>
      <c r="BV16" s="430">
        <v>14709121</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c r="A17" s="187"/>
      <c r="B17" s="552"/>
      <c r="C17" s="553"/>
      <c r="D17" s="553"/>
      <c r="E17" s="553"/>
      <c r="F17" s="553"/>
      <c r="G17" s="553"/>
      <c r="H17" s="553"/>
      <c r="I17" s="553"/>
      <c r="J17" s="553"/>
      <c r="K17" s="554"/>
      <c r="L17" s="202"/>
      <c r="M17" s="515" t="s">
        <v>153</v>
      </c>
      <c r="N17" s="516"/>
      <c r="O17" s="516"/>
      <c r="P17" s="516"/>
      <c r="Q17" s="517"/>
      <c r="R17" s="518" t="s">
        <v>154</v>
      </c>
      <c r="S17" s="519"/>
      <c r="T17" s="519"/>
      <c r="U17" s="519"/>
      <c r="V17" s="520"/>
      <c r="W17" s="521" t="s">
        <v>155</v>
      </c>
      <c r="X17" s="443"/>
      <c r="Y17" s="443"/>
      <c r="Z17" s="443"/>
      <c r="AA17" s="443"/>
      <c r="AB17" s="444"/>
      <c r="AC17" s="406">
        <v>16705</v>
      </c>
      <c r="AD17" s="407"/>
      <c r="AE17" s="407"/>
      <c r="AF17" s="407"/>
      <c r="AG17" s="408"/>
      <c r="AH17" s="406">
        <v>16534</v>
      </c>
      <c r="AI17" s="407"/>
      <c r="AJ17" s="407"/>
      <c r="AK17" s="407"/>
      <c r="AL17" s="409"/>
      <c r="AM17" s="499"/>
      <c r="AN17" s="404"/>
      <c r="AO17" s="404"/>
      <c r="AP17" s="404"/>
      <c r="AQ17" s="404"/>
      <c r="AR17" s="404"/>
      <c r="AS17" s="404"/>
      <c r="AT17" s="405"/>
      <c r="AU17" s="487"/>
      <c r="AV17" s="488"/>
      <c r="AW17" s="488"/>
      <c r="AX17" s="488"/>
      <c r="AY17" s="410" t="s">
        <v>156</v>
      </c>
      <c r="AZ17" s="411"/>
      <c r="BA17" s="411"/>
      <c r="BB17" s="411"/>
      <c r="BC17" s="411"/>
      <c r="BD17" s="411"/>
      <c r="BE17" s="411"/>
      <c r="BF17" s="411"/>
      <c r="BG17" s="411"/>
      <c r="BH17" s="411"/>
      <c r="BI17" s="411"/>
      <c r="BJ17" s="411"/>
      <c r="BK17" s="411"/>
      <c r="BL17" s="411"/>
      <c r="BM17" s="412"/>
      <c r="BN17" s="430">
        <v>7406137</v>
      </c>
      <c r="BO17" s="431"/>
      <c r="BP17" s="431"/>
      <c r="BQ17" s="431"/>
      <c r="BR17" s="431"/>
      <c r="BS17" s="431"/>
      <c r="BT17" s="431"/>
      <c r="BU17" s="432"/>
      <c r="BV17" s="430">
        <v>7271475</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c r="A18" s="187"/>
      <c r="B18" s="492" t="s">
        <v>157</v>
      </c>
      <c r="C18" s="493"/>
      <c r="D18" s="493"/>
      <c r="E18" s="494"/>
      <c r="F18" s="494"/>
      <c r="G18" s="494"/>
      <c r="H18" s="494"/>
      <c r="I18" s="494"/>
      <c r="J18" s="494"/>
      <c r="K18" s="494"/>
      <c r="L18" s="495">
        <v>1259.1500000000001</v>
      </c>
      <c r="M18" s="495"/>
      <c r="N18" s="495"/>
      <c r="O18" s="495"/>
      <c r="P18" s="495"/>
      <c r="Q18" s="495"/>
      <c r="R18" s="496"/>
      <c r="S18" s="496"/>
      <c r="T18" s="496"/>
      <c r="U18" s="496"/>
      <c r="V18" s="497"/>
      <c r="W18" s="511"/>
      <c r="X18" s="512"/>
      <c r="Y18" s="512"/>
      <c r="Z18" s="512"/>
      <c r="AA18" s="512"/>
      <c r="AB18" s="522"/>
      <c r="AC18" s="394">
        <v>63.7</v>
      </c>
      <c r="AD18" s="395"/>
      <c r="AE18" s="395"/>
      <c r="AF18" s="395"/>
      <c r="AG18" s="498"/>
      <c r="AH18" s="394">
        <v>64.7</v>
      </c>
      <c r="AI18" s="395"/>
      <c r="AJ18" s="395"/>
      <c r="AK18" s="395"/>
      <c r="AL18" s="396"/>
      <c r="AM18" s="499"/>
      <c r="AN18" s="404"/>
      <c r="AO18" s="404"/>
      <c r="AP18" s="404"/>
      <c r="AQ18" s="404"/>
      <c r="AR18" s="404"/>
      <c r="AS18" s="404"/>
      <c r="AT18" s="405"/>
      <c r="AU18" s="487"/>
      <c r="AV18" s="488"/>
      <c r="AW18" s="488"/>
      <c r="AX18" s="488"/>
      <c r="AY18" s="410" t="s">
        <v>158</v>
      </c>
      <c r="AZ18" s="411"/>
      <c r="BA18" s="411"/>
      <c r="BB18" s="411"/>
      <c r="BC18" s="411"/>
      <c r="BD18" s="411"/>
      <c r="BE18" s="411"/>
      <c r="BF18" s="411"/>
      <c r="BG18" s="411"/>
      <c r="BH18" s="411"/>
      <c r="BI18" s="411"/>
      <c r="BJ18" s="411"/>
      <c r="BK18" s="411"/>
      <c r="BL18" s="411"/>
      <c r="BM18" s="412"/>
      <c r="BN18" s="430">
        <v>16415894</v>
      </c>
      <c r="BO18" s="431"/>
      <c r="BP18" s="431"/>
      <c r="BQ18" s="431"/>
      <c r="BR18" s="431"/>
      <c r="BS18" s="431"/>
      <c r="BT18" s="431"/>
      <c r="BU18" s="432"/>
      <c r="BV18" s="430">
        <v>15635960</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c r="A19" s="187"/>
      <c r="B19" s="492" t="s">
        <v>159</v>
      </c>
      <c r="C19" s="493"/>
      <c r="D19" s="493"/>
      <c r="E19" s="494"/>
      <c r="F19" s="494"/>
      <c r="G19" s="494"/>
      <c r="H19" s="494"/>
      <c r="I19" s="494"/>
      <c r="J19" s="494"/>
      <c r="K19" s="494"/>
      <c r="L19" s="500">
        <v>40</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160</v>
      </c>
      <c r="AZ19" s="411"/>
      <c r="BA19" s="411"/>
      <c r="BB19" s="411"/>
      <c r="BC19" s="411"/>
      <c r="BD19" s="411"/>
      <c r="BE19" s="411"/>
      <c r="BF19" s="411"/>
      <c r="BG19" s="411"/>
      <c r="BH19" s="411"/>
      <c r="BI19" s="411"/>
      <c r="BJ19" s="411"/>
      <c r="BK19" s="411"/>
      <c r="BL19" s="411"/>
      <c r="BM19" s="412"/>
      <c r="BN19" s="430">
        <v>24885599</v>
      </c>
      <c r="BO19" s="431"/>
      <c r="BP19" s="431"/>
      <c r="BQ19" s="431"/>
      <c r="BR19" s="431"/>
      <c r="BS19" s="431"/>
      <c r="BT19" s="431"/>
      <c r="BU19" s="432"/>
      <c r="BV19" s="430">
        <v>25754082</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c r="A20" s="187"/>
      <c r="B20" s="492" t="s">
        <v>161</v>
      </c>
      <c r="C20" s="493"/>
      <c r="D20" s="493"/>
      <c r="E20" s="494"/>
      <c r="F20" s="494"/>
      <c r="G20" s="494"/>
      <c r="H20" s="494"/>
      <c r="I20" s="494"/>
      <c r="J20" s="494"/>
      <c r="K20" s="494"/>
      <c r="L20" s="500">
        <v>21289</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c r="A21" s="187"/>
      <c r="B21" s="489" t="s">
        <v>162</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c r="A22" s="187"/>
      <c r="B22" s="459" t="s">
        <v>163</v>
      </c>
      <c r="C22" s="460"/>
      <c r="D22" s="461"/>
      <c r="E22" s="468" t="s">
        <v>1</v>
      </c>
      <c r="F22" s="443"/>
      <c r="G22" s="443"/>
      <c r="H22" s="443"/>
      <c r="I22" s="443"/>
      <c r="J22" s="443"/>
      <c r="K22" s="444"/>
      <c r="L22" s="468" t="s">
        <v>164</v>
      </c>
      <c r="M22" s="443"/>
      <c r="N22" s="443"/>
      <c r="O22" s="443"/>
      <c r="P22" s="444"/>
      <c r="Q22" s="453" t="s">
        <v>165</v>
      </c>
      <c r="R22" s="454"/>
      <c r="S22" s="454"/>
      <c r="T22" s="454"/>
      <c r="U22" s="454"/>
      <c r="V22" s="469"/>
      <c r="W22" s="471" t="s">
        <v>166</v>
      </c>
      <c r="X22" s="460"/>
      <c r="Y22" s="461"/>
      <c r="Z22" s="468" t="s">
        <v>1</v>
      </c>
      <c r="AA22" s="443"/>
      <c r="AB22" s="443"/>
      <c r="AC22" s="443"/>
      <c r="AD22" s="443"/>
      <c r="AE22" s="443"/>
      <c r="AF22" s="443"/>
      <c r="AG22" s="444"/>
      <c r="AH22" s="442" t="s">
        <v>167</v>
      </c>
      <c r="AI22" s="443"/>
      <c r="AJ22" s="443"/>
      <c r="AK22" s="443"/>
      <c r="AL22" s="444"/>
      <c r="AM22" s="442" t="s">
        <v>168</v>
      </c>
      <c r="AN22" s="448"/>
      <c r="AO22" s="448"/>
      <c r="AP22" s="448"/>
      <c r="AQ22" s="448"/>
      <c r="AR22" s="449"/>
      <c r="AS22" s="453" t="s">
        <v>165</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169</v>
      </c>
      <c r="AZ23" s="423"/>
      <c r="BA23" s="423"/>
      <c r="BB23" s="423"/>
      <c r="BC23" s="423"/>
      <c r="BD23" s="423"/>
      <c r="BE23" s="423"/>
      <c r="BF23" s="423"/>
      <c r="BG23" s="423"/>
      <c r="BH23" s="423"/>
      <c r="BI23" s="423"/>
      <c r="BJ23" s="423"/>
      <c r="BK23" s="423"/>
      <c r="BL23" s="423"/>
      <c r="BM23" s="424"/>
      <c r="BN23" s="430">
        <v>46960788</v>
      </c>
      <c r="BO23" s="431"/>
      <c r="BP23" s="431"/>
      <c r="BQ23" s="431"/>
      <c r="BR23" s="431"/>
      <c r="BS23" s="431"/>
      <c r="BT23" s="431"/>
      <c r="BU23" s="432"/>
      <c r="BV23" s="430">
        <v>44300359</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c r="A24" s="187"/>
      <c r="B24" s="462"/>
      <c r="C24" s="463"/>
      <c r="D24" s="464"/>
      <c r="E24" s="403" t="s">
        <v>170</v>
      </c>
      <c r="F24" s="404"/>
      <c r="G24" s="404"/>
      <c r="H24" s="404"/>
      <c r="I24" s="404"/>
      <c r="J24" s="404"/>
      <c r="K24" s="405"/>
      <c r="L24" s="406">
        <v>1</v>
      </c>
      <c r="M24" s="407"/>
      <c r="N24" s="407"/>
      <c r="O24" s="407"/>
      <c r="P24" s="408"/>
      <c r="Q24" s="406">
        <v>8300</v>
      </c>
      <c r="R24" s="407"/>
      <c r="S24" s="407"/>
      <c r="T24" s="407"/>
      <c r="U24" s="407"/>
      <c r="V24" s="408"/>
      <c r="W24" s="472"/>
      <c r="X24" s="463"/>
      <c r="Y24" s="464"/>
      <c r="Z24" s="403" t="s">
        <v>171</v>
      </c>
      <c r="AA24" s="404"/>
      <c r="AB24" s="404"/>
      <c r="AC24" s="404"/>
      <c r="AD24" s="404"/>
      <c r="AE24" s="404"/>
      <c r="AF24" s="404"/>
      <c r="AG24" s="405"/>
      <c r="AH24" s="406">
        <v>517</v>
      </c>
      <c r="AI24" s="407"/>
      <c r="AJ24" s="407"/>
      <c r="AK24" s="407"/>
      <c r="AL24" s="408"/>
      <c r="AM24" s="406">
        <v>1575299</v>
      </c>
      <c r="AN24" s="407"/>
      <c r="AO24" s="407"/>
      <c r="AP24" s="407"/>
      <c r="AQ24" s="407"/>
      <c r="AR24" s="408"/>
      <c r="AS24" s="406">
        <v>3047</v>
      </c>
      <c r="AT24" s="407"/>
      <c r="AU24" s="407"/>
      <c r="AV24" s="407"/>
      <c r="AW24" s="407"/>
      <c r="AX24" s="409"/>
      <c r="AY24" s="397" t="s">
        <v>172</v>
      </c>
      <c r="AZ24" s="398"/>
      <c r="BA24" s="398"/>
      <c r="BB24" s="398"/>
      <c r="BC24" s="398"/>
      <c r="BD24" s="398"/>
      <c r="BE24" s="398"/>
      <c r="BF24" s="398"/>
      <c r="BG24" s="398"/>
      <c r="BH24" s="398"/>
      <c r="BI24" s="398"/>
      <c r="BJ24" s="398"/>
      <c r="BK24" s="398"/>
      <c r="BL24" s="398"/>
      <c r="BM24" s="399"/>
      <c r="BN24" s="430">
        <v>41507200</v>
      </c>
      <c r="BO24" s="431"/>
      <c r="BP24" s="431"/>
      <c r="BQ24" s="431"/>
      <c r="BR24" s="431"/>
      <c r="BS24" s="431"/>
      <c r="BT24" s="431"/>
      <c r="BU24" s="432"/>
      <c r="BV24" s="430">
        <v>38792591</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c r="A25" s="187"/>
      <c r="B25" s="462"/>
      <c r="C25" s="463"/>
      <c r="D25" s="464"/>
      <c r="E25" s="403" t="s">
        <v>173</v>
      </c>
      <c r="F25" s="404"/>
      <c r="G25" s="404"/>
      <c r="H25" s="404"/>
      <c r="I25" s="404"/>
      <c r="J25" s="404"/>
      <c r="K25" s="405"/>
      <c r="L25" s="406">
        <v>2</v>
      </c>
      <c r="M25" s="407"/>
      <c r="N25" s="407"/>
      <c r="O25" s="407"/>
      <c r="P25" s="408"/>
      <c r="Q25" s="406">
        <v>6700</v>
      </c>
      <c r="R25" s="407"/>
      <c r="S25" s="407"/>
      <c r="T25" s="407"/>
      <c r="U25" s="407"/>
      <c r="V25" s="408"/>
      <c r="W25" s="472"/>
      <c r="X25" s="463"/>
      <c r="Y25" s="464"/>
      <c r="Z25" s="403" t="s">
        <v>174</v>
      </c>
      <c r="AA25" s="404"/>
      <c r="AB25" s="404"/>
      <c r="AC25" s="404"/>
      <c r="AD25" s="404"/>
      <c r="AE25" s="404"/>
      <c r="AF25" s="404"/>
      <c r="AG25" s="405"/>
      <c r="AH25" s="406" t="s">
        <v>129</v>
      </c>
      <c r="AI25" s="407"/>
      <c r="AJ25" s="407"/>
      <c r="AK25" s="407"/>
      <c r="AL25" s="408"/>
      <c r="AM25" s="406" t="s">
        <v>175</v>
      </c>
      <c r="AN25" s="407"/>
      <c r="AO25" s="407"/>
      <c r="AP25" s="407"/>
      <c r="AQ25" s="407"/>
      <c r="AR25" s="408"/>
      <c r="AS25" s="406" t="s">
        <v>175</v>
      </c>
      <c r="AT25" s="407"/>
      <c r="AU25" s="407"/>
      <c r="AV25" s="407"/>
      <c r="AW25" s="407"/>
      <c r="AX25" s="409"/>
      <c r="AY25" s="422" t="s">
        <v>176</v>
      </c>
      <c r="AZ25" s="423"/>
      <c r="BA25" s="423"/>
      <c r="BB25" s="423"/>
      <c r="BC25" s="423"/>
      <c r="BD25" s="423"/>
      <c r="BE25" s="423"/>
      <c r="BF25" s="423"/>
      <c r="BG25" s="423"/>
      <c r="BH25" s="423"/>
      <c r="BI25" s="423"/>
      <c r="BJ25" s="423"/>
      <c r="BK25" s="423"/>
      <c r="BL25" s="423"/>
      <c r="BM25" s="424"/>
      <c r="BN25" s="425">
        <v>5729641</v>
      </c>
      <c r="BO25" s="426"/>
      <c r="BP25" s="426"/>
      <c r="BQ25" s="426"/>
      <c r="BR25" s="426"/>
      <c r="BS25" s="426"/>
      <c r="BT25" s="426"/>
      <c r="BU25" s="427"/>
      <c r="BV25" s="425">
        <v>7759340</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c r="A26" s="187"/>
      <c r="B26" s="462"/>
      <c r="C26" s="463"/>
      <c r="D26" s="464"/>
      <c r="E26" s="403" t="s">
        <v>177</v>
      </c>
      <c r="F26" s="404"/>
      <c r="G26" s="404"/>
      <c r="H26" s="404"/>
      <c r="I26" s="404"/>
      <c r="J26" s="404"/>
      <c r="K26" s="405"/>
      <c r="L26" s="406">
        <v>1</v>
      </c>
      <c r="M26" s="407"/>
      <c r="N26" s="407"/>
      <c r="O26" s="407"/>
      <c r="P26" s="408"/>
      <c r="Q26" s="406">
        <v>5900</v>
      </c>
      <c r="R26" s="407"/>
      <c r="S26" s="407"/>
      <c r="T26" s="407"/>
      <c r="U26" s="407"/>
      <c r="V26" s="408"/>
      <c r="W26" s="472"/>
      <c r="X26" s="463"/>
      <c r="Y26" s="464"/>
      <c r="Z26" s="403" t="s">
        <v>178</v>
      </c>
      <c r="AA26" s="485"/>
      <c r="AB26" s="485"/>
      <c r="AC26" s="485"/>
      <c r="AD26" s="485"/>
      <c r="AE26" s="485"/>
      <c r="AF26" s="485"/>
      <c r="AG26" s="486"/>
      <c r="AH26" s="406">
        <v>62</v>
      </c>
      <c r="AI26" s="407"/>
      <c r="AJ26" s="407"/>
      <c r="AK26" s="407"/>
      <c r="AL26" s="408"/>
      <c r="AM26" s="406">
        <v>188728</v>
      </c>
      <c r="AN26" s="407"/>
      <c r="AO26" s="407"/>
      <c r="AP26" s="407"/>
      <c r="AQ26" s="407"/>
      <c r="AR26" s="408"/>
      <c r="AS26" s="406">
        <v>3044</v>
      </c>
      <c r="AT26" s="407"/>
      <c r="AU26" s="407"/>
      <c r="AV26" s="407"/>
      <c r="AW26" s="407"/>
      <c r="AX26" s="409"/>
      <c r="AY26" s="439" t="s">
        <v>179</v>
      </c>
      <c r="AZ26" s="440"/>
      <c r="BA26" s="440"/>
      <c r="BB26" s="440"/>
      <c r="BC26" s="440"/>
      <c r="BD26" s="440"/>
      <c r="BE26" s="440"/>
      <c r="BF26" s="440"/>
      <c r="BG26" s="440"/>
      <c r="BH26" s="440"/>
      <c r="BI26" s="440"/>
      <c r="BJ26" s="440"/>
      <c r="BK26" s="440"/>
      <c r="BL26" s="440"/>
      <c r="BM26" s="441"/>
      <c r="BN26" s="430" t="s">
        <v>175</v>
      </c>
      <c r="BO26" s="431"/>
      <c r="BP26" s="431"/>
      <c r="BQ26" s="431"/>
      <c r="BR26" s="431"/>
      <c r="BS26" s="431"/>
      <c r="BT26" s="431"/>
      <c r="BU26" s="432"/>
      <c r="BV26" s="430" t="s">
        <v>175</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c r="A27" s="187"/>
      <c r="B27" s="462"/>
      <c r="C27" s="463"/>
      <c r="D27" s="464"/>
      <c r="E27" s="403" t="s">
        <v>180</v>
      </c>
      <c r="F27" s="404"/>
      <c r="G27" s="404"/>
      <c r="H27" s="404"/>
      <c r="I27" s="404"/>
      <c r="J27" s="404"/>
      <c r="K27" s="405"/>
      <c r="L27" s="406">
        <v>1</v>
      </c>
      <c r="M27" s="407"/>
      <c r="N27" s="407"/>
      <c r="O27" s="407"/>
      <c r="P27" s="408"/>
      <c r="Q27" s="406">
        <v>4010</v>
      </c>
      <c r="R27" s="407"/>
      <c r="S27" s="407"/>
      <c r="T27" s="407"/>
      <c r="U27" s="407"/>
      <c r="V27" s="408"/>
      <c r="W27" s="472"/>
      <c r="X27" s="463"/>
      <c r="Y27" s="464"/>
      <c r="Z27" s="403" t="s">
        <v>181</v>
      </c>
      <c r="AA27" s="404"/>
      <c r="AB27" s="404"/>
      <c r="AC27" s="404"/>
      <c r="AD27" s="404"/>
      <c r="AE27" s="404"/>
      <c r="AF27" s="404"/>
      <c r="AG27" s="405"/>
      <c r="AH27" s="406">
        <v>1</v>
      </c>
      <c r="AI27" s="407"/>
      <c r="AJ27" s="407"/>
      <c r="AK27" s="407"/>
      <c r="AL27" s="408"/>
      <c r="AM27" s="406" t="s">
        <v>182</v>
      </c>
      <c r="AN27" s="407"/>
      <c r="AO27" s="407"/>
      <c r="AP27" s="407"/>
      <c r="AQ27" s="407"/>
      <c r="AR27" s="408"/>
      <c r="AS27" s="406" t="s">
        <v>183</v>
      </c>
      <c r="AT27" s="407"/>
      <c r="AU27" s="407"/>
      <c r="AV27" s="407"/>
      <c r="AW27" s="407"/>
      <c r="AX27" s="409"/>
      <c r="AY27" s="436" t="s">
        <v>184</v>
      </c>
      <c r="AZ27" s="437"/>
      <c r="BA27" s="437"/>
      <c r="BB27" s="437"/>
      <c r="BC27" s="437"/>
      <c r="BD27" s="437"/>
      <c r="BE27" s="437"/>
      <c r="BF27" s="437"/>
      <c r="BG27" s="437"/>
      <c r="BH27" s="437"/>
      <c r="BI27" s="437"/>
      <c r="BJ27" s="437"/>
      <c r="BK27" s="437"/>
      <c r="BL27" s="437"/>
      <c r="BM27" s="438"/>
      <c r="BN27" s="433" t="s">
        <v>175</v>
      </c>
      <c r="BO27" s="434"/>
      <c r="BP27" s="434"/>
      <c r="BQ27" s="434"/>
      <c r="BR27" s="434"/>
      <c r="BS27" s="434"/>
      <c r="BT27" s="434"/>
      <c r="BU27" s="435"/>
      <c r="BV27" s="433" t="s">
        <v>175</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c r="A28" s="187"/>
      <c r="B28" s="462"/>
      <c r="C28" s="463"/>
      <c r="D28" s="464"/>
      <c r="E28" s="403" t="s">
        <v>185</v>
      </c>
      <c r="F28" s="404"/>
      <c r="G28" s="404"/>
      <c r="H28" s="404"/>
      <c r="I28" s="404"/>
      <c r="J28" s="404"/>
      <c r="K28" s="405"/>
      <c r="L28" s="406">
        <v>1</v>
      </c>
      <c r="M28" s="407"/>
      <c r="N28" s="407"/>
      <c r="O28" s="407"/>
      <c r="P28" s="408"/>
      <c r="Q28" s="406">
        <v>3390</v>
      </c>
      <c r="R28" s="407"/>
      <c r="S28" s="407"/>
      <c r="T28" s="407"/>
      <c r="U28" s="407"/>
      <c r="V28" s="408"/>
      <c r="W28" s="472"/>
      <c r="X28" s="463"/>
      <c r="Y28" s="464"/>
      <c r="Z28" s="403" t="s">
        <v>186</v>
      </c>
      <c r="AA28" s="404"/>
      <c r="AB28" s="404"/>
      <c r="AC28" s="404"/>
      <c r="AD28" s="404"/>
      <c r="AE28" s="404"/>
      <c r="AF28" s="404"/>
      <c r="AG28" s="405"/>
      <c r="AH28" s="406" t="s">
        <v>175</v>
      </c>
      <c r="AI28" s="407"/>
      <c r="AJ28" s="407"/>
      <c r="AK28" s="407"/>
      <c r="AL28" s="408"/>
      <c r="AM28" s="406" t="s">
        <v>175</v>
      </c>
      <c r="AN28" s="407"/>
      <c r="AO28" s="407"/>
      <c r="AP28" s="407"/>
      <c r="AQ28" s="407"/>
      <c r="AR28" s="408"/>
      <c r="AS28" s="406" t="s">
        <v>175</v>
      </c>
      <c r="AT28" s="407"/>
      <c r="AU28" s="407"/>
      <c r="AV28" s="407"/>
      <c r="AW28" s="407"/>
      <c r="AX28" s="409"/>
      <c r="AY28" s="413" t="s">
        <v>187</v>
      </c>
      <c r="AZ28" s="414"/>
      <c r="BA28" s="414"/>
      <c r="BB28" s="415"/>
      <c r="BC28" s="422" t="s">
        <v>48</v>
      </c>
      <c r="BD28" s="423"/>
      <c r="BE28" s="423"/>
      <c r="BF28" s="423"/>
      <c r="BG28" s="423"/>
      <c r="BH28" s="423"/>
      <c r="BI28" s="423"/>
      <c r="BJ28" s="423"/>
      <c r="BK28" s="423"/>
      <c r="BL28" s="423"/>
      <c r="BM28" s="424"/>
      <c r="BN28" s="425">
        <v>6349042</v>
      </c>
      <c r="BO28" s="426"/>
      <c r="BP28" s="426"/>
      <c r="BQ28" s="426"/>
      <c r="BR28" s="426"/>
      <c r="BS28" s="426"/>
      <c r="BT28" s="426"/>
      <c r="BU28" s="427"/>
      <c r="BV28" s="425">
        <v>6670385</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c r="A29" s="187"/>
      <c r="B29" s="462"/>
      <c r="C29" s="463"/>
      <c r="D29" s="464"/>
      <c r="E29" s="403" t="s">
        <v>188</v>
      </c>
      <c r="F29" s="404"/>
      <c r="G29" s="404"/>
      <c r="H29" s="404"/>
      <c r="I29" s="404"/>
      <c r="J29" s="404"/>
      <c r="K29" s="405"/>
      <c r="L29" s="406">
        <v>20</v>
      </c>
      <c r="M29" s="407"/>
      <c r="N29" s="407"/>
      <c r="O29" s="407"/>
      <c r="P29" s="408"/>
      <c r="Q29" s="406">
        <v>3200</v>
      </c>
      <c r="R29" s="407"/>
      <c r="S29" s="407"/>
      <c r="T29" s="407"/>
      <c r="U29" s="407"/>
      <c r="V29" s="408"/>
      <c r="W29" s="473"/>
      <c r="X29" s="474"/>
      <c r="Y29" s="475"/>
      <c r="Z29" s="403" t="s">
        <v>189</v>
      </c>
      <c r="AA29" s="404"/>
      <c r="AB29" s="404"/>
      <c r="AC29" s="404"/>
      <c r="AD29" s="404"/>
      <c r="AE29" s="404"/>
      <c r="AF29" s="404"/>
      <c r="AG29" s="405"/>
      <c r="AH29" s="406">
        <v>518</v>
      </c>
      <c r="AI29" s="407"/>
      <c r="AJ29" s="407"/>
      <c r="AK29" s="407"/>
      <c r="AL29" s="408"/>
      <c r="AM29" s="406">
        <v>1577661</v>
      </c>
      <c r="AN29" s="407"/>
      <c r="AO29" s="407"/>
      <c r="AP29" s="407"/>
      <c r="AQ29" s="407"/>
      <c r="AR29" s="408"/>
      <c r="AS29" s="406">
        <v>3046</v>
      </c>
      <c r="AT29" s="407"/>
      <c r="AU29" s="407"/>
      <c r="AV29" s="407"/>
      <c r="AW29" s="407"/>
      <c r="AX29" s="409"/>
      <c r="AY29" s="416"/>
      <c r="AZ29" s="417"/>
      <c r="BA29" s="417"/>
      <c r="BB29" s="418"/>
      <c r="BC29" s="410" t="s">
        <v>190</v>
      </c>
      <c r="BD29" s="411"/>
      <c r="BE29" s="411"/>
      <c r="BF29" s="411"/>
      <c r="BG29" s="411"/>
      <c r="BH29" s="411"/>
      <c r="BI29" s="411"/>
      <c r="BJ29" s="411"/>
      <c r="BK29" s="411"/>
      <c r="BL29" s="411"/>
      <c r="BM29" s="412"/>
      <c r="BN29" s="430">
        <v>4508951</v>
      </c>
      <c r="BO29" s="431"/>
      <c r="BP29" s="431"/>
      <c r="BQ29" s="431"/>
      <c r="BR29" s="431"/>
      <c r="BS29" s="431"/>
      <c r="BT29" s="431"/>
      <c r="BU29" s="432"/>
      <c r="BV29" s="430">
        <v>3853903</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191</v>
      </c>
      <c r="X30" s="483"/>
      <c r="Y30" s="483"/>
      <c r="Z30" s="483"/>
      <c r="AA30" s="483"/>
      <c r="AB30" s="483"/>
      <c r="AC30" s="483"/>
      <c r="AD30" s="483"/>
      <c r="AE30" s="483"/>
      <c r="AF30" s="483"/>
      <c r="AG30" s="484"/>
      <c r="AH30" s="394">
        <v>94.5</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5008785</v>
      </c>
      <c r="BO30" s="434"/>
      <c r="BP30" s="434"/>
      <c r="BQ30" s="434"/>
      <c r="BR30" s="434"/>
      <c r="BS30" s="434"/>
      <c r="BT30" s="434"/>
      <c r="BU30" s="435"/>
      <c r="BV30" s="433">
        <v>8504142</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393" t="s">
        <v>198</v>
      </c>
      <c r="D33" s="393"/>
      <c r="E33" s="392" t="s">
        <v>199</v>
      </c>
      <c r="F33" s="392"/>
      <c r="G33" s="392"/>
      <c r="H33" s="392"/>
      <c r="I33" s="392"/>
      <c r="J33" s="392"/>
      <c r="K33" s="392"/>
      <c r="L33" s="392"/>
      <c r="M33" s="392"/>
      <c r="N33" s="392"/>
      <c r="O33" s="392"/>
      <c r="P33" s="392"/>
      <c r="Q33" s="392"/>
      <c r="R33" s="392"/>
      <c r="S33" s="392"/>
      <c r="T33" s="216"/>
      <c r="U33" s="393" t="s">
        <v>200</v>
      </c>
      <c r="V33" s="393"/>
      <c r="W33" s="392" t="s">
        <v>201</v>
      </c>
      <c r="X33" s="392"/>
      <c r="Y33" s="392"/>
      <c r="Z33" s="392"/>
      <c r="AA33" s="392"/>
      <c r="AB33" s="392"/>
      <c r="AC33" s="392"/>
      <c r="AD33" s="392"/>
      <c r="AE33" s="392"/>
      <c r="AF33" s="392"/>
      <c r="AG33" s="392"/>
      <c r="AH33" s="392"/>
      <c r="AI33" s="392"/>
      <c r="AJ33" s="392"/>
      <c r="AK33" s="392"/>
      <c r="AL33" s="216"/>
      <c r="AM33" s="393" t="s">
        <v>202</v>
      </c>
      <c r="AN33" s="393"/>
      <c r="AO33" s="392" t="s">
        <v>201</v>
      </c>
      <c r="AP33" s="392"/>
      <c r="AQ33" s="392"/>
      <c r="AR33" s="392"/>
      <c r="AS33" s="392"/>
      <c r="AT33" s="392"/>
      <c r="AU33" s="392"/>
      <c r="AV33" s="392"/>
      <c r="AW33" s="392"/>
      <c r="AX33" s="392"/>
      <c r="AY33" s="392"/>
      <c r="AZ33" s="392"/>
      <c r="BA33" s="392"/>
      <c r="BB33" s="392"/>
      <c r="BC33" s="392"/>
      <c r="BD33" s="217"/>
      <c r="BE33" s="392" t="s">
        <v>203</v>
      </c>
      <c r="BF33" s="392"/>
      <c r="BG33" s="392" t="s">
        <v>204</v>
      </c>
      <c r="BH33" s="392"/>
      <c r="BI33" s="392"/>
      <c r="BJ33" s="392"/>
      <c r="BK33" s="392"/>
      <c r="BL33" s="392"/>
      <c r="BM33" s="392"/>
      <c r="BN33" s="392"/>
      <c r="BO33" s="392"/>
      <c r="BP33" s="392"/>
      <c r="BQ33" s="392"/>
      <c r="BR33" s="392"/>
      <c r="BS33" s="392"/>
      <c r="BT33" s="392"/>
      <c r="BU33" s="392"/>
      <c r="BV33" s="217"/>
      <c r="BW33" s="393" t="s">
        <v>203</v>
      </c>
      <c r="BX33" s="393"/>
      <c r="BY33" s="392" t="s">
        <v>205</v>
      </c>
      <c r="BZ33" s="392"/>
      <c r="CA33" s="392"/>
      <c r="CB33" s="392"/>
      <c r="CC33" s="392"/>
      <c r="CD33" s="392"/>
      <c r="CE33" s="392"/>
      <c r="CF33" s="392"/>
      <c r="CG33" s="392"/>
      <c r="CH33" s="392"/>
      <c r="CI33" s="392"/>
      <c r="CJ33" s="392"/>
      <c r="CK33" s="392"/>
      <c r="CL33" s="392"/>
      <c r="CM33" s="392"/>
      <c r="CN33" s="216"/>
      <c r="CO33" s="393" t="s">
        <v>206</v>
      </c>
      <c r="CP33" s="393"/>
      <c r="CQ33" s="392" t="s">
        <v>207</v>
      </c>
      <c r="CR33" s="392"/>
      <c r="CS33" s="392"/>
      <c r="CT33" s="392"/>
      <c r="CU33" s="392"/>
      <c r="CV33" s="392"/>
      <c r="CW33" s="392"/>
      <c r="CX33" s="392"/>
      <c r="CY33" s="392"/>
      <c r="CZ33" s="392"/>
      <c r="DA33" s="392"/>
      <c r="DB33" s="392"/>
      <c r="DC33" s="392"/>
      <c r="DD33" s="392"/>
      <c r="DE33" s="392"/>
      <c r="DF33" s="216"/>
      <c r="DG33" s="391" t="s">
        <v>208</v>
      </c>
      <c r="DH33" s="391"/>
      <c r="DI33" s="218"/>
      <c r="DJ33" s="186"/>
      <c r="DK33" s="186"/>
      <c r="DL33" s="186"/>
      <c r="DM33" s="186"/>
      <c r="DN33" s="186"/>
      <c r="DO33" s="186"/>
    </row>
    <row r="34" spans="1:119" ht="32.25" customHeight="1">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3</v>
      </c>
      <c r="V34" s="389"/>
      <c r="W34" s="388" t="str">
        <f>IF('各会計、関係団体の財政状況及び健全化判断比率'!B28="","",'各会計、関係団体の財政状況及び健全化判断比率'!B28)</f>
        <v>国民健康保険事業</v>
      </c>
      <c r="X34" s="388"/>
      <c r="Y34" s="388"/>
      <c r="Z34" s="388"/>
      <c r="AA34" s="388"/>
      <c r="AB34" s="388"/>
      <c r="AC34" s="388"/>
      <c r="AD34" s="388"/>
      <c r="AE34" s="388"/>
      <c r="AF34" s="388"/>
      <c r="AG34" s="388"/>
      <c r="AH34" s="388"/>
      <c r="AI34" s="388"/>
      <c r="AJ34" s="388"/>
      <c r="AK34" s="388"/>
      <c r="AL34" s="214"/>
      <c r="AM34" s="389">
        <f>IF(AO34="","",MAX(C34:D43,U34:V43)+1)</f>
        <v>8</v>
      </c>
      <c r="AN34" s="389"/>
      <c r="AO34" s="388" t="str">
        <f>IF('各会計、関係団体の財政状況及び健全化判断比率'!B33="","",'各会計、関係団体の財政状況及び健全化判断比率'!B33)</f>
        <v>水道事業</v>
      </c>
      <c r="AP34" s="388"/>
      <c r="AQ34" s="388"/>
      <c r="AR34" s="388"/>
      <c r="AS34" s="388"/>
      <c r="AT34" s="388"/>
      <c r="AU34" s="388"/>
      <c r="AV34" s="388"/>
      <c r="AW34" s="388"/>
      <c r="AX34" s="388"/>
      <c r="AY34" s="388"/>
      <c r="AZ34" s="388"/>
      <c r="BA34" s="388"/>
      <c r="BB34" s="388"/>
      <c r="BC34" s="388"/>
      <c r="BD34" s="214"/>
      <c r="BE34" s="389">
        <f>IF(BG34="","",MAX(C34:D43,U34:V43,AM34:AN43)+1)</f>
        <v>11</v>
      </c>
      <c r="BF34" s="389"/>
      <c r="BG34" s="388" t="str">
        <f>IF('各会計、関係団体の財政状況及び健全化判断比率'!B36="","",'各会計、関係団体の財政状況及び健全化判断比率'!B36)</f>
        <v>市場事業</v>
      </c>
      <c r="BH34" s="388"/>
      <c r="BI34" s="388"/>
      <c r="BJ34" s="388"/>
      <c r="BK34" s="388"/>
      <c r="BL34" s="388"/>
      <c r="BM34" s="388"/>
      <c r="BN34" s="388"/>
      <c r="BO34" s="388"/>
      <c r="BP34" s="388"/>
      <c r="BQ34" s="388"/>
      <c r="BR34" s="388"/>
      <c r="BS34" s="388"/>
      <c r="BT34" s="388"/>
      <c r="BU34" s="388"/>
      <c r="BV34" s="214"/>
      <c r="BW34" s="389">
        <f>IF(BY34="","",MAX(C34:D43,U34:V43,AM34:AN43,BE34:BF43)+1)</f>
        <v>15</v>
      </c>
      <c r="BX34" s="389"/>
      <c r="BY34" s="388" t="str">
        <f>IF('各会計、関係団体の財政状況及び健全化判断比率'!B68="","",'各会計、関係団体の財政状況及び健全化判断比率'!B68)</f>
        <v>宮古地区広域行政組合</v>
      </c>
      <c r="BZ34" s="388"/>
      <c r="CA34" s="388"/>
      <c r="CB34" s="388"/>
      <c r="CC34" s="388"/>
      <c r="CD34" s="388"/>
      <c r="CE34" s="388"/>
      <c r="CF34" s="388"/>
      <c r="CG34" s="388"/>
      <c r="CH34" s="388"/>
      <c r="CI34" s="388"/>
      <c r="CJ34" s="388"/>
      <c r="CK34" s="388"/>
      <c r="CL34" s="388"/>
      <c r="CM34" s="388"/>
      <c r="CN34" s="214"/>
      <c r="CO34" s="389">
        <f>IF(CQ34="","",MAX(C34:D43,U34:V43,AM34:AN43,BE34:BF43,BW34:BX43)+1)</f>
        <v>21</v>
      </c>
      <c r="CP34" s="389"/>
      <c r="CQ34" s="388" t="str">
        <f>IF('各会計、関係団体の財政状況及び健全化判断比率'!BS7="","",'各会計、関係団体の財政状況及び健全化判断比率'!BS7)</f>
        <v>宮古地区産業振興公社</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c r="A35" s="187"/>
      <c r="B35" s="213"/>
      <c r="C35" s="389">
        <f>IF(E35="","",C34+1)</f>
        <v>2</v>
      </c>
      <c r="D35" s="389"/>
      <c r="E35" s="388" t="str">
        <f>IF('各会計、関係団体の財政状況及び健全化判断比率'!B8="","",'各会計、関係団体の財政状況及び健全化判断比率'!B8)</f>
        <v>墓地事業</v>
      </c>
      <c r="F35" s="388"/>
      <c r="G35" s="388"/>
      <c r="H35" s="388"/>
      <c r="I35" s="388"/>
      <c r="J35" s="388"/>
      <c r="K35" s="388"/>
      <c r="L35" s="388"/>
      <c r="M35" s="388"/>
      <c r="N35" s="388"/>
      <c r="O35" s="388"/>
      <c r="P35" s="388"/>
      <c r="Q35" s="388"/>
      <c r="R35" s="388"/>
      <c r="S35" s="388"/>
      <c r="T35" s="214"/>
      <c r="U35" s="389">
        <f>IF(W35="","",U34+1)</f>
        <v>4</v>
      </c>
      <c r="V35" s="389"/>
      <c r="W35" s="388" t="str">
        <f>IF('各会計、関係団体の財政状況及び健全化判断比率'!B29="","",'各会計、関係団体の財政状況及び健全化判断比率'!B29)</f>
        <v>国民健康保険診療施設事業</v>
      </c>
      <c r="X35" s="388"/>
      <c r="Y35" s="388"/>
      <c r="Z35" s="388"/>
      <c r="AA35" s="388"/>
      <c r="AB35" s="388"/>
      <c r="AC35" s="388"/>
      <c r="AD35" s="388"/>
      <c r="AE35" s="388"/>
      <c r="AF35" s="388"/>
      <c r="AG35" s="388"/>
      <c r="AH35" s="388"/>
      <c r="AI35" s="388"/>
      <c r="AJ35" s="388"/>
      <c r="AK35" s="388"/>
      <c r="AL35" s="214"/>
      <c r="AM35" s="389">
        <f t="shared" ref="AM35:AM43" si="0">IF(AO35="","",AM34+1)</f>
        <v>9</v>
      </c>
      <c r="AN35" s="389"/>
      <c r="AO35" s="388" t="str">
        <f>IF('各会計、関係団体の財政状況及び健全化判断比率'!B34="","",'各会計、関係団体の財政状況及び健全化判断比率'!B34)</f>
        <v>公共下水道事業</v>
      </c>
      <c r="AP35" s="388"/>
      <c r="AQ35" s="388"/>
      <c r="AR35" s="388"/>
      <c r="AS35" s="388"/>
      <c r="AT35" s="388"/>
      <c r="AU35" s="388"/>
      <c r="AV35" s="388"/>
      <c r="AW35" s="388"/>
      <c r="AX35" s="388"/>
      <c r="AY35" s="388"/>
      <c r="AZ35" s="388"/>
      <c r="BA35" s="388"/>
      <c r="BB35" s="388"/>
      <c r="BC35" s="388"/>
      <c r="BD35" s="214"/>
      <c r="BE35" s="389">
        <f t="shared" ref="BE35:BE43" si="1">IF(BG35="","",BE34+1)</f>
        <v>12</v>
      </c>
      <c r="BF35" s="389"/>
      <c r="BG35" s="388" t="str">
        <f>IF('各会計、関係団体の財政状況及び健全化判断比率'!B37="","",'各会計、関係団体の財政状況及び健全化判断比率'!B37)</f>
        <v>農業集落排水事業</v>
      </c>
      <c r="BH35" s="388"/>
      <c r="BI35" s="388"/>
      <c r="BJ35" s="388"/>
      <c r="BK35" s="388"/>
      <c r="BL35" s="388"/>
      <c r="BM35" s="388"/>
      <c r="BN35" s="388"/>
      <c r="BO35" s="388"/>
      <c r="BP35" s="388"/>
      <c r="BQ35" s="388"/>
      <c r="BR35" s="388"/>
      <c r="BS35" s="388"/>
      <c r="BT35" s="388"/>
      <c r="BU35" s="388"/>
      <c r="BV35" s="214"/>
      <c r="BW35" s="389">
        <f t="shared" ref="BW35:BW43" si="2">IF(BY35="","",BW34+1)</f>
        <v>16</v>
      </c>
      <c r="BX35" s="389"/>
      <c r="BY35" s="388" t="str">
        <f>IF('各会計、関係団体の財政状況及び健全化判断比率'!B69="","",'各会計、関係団体の財政状況及び健全化判断比率'!B69)</f>
        <v>岩手県沿岸知的障害児施設組合</v>
      </c>
      <c r="BZ35" s="388"/>
      <c r="CA35" s="388"/>
      <c r="CB35" s="388"/>
      <c r="CC35" s="388"/>
      <c r="CD35" s="388"/>
      <c r="CE35" s="388"/>
      <c r="CF35" s="388"/>
      <c r="CG35" s="388"/>
      <c r="CH35" s="388"/>
      <c r="CI35" s="388"/>
      <c r="CJ35" s="388"/>
      <c r="CK35" s="388"/>
      <c r="CL35" s="388"/>
      <c r="CM35" s="388"/>
      <c r="CN35" s="214"/>
      <c r="CO35" s="389">
        <f t="shared" ref="CO35:CO43" si="3">IF(CQ35="","",CO34+1)</f>
        <v>22</v>
      </c>
      <c r="CP35" s="389"/>
      <c r="CQ35" s="388" t="str">
        <f>IF('各会計、関係団体の財政状況及び健全化判断比率'!BS8="","",'各会計、関係団体の財政状況及び健全化判断比率'!BS8)</f>
        <v>新里産業開発公社</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5</v>
      </c>
      <c r="V36" s="389"/>
      <c r="W36" s="388" t="str">
        <f>IF('各会計、関係団体の財政状況及び健全化判断比率'!B30="","",'各会計、関係団体の財政状況及び健全化判断比率'!B30)</f>
        <v>後期高齢者医療事業</v>
      </c>
      <c r="X36" s="388"/>
      <c r="Y36" s="388"/>
      <c r="Z36" s="388"/>
      <c r="AA36" s="388"/>
      <c r="AB36" s="388"/>
      <c r="AC36" s="388"/>
      <c r="AD36" s="388"/>
      <c r="AE36" s="388"/>
      <c r="AF36" s="388"/>
      <c r="AG36" s="388"/>
      <c r="AH36" s="388"/>
      <c r="AI36" s="388"/>
      <c r="AJ36" s="388"/>
      <c r="AK36" s="388"/>
      <c r="AL36" s="214"/>
      <c r="AM36" s="389">
        <f t="shared" si="0"/>
        <v>10</v>
      </c>
      <c r="AN36" s="389"/>
      <c r="AO36" s="388" t="str">
        <f>IF('各会計、関係団体の財政状況及び健全化判断比率'!B35="","",'各会計、関係団体の財政状況及び健全化判断比率'!B35)</f>
        <v>特定環境保全公共下水道事業</v>
      </c>
      <c r="AP36" s="388"/>
      <c r="AQ36" s="388"/>
      <c r="AR36" s="388"/>
      <c r="AS36" s="388"/>
      <c r="AT36" s="388"/>
      <c r="AU36" s="388"/>
      <c r="AV36" s="388"/>
      <c r="AW36" s="388"/>
      <c r="AX36" s="388"/>
      <c r="AY36" s="388"/>
      <c r="AZ36" s="388"/>
      <c r="BA36" s="388"/>
      <c r="BB36" s="388"/>
      <c r="BC36" s="388"/>
      <c r="BD36" s="214"/>
      <c r="BE36" s="389">
        <f t="shared" si="1"/>
        <v>13</v>
      </c>
      <c r="BF36" s="389"/>
      <c r="BG36" s="388" t="str">
        <f>IF('各会計、関係団体の財政状況及び健全化判断比率'!B38="","",'各会計、関係団体の財政状況及び健全化判断比率'!B38)</f>
        <v>漁業集落排水事業</v>
      </c>
      <c r="BH36" s="388"/>
      <c r="BI36" s="388"/>
      <c r="BJ36" s="388"/>
      <c r="BK36" s="388"/>
      <c r="BL36" s="388"/>
      <c r="BM36" s="388"/>
      <c r="BN36" s="388"/>
      <c r="BO36" s="388"/>
      <c r="BP36" s="388"/>
      <c r="BQ36" s="388"/>
      <c r="BR36" s="388"/>
      <c r="BS36" s="388"/>
      <c r="BT36" s="388"/>
      <c r="BU36" s="388"/>
      <c r="BV36" s="214"/>
      <c r="BW36" s="389">
        <f t="shared" si="2"/>
        <v>17</v>
      </c>
      <c r="BX36" s="389"/>
      <c r="BY36" s="388" t="str">
        <f>IF('各会計、関係団体の財政状況及び健全化判断比率'!B70="","",'各会計、関係団体の財政状況及び健全化判断比率'!B70)</f>
        <v>岩手県市町村総合事務組合（一般会計）</v>
      </c>
      <c r="BZ36" s="388"/>
      <c r="CA36" s="388"/>
      <c r="CB36" s="388"/>
      <c r="CC36" s="388"/>
      <c r="CD36" s="388"/>
      <c r="CE36" s="388"/>
      <c r="CF36" s="388"/>
      <c r="CG36" s="388"/>
      <c r="CH36" s="388"/>
      <c r="CI36" s="388"/>
      <c r="CJ36" s="388"/>
      <c r="CK36" s="388"/>
      <c r="CL36" s="388"/>
      <c r="CM36" s="388"/>
      <c r="CN36" s="214"/>
      <c r="CO36" s="389">
        <f t="shared" si="3"/>
        <v>23</v>
      </c>
      <c r="CP36" s="389"/>
      <c r="CQ36" s="388" t="str">
        <f>IF('各会計、関係団体の財政状況及び健全化判断比率'!BS9="","",'各会計、関係団体の財政状況及び健全化判断比率'!BS9)</f>
        <v>川井産業振興公社</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f t="shared" si="4"/>
        <v>6</v>
      </c>
      <c r="V37" s="389"/>
      <c r="W37" s="388" t="str">
        <f>IF('各会計、関係団体の財政状況及び健全化判断比率'!B31="","",'各会計、関係団体の財政状況及び健全化判断比率'!B31)</f>
        <v>介護保険事業</v>
      </c>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f t="shared" si="1"/>
        <v>14</v>
      </c>
      <c r="BF37" s="389"/>
      <c r="BG37" s="388" t="str">
        <f>IF('各会計、関係団体の財政状況及び健全化判断比率'!B39="","",'各会計、関係団体の財政状況及び健全化判断比率'!B39)</f>
        <v>特定地域生活排水処理事業</v>
      </c>
      <c r="BH37" s="388"/>
      <c r="BI37" s="388"/>
      <c r="BJ37" s="388"/>
      <c r="BK37" s="388"/>
      <c r="BL37" s="388"/>
      <c r="BM37" s="388"/>
      <c r="BN37" s="388"/>
      <c r="BO37" s="388"/>
      <c r="BP37" s="388"/>
      <c r="BQ37" s="388"/>
      <c r="BR37" s="388"/>
      <c r="BS37" s="388"/>
      <c r="BT37" s="388"/>
      <c r="BU37" s="388"/>
      <c r="BV37" s="214"/>
      <c r="BW37" s="389">
        <f t="shared" si="2"/>
        <v>18</v>
      </c>
      <c r="BX37" s="389"/>
      <c r="BY37" s="388" t="str">
        <f>IF('各会計、関係団体の財政状況及び健全化判断比率'!B71="","",'各会計、関係団体の財政状況及び健全化判断比率'!B71)</f>
        <v>岩手県市町村総合事務組合（特別会計）</v>
      </c>
      <c r="BZ37" s="388"/>
      <c r="CA37" s="388"/>
      <c r="CB37" s="388"/>
      <c r="CC37" s="388"/>
      <c r="CD37" s="388"/>
      <c r="CE37" s="388"/>
      <c r="CF37" s="388"/>
      <c r="CG37" s="388"/>
      <c r="CH37" s="388"/>
      <c r="CI37" s="388"/>
      <c r="CJ37" s="388"/>
      <c r="CK37" s="388"/>
      <c r="CL37" s="388"/>
      <c r="CM37" s="388"/>
      <c r="CN37" s="214"/>
      <c r="CO37" s="389">
        <f t="shared" si="3"/>
        <v>24</v>
      </c>
      <c r="CP37" s="389"/>
      <c r="CQ37" s="388" t="str">
        <f>IF('各会計、関係団体の財政状況及び健全化判断比率'!BS10="","",'各会計、関係団体の財政状況及び健全化判断比率'!BS10)</f>
        <v>川井交通</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f t="shared" si="4"/>
        <v>7</v>
      </c>
      <c r="V38" s="389"/>
      <c r="W38" s="388" t="str">
        <f>IF('各会計、関係団体の財政状況及び健全化判断比率'!B32="","",'各会計、関係団体の財政状況及び健全化判断比率'!B32)</f>
        <v>介護保険サービス事業</v>
      </c>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19</v>
      </c>
      <c r="BX38" s="389"/>
      <c r="BY38" s="388" t="str">
        <f>IF('各会計、関係団体の財政状況及び健全化判断比率'!B72="","",'各会計、関係団体の財政状況及び健全化判断比率'!B72)</f>
        <v>岩手県後期高齢者医療広域連合（一般会計）</v>
      </c>
      <c r="BZ38" s="388"/>
      <c r="CA38" s="388"/>
      <c r="CB38" s="388"/>
      <c r="CC38" s="388"/>
      <c r="CD38" s="388"/>
      <c r="CE38" s="388"/>
      <c r="CF38" s="388"/>
      <c r="CG38" s="388"/>
      <c r="CH38" s="388"/>
      <c r="CI38" s="388"/>
      <c r="CJ38" s="388"/>
      <c r="CK38" s="388"/>
      <c r="CL38" s="388"/>
      <c r="CM38" s="388"/>
      <c r="CN38" s="214"/>
      <c r="CO38" s="389">
        <f t="shared" si="3"/>
        <v>25</v>
      </c>
      <c r="CP38" s="389"/>
      <c r="CQ38" s="388" t="str">
        <f>IF('各会計、関係団体の財政状況及び健全化判断比率'!BS11="","",'各会計、関係団体の財政状況及び健全化判断比率'!BS11)</f>
        <v>グリーンピア三陸みやこ</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20</v>
      </c>
      <c r="BX39" s="389"/>
      <c r="BY39" s="388" t="str">
        <f>IF('各会計、関係団体の財政状況及び健全化判断比率'!B73="","",'各会計、関係団体の財政状況及び健全化判断比率'!B73)</f>
        <v>岩手県後期高齢者医療広域連合（特別会計）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t="str">
        <f t="shared" si="2"/>
        <v/>
      </c>
      <c r="BX40" s="389"/>
      <c r="BY40" s="388" t="str">
        <f>IF('各会計、関係団体の財政状況及び健全化判断比率'!B74="","",'各会計、関係団体の財政状況及び健全化判断比率'!B74)</f>
        <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t="str">
        <f t="shared" si="2"/>
        <v/>
      </c>
      <c r="BX41" s="389"/>
      <c r="BY41" s="388" t="str">
        <f>IF('各会計、関係団体の財政状況及び健全化判断比率'!B75="","",'各会計、関係団体の財政状況及び健全化判断比率'!B75)</f>
        <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t="str">
        <f t="shared" si="2"/>
        <v/>
      </c>
      <c r="BX42" s="389"/>
      <c r="BY42" s="388" t="str">
        <f>IF('各会計、関係団体の財政状況及び健全化判断比率'!B76="","",'各会計、関係団体の財政状況及び健全化判断比率'!B76)</f>
        <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209</v>
      </c>
      <c r="C46" s="186"/>
      <c r="D46" s="186"/>
      <c r="E46" s="186" t="s">
        <v>210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211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212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213</v>
      </c>
    </row>
    <row r="50" spans="5:5">
      <c r="E50" s="188" t="s">
        <v>214</v>
      </c>
    </row>
    <row r="51" spans="5:5">
      <c r="E51" s="188" t="s">
        <v>215</v>
      </c>
    </row>
    <row r="52" spans="5:5">
      <c r="E52" s="188" t="s">
        <v>216</v>
      </c>
    </row>
    <row r="53" spans="5:5"/>
    <row r="54" spans="5:5"/>
    <row r="55" spans="5:5"/>
    <row r="56" spans="5:5"/>
  </sheetData>
  <sheetProtection algorithmName="SHA-512" hashValue="NDgvAO0zOEwDd9dMOT8pqaeANwT3J+YQOZ5DA66GFHaMQS1g5me7Q2ZFSaeQhFBZDys78OYQRaXtt/qLdfjOeA==" saltValue="OHGhNI4i0RXfBIbyUJo4x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 customHeight="1" zeroHeight="1"/>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575</v>
      </c>
      <c r="G33" s="29" t="s">
        <v>576</v>
      </c>
      <c r="H33" s="29" t="s">
        <v>577</v>
      </c>
      <c r="I33" s="29" t="s">
        <v>578</v>
      </c>
      <c r="J33" s="30" t="s">
        <v>579</v>
      </c>
      <c r="K33" s="22"/>
      <c r="L33" s="22"/>
      <c r="M33" s="22"/>
      <c r="N33" s="22"/>
      <c r="O33" s="22"/>
      <c r="P33" s="22"/>
    </row>
    <row r="34" spans="1:16" ht="39" customHeight="1">
      <c r="A34" s="22"/>
      <c r="B34" s="31"/>
      <c r="C34" s="1212" t="s">
        <v>584</v>
      </c>
      <c r="D34" s="1212"/>
      <c r="E34" s="1213"/>
      <c r="F34" s="32">
        <v>13.67</v>
      </c>
      <c r="G34" s="33">
        <v>9.9499999999999993</v>
      </c>
      <c r="H34" s="33">
        <v>11.16</v>
      </c>
      <c r="I34" s="33">
        <v>6.82</v>
      </c>
      <c r="J34" s="34">
        <v>8.58</v>
      </c>
      <c r="K34" s="22"/>
      <c r="L34" s="22"/>
      <c r="M34" s="22"/>
      <c r="N34" s="22"/>
      <c r="O34" s="22"/>
      <c r="P34" s="22"/>
    </row>
    <row r="35" spans="1:16" ht="39" customHeight="1">
      <c r="A35" s="22"/>
      <c r="B35" s="35"/>
      <c r="C35" s="1206" t="s">
        <v>585</v>
      </c>
      <c r="D35" s="1207"/>
      <c r="E35" s="1208"/>
      <c r="F35" s="36">
        <v>6.3</v>
      </c>
      <c r="G35" s="37">
        <v>6.93</v>
      </c>
      <c r="H35" s="37">
        <v>7.33</v>
      </c>
      <c r="I35" s="37">
        <v>7.74</v>
      </c>
      <c r="J35" s="38">
        <v>8.3000000000000007</v>
      </c>
      <c r="K35" s="22"/>
      <c r="L35" s="22"/>
      <c r="M35" s="22"/>
      <c r="N35" s="22"/>
      <c r="O35" s="22"/>
      <c r="P35" s="22"/>
    </row>
    <row r="36" spans="1:16" ht="39" customHeight="1">
      <c r="A36" s="22"/>
      <c r="B36" s="35"/>
      <c r="C36" s="1206" t="s">
        <v>586</v>
      </c>
      <c r="D36" s="1207"/>
      <c r="E36" s="1208"/>
      <c r="F36" s="36">
        <v>4.17</v>
      </c>
      <c r="G36" s="37">
        <v>4.9800000000000004</v>
      </c>
      <c r="H36" s="37">
        <v>4</v>
      </c>
      <c r="I36" s="37">
        <v>3.79</v>
      </c>
      <c r="J36" s="38">
        <v>2.97</v>
      </c>
      <c r="K36" s="22"/>
      <c r="L36" s="22"/>
      <c r="M36" s="22"/>
      <c r="N36" s="22"/>
      <c r="O36" s="22"/>
      <c r="P36" s="22"/>
    </row>
    <row r="37" spans="1:16" ht="39" customHeight="1">
      <c r="A37" s="22"/>
      <c r="B37" s="35"/>
      <c r="C37" s="1206" t="s">
        <v>587</v>
      </c>
      <c r="D37" s="1207"/>
      <c r="E37" s="1208"/>
      <c r="F37" s="36">
        <v>1.53</v>
      </c>
      <c r="G37" s="37">
        <v>2.06</v>
      </c>
      <c r="H37" s="37">
        <v>0.93</v>
      </c>
      <c r="I37" s="37">
        <v>1.62</v>
      </c>
      <c r="J37" s="38">
        <v>1.31</v>
      </c>
      <c r="K37" s="22"/>
      <c r="L37" s="22"/>
      <c r="M37" s="22"/>
      <c r="N37" s="22"/>
      <c r="O37" s="22"/>
      <c r="P37" s="22"/>
    </row>
    <row r="38" spans="1:16" ht="39" customHeight="1">
      <c r="A38" s="22"/>
      <c r="B38" s="35"/>
      <c r="C38" s="1206" t="s">
        <v>588</v>
      </c>
      <c r="D38" s="1207"/>
      <c r="E38" s="1208"/>
      <c r="F38" s="36">
        <v>0</v>
      </c>
      <c r="G38" s="37">
        <v>0.06</v>
      </c>
      <c r="H38" s="37">
        <v>0.2</v>
      </c>
      <c r="I38" s="37">
        <v>0.23</v>
      </c>
      <c r="J38" s="38">
        <v>0.23</v>
      </c>
      <c r="K38" s="22"/>
      <c r="L38" s="22"/>
      <c r="M38" s="22"/>
      <c r="N38" s="22"/>
      <c r="O38" s="22"/>
      <c r="P38" s="22"/>
    </row>
    <row r="39" spans="1:16" ht="39" customHeight="1">
      <c r="A39" s="22"/>
      <c r="B39" s="35"/>
      <c r="C39" s="1206" t="s">
        <v>589</v>
      </c>
      <c r="D39" s="1207"/>
      <c r="E39" s="1208"/>
      <c r="F39" s="36" t="s">
        <v>590</v>
      </c>
      <c r="G39" s="37">
        <v>0.1</v>
      </c>
      <c r="H39" s="37">
        <v>0.11</v>
      </c>
      <c r="I39" s="37">
        <v>0.16</v>
      </c>
      <c r="J39" s="38">
        <v>0.22</v>
      </c>
      <c r="K39" s="22"/>
      <c r="L39" s="22"/>
      <c r="M39" s="22"/>
      <c r="N39" s="22"/>
      <c r="O39" s="22"/>
      <c r="P39" s="22"/>
    </row>
    <row r="40" spans="1:16" ht="39" customHeight="1">
      <c r="A40" s="22"/>
      <c r="B40" s="35"/>
      <c r="C40" s="1206" t="s">
        <v>591</v>
      </c>
      <c r="D40" s="1207"/>
      <c r="E40" s="1208"/>
      <c r="F40" s="36">
        <v>0.01</v>
      </c>
      <c r="G40" s="37">
        <v>0.01</v>
      </c>
      <c r="H40" s="37">
        <v>0.03</v>
      </c>
      <c r="I40" s="37">
        <v>0</v>
      </c>
      <c r="J40" s="38">
        <v>0.02</v>
      </c>
      <c r="K40" s="22"/>
      <c r="L40" s="22"/>
      <c r="M40" s="22"/>
      <c r="N40" s="22"/>
      <c r="O40" s="22"/>
      <c r="P40" s="22"/>
    </row>
    <row r="41" spans="1:16" ht="39" customHeight="1">
      <c r="A41" s="22"/>
      <c r="B41" s="35"/>
      <c r="C41" s="1206" t="s">
        <v>592</v>
      </c>
      <c r="D41" s="1207"/>
      <c r="E41" s="1208"/>
      <c r="F41" s="36">
        <v>0</v>
      </c>
      <c r="G41" s="37">
        <v>0</v>
      </c>
      <c r="H41" s="37">
        <v>0</v>
      </c>
      <c r="I41" s="37">
        <v>0</v>
      </c>
      <c r="J41" s="38">
        <v>0.01</v>
      </c>
      <c r="K41" s="22"/>
      <c r="L41" s="22"/>
      <c r="M41" s="22"/>
      <c r="N41" s="22"/>
      <c r="O41" s="22"/>
      <c r="P41" s="22"/>
    </row>
    <row r="42" spans="1:16" ht="39" customHeight="1">
      <c r="A42" s="22"/>
      <c r="B42" s="39"/>
      <c r="C42" s="1206" t="s">
        <v>593</v>
      </c>
      <c r="D42" s="1207"/>
      <c r="E42" s="1208"/>
      <c r="F42" s="36" t="s">
        <v>534</v>
      </c>
      <c r="G42" s="37" t="s">
        <v>534</v>
      </c>
      <c r="H42" s="37" t="s">
        <v>534</v>
      </c>
      <c r="I42" s="37" t="s">
        <v>534</v>
      </c>
      <c r="J42" s="38" t="s">
        <v>534</v>
      </c>
      <c r="K42" s="22"/>
      <c r="L42" s="22"/>
      <c r="M42" s="22"/>
      <c r="N42" s="22"/>
      <c r="O42" s="22"/>
      <c r="P42" s="22"/>
    </row>
    <row r="43" spans="1:16" ht="39" customHeight="1" thickBot="1">
      <c r="A43" s="22"/>
      <c r="B43" s="40"/>
      <c r="C43" s="1209" t="s">
        <v>594</v>
      </c>
      <c r="D43" s="1210"/>
      <c r="E43" s="1211"/>
      <c r="F43" s="41">
        <v>0.05</v>
      </c>
      <c r="G43" s="42">
        <v>0.04</v>
      </c>
      <c r="H43" s="42">
        <v>0.04</v>
      </c>
      <c r="I43" s="42">
        <v>0.04</v>
      </c>
      <c r="J43" s="43">
        <v>0.02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6LhS/p+FSGMEVy0yqj+EnQwxK/DYTvBp51OmA5NvYU+ecE2aRdoHUfK79Ldmtfu4BN/qNkbMdU8fpv+MyghWPA==" saltValue="s+EbIr8AUuI8RjL4lbgJb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575</v>
      </c>
      <c r="L44" s="56" t="s">
        <v>576</v>
      </c>
      <c r="M44" s="56" t="s">
        <v>577</v>
      </c>
      <c r="N44" s="56" t="s">
        <v>578</v>
      </c>
      <c r="O44" s="57" t="s">
        <v>579</v>
      </c>
      <c r="P44" s="48"/>
      <c r="Q44" s="48"/>
      <c r="R44" s="48"/>
      <c r="S44" s="48"/>
      <c r="T44" s="48"/>
      <c r="U44" s="48"/>
    </row>
    <row r="45" spans="1:21" ht="30.75" customHeight="1">
      <c r="A45" s="48"/>
      <c r="B45" s="1232" t="s">
        <v>11</v>
      </c>
      <c r="C45" s="1233"/>
      <c r="D45" s="58"/>
      <c r="E45" s="1238" t="s">
        <v>12</v>
      </c>
      <c r="F45" s="1238"/>
      <c r="G45" s="1238"/>
      <c r="H45" s="1238"/>
      <c r="I45" s="1238"/>
      <c r="J45" s="1239"/>
      <c r="K45" s="59">
        <v>3753</v>
      </c>
      <c r="L45" s="60">
        <v>3359</v>
      </c>
      <c r="M45" s="60">
        <v>3221</v>
      </c>
      <c r="N45" s="60">
        <v>3117</v>
      </c>
      <c r="O45" s="61">
        <v>3256</v>
      </c>
      <c r="P45" s="48"/>
      <c r="Q45" s="48"/>
      <c r="R45" s="48"/>
      <c r="S45" s="48"/>
      <c r="T45" s="48"/>
      <c r="U45" s="48"/>
    </row>
    <row r="46" spans="1:21" ht="30.75" customHeight="1">
      <c r="A46" s="48"/>
      <c r="B46" s="1234"/>
      <c r="C46" s="1235"/>
      <c r="D46" s="62"/>
      <c r="E46" s="1216" t="s">
        <v>13</v>
      </c>
      <c r="F46" s="1216"/>
      <c r="G46" s="1216"/>
      <c r="H46" s="1216"/>
      <c r="I46" s="1216"/>
      <c r="J46" s="1217"/>
      <c r="K46" s="63" t="s">
        <v>534</v>
      </c>
      <c r="L46" s="64" t="s">
        <v>534</v>
      </c>
      <c r="M46" s="64" t="s">
        <v>534</v>
      </c>
      <c r="N46" s="64" t="s">
        <v>534</v>
      </c>
      <c r="O46" s="65" t="s">
        <v>534</v>
      </c>
      <c r="P46" s="48"/>
      <c r="Q46" s="48"/>
      <c r="R46" s="48"/>
      <c r="S46" s="48"/>
      <c r="T46" s="48"/>
      <c r="U46" s="48"/>
    </row>
    <row r="47" spans="1:21" ht="30.75" customHeight="1">
      <c r="A47" s="48"/>
      <c r="B47" s="1234"/>
      <c r="C47" s="1235"/>
      <c r="D47" s="62"/>
      <c r="E47" s="1216" t="s">
        <v>14</v>
      </c>
      <c r="F47" s="1216"/>
      <c r="G47" s="1216"/>
      <c r="H47" s="1216"/>
      <c r="I47" s="1216"/>
      <c r="J47" s="1217"/>
      <c r="K47" s="63" t="s">
        <v>534</v>
      </c>
      <c r="L47" s="64" t="s">
        <v>534</v>
      </c>
      <c r="M47" s="64" t="s">
        <v>534</v>
      </c>
      <c r="N47" s="64" t="s">
        <v>534</v>
      </c>
      <c r="O47" s="65" t="s">
        <v>534</v>
      </c>
      <c r="P47" s="48"/>
      <c r="Q47" s="48"/>
      <c r="R47" s="48"/>
      <c r="S47" s="48"/>
      <c r="T47" s="48"/>
      <c r="U47" s="48"/>
    </row>
    <row r="48" spans="1:21" ht="30.75" customHeight="1">
      <c r="A48" s="48"/>
      <c r="B48" s="1234"/>
      <c r="C48" s="1235"/>
      <c r="D48" s="62"/>
      <c r="E48" s="1216" t="s">
        <v>15</v>
      </c>
      <c r="F48" s="1216"/>
      <c r="G48" s="1216"/>
      <c r="H48" s="1216"/>
      <c r="I48" s="1216"/>
      <c r="J48" s="1217"/>
      <c r="K48" s="63">
        <v>820</v>
      </c>
      <c r="L48" s="64">
        <v>842</v>
      </c>
      <c r="M48" s="64">
        <v>677</v>
      </c>
      <c r="N48" s="64">
        <v>655</v>
      </c>
      <c r="O48" s="65">
        <v>732</v>
      </c>
      <c r="P48" s="48"/>
      <c r="Q48" s="48"/>
      <c r="R48" s="48"/>
      <c r="S48" s="48"/>
      <c r="T48" s="48"/>
      <c r="U48" s="48"/>
    </row>
    <row r="49" spans="1:21" ht="30.75" customHeight="1">
      <c r="A49" s="48"/>
      <c r="B49" s="1234"/>
      <c r="C49" s="1235"/>
      <c r="D49" s="62"/>
      <c r="E49" s="1216" t="s">
        <v>16</v>
      </c>
      <c r="F49" s="1216"/>
      <c r="G49" s="1216"/>
      <c r="H49" s="1216"/>
      <c r="I49" s="1216"/>
      <c r="J49" s="1217"/>
      <c r="K49" s="63">
        <v>29</v>
      </c>
      <c r="L49" s="64">
        <v>28</v>
      </c>
      <c r="M49" s="64">
        <v>28</v>
      </c>
      <c r="N49" s="64">
        <v>20</v>
      </c>
      <c r="O49" s="65">
        <v>19</v>
      </c>
      <c r="P49" s="48"/>
      <c r="Q49" s="48"/>
      <c r="R49" s="48"/>
      <c r="S49" s="48"/>
      <c r="T49" s="48"/>
      <c r="U49" s="48"/>
    </row>
    <row r="50" spans="1:21" ht="30.75" customHeight="1">
      <c r="A50" s="48"/>
      <c r="B50" s="1234"/>
      <c r="C50" s="1235"/>
      <c r="D50" s="62"/>
      <c r="E50" s="1216" t="s">
        <v>17</v>
      </c>
      <c r="F50" s="1216"/>
      <c r="G50" s="1216"/>
      <c r="H50" s="1216"/>
      <c r="I50" s="1216"/>
      <c r="J50" s="1217"/>
      <c r="K50" s="63">
        <v>21</v>
      </c>
      <c r="L50" s="64">
        <v>20</v>
      </c>
      <c r="M50" s="64">
        <v>19</v>
      </c>
      <c r="N50" s="64">
        <v>11</v>
      </c>
      <c r="O50" s="65">
        <v>7</v>
      </c>
      <c r="P50" s="48"/>
      <c r="Q50" s="48"/>
      <c r="R50" s="48"/>
      <c r="S50" s="48"/>
      <c r="T50" s="48"/>
      <c r="U50" s="48"/>
    </row>
    <row r="51" spans="1:21" ht="30.75" customHeight="1">
      <c r="A51" s="48"/>
      <c r="B51" s="1236"/>
      <c r="C51" s="1237"/>
      <c r="D51" s="66"/>
      <c r="E51" s="1216" t="s">
        <v>18</v>
      </c>
      <c r="F51" s="1216"/>
      <c r="G51" s="1216"/>
      <c r="H51" s="1216"/>
      <c r="I51" s="1216"/>
      <c r="J51" s="1217"/>
      <c r="K51" s="63">
        <v>0</v>
      </c>
      <c r="L51" s="64">
        <v>0</v>
      </c>
      <c r="M51" s="64">
        <v>0</v>
      </c>
      <c r="N51" s="64">
        <v>0</v>
      </c>
      <c r="O51" s="65">
        <v>0</v>
      </c>
      <c r="P51" s="48"/>
      <c r="Q51" s="48"/>
      <c r="R51" s="48"/>
      <c r="S51" s="48"/>
      <c r="T51" s="48"/>
      <c r="U51" s="48"/>
    </row>
    <row r="52" spans="1:21" ht="30.75" customHeight="1">
      <c r="A52" s="48"/>
      <c r="B52" s="1214" t="s">
        <v>19</v>
      </c>
      <c r="C52" s="1215"/>
      <c r="D52" s="66"/>
      <c r="E52" s="1216" t="s">
        <v>20</v>
      </c>
      <c r="F52" s="1216"/>
      <c r="G52" s="1216"/>
      <c r="H52" s="1216"/>
      <c r="I52" s="1216"/>
      <c r="J52" s="1217"/>
      <c r="K52" s="63">
        <v>2974</v>
      </c>
      <c r="L52" s="64">
        <v>2760</v>
      </c>
      <c r="M52" s="64">
        <v>2703</v>
      </c>
      <c r="N52" s="64">
        <v>2619</v>
      </c>
      <c r="O52" s="65">
        <v>2794</v>
      </c>
      <c r="P52" s="48"/>
      <c r="Q52" s="48"/>
      <c r="R52" s="48"/>
      <c r="S52" s="48"/>
      <c r="T52" s="48"/>
      <c r="U52" s="48"/>
    </row>
    <row r="53" spans="1:21" ht="30.75" customHeight="1" thickBot="1">
      <c r="A53" s="48"/>
      <c r="B53" s="1218" t="s">
        <v>21</v>
      </c>
      <c r="C53" s="1219"/>
      <c r="D53" s="67"/>
      <c r="E53" s="1220" t="s">
        <v>22</v>
      </c>
      <c r="F53" s="1220"/>
      <c r="G53" s="1220"/>
      <c r="H53" s="1220"/>
      <c r="I53" s="1220"/>
      <c r="J53" s="1221"/>
      <c r="K53" s="68">
        <v>1649</v>
      </c>
      <c r="L53" s="69">
        <v>1489</v>
      </c>
      <c r="M53" s="69">
        <v>1242</v>
      </c>
      <c r="N53" s="69">
        <v>1184</v>
      </c>
      <c r="O53" s="70">
        <v>1220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595</v>
      </c>
      <c r="P55" s="48"/>
      <c r="Q55" s="48"/>
      <c r="R55" s="48"/>
      <c r="S55" s="48"/>
      <c r="T55" s="48"/>
      <c r="U55" s="48"/>
    </row>
    <row r="56" spans="1:21" ht="31.5" customHeight="1" thickBot="1">
      <c r="A56" s="48"/>
      <c r="B56" s="76"/>
      <c r="C56" s="77"/>
      <c r="D56" s="77"/>
      <c r="E56" s="78"/>
      <c r="F56" s="78"/>
      <c r="G56" s="78"/>
      <c r="H56" s="78"/>
      <c r="I56" s="78"/>
      <c r="J56" s="79" t="s">
        <v>2</v>
      </c>
      <c r="K56" s="80" t="s">
        <v>596</v>
      </c>
      <c r="L56" s="81" t="s">
        <v>597</v>
      </c>
      <c r="M56" s="81" t="s">
        <v>598</v>
      </c>
      <c r="N56" s="81" t="s">
        <v>599</v>
      </c>
      <c r="O56" s="82" t="s">
        <v>600</v>
      </c>
      <c r="P56" s="48"/>
      <c r="Q56" s="48"/>
      <c r="R56" s="48"/>
      <c r="S56" s="48"/>
      <c r="T56" s="48"/>
      <c r="U56" s="48"/>
    </row>
    <row r="57" spans="1:21" ht="31.5" customHeight="1">
      <c r="B57" s="1222" t="s">
        <v>25</v>
      </c>
      <c r="C57" s="1223"/>
      <c r="D57" s="1226" t="s">
        <v>26</v>
      </c>
      <c r="E57" s="1227"/>
      <c r="F57" s="1227"/>
      <c r="G57" s="1227"/>
      <c r="H57" s="1227"/>
      <c r="I57" s="1227"/>
      <c r="J57" s="1228"/>
      <c r="K57" s="83"/>
      <c r="L57" s="84"/>
      <c r="M57" s="84"/>
      <c r="N57" s="84"/>
      <c r="O57" s="85"/>
    </row>
    <row r="58" spans="1:21" ht="31.5" customHeight="1" thickBot="1">
      <c r="B58" s="1224"/>
      <c r="C58" s="1225"/>
      <c r="D58" s="1229" t="s">
        <v>27</v>
      </c>
      <c r="E58" s="1230"/>
      <c r="F58" s="1230"/>
      <c r="G58" s="1230"/>
      <c r="H58" s="1230"/>
      <c r="I58" s="1230"/>
      <c r="J58" s="1231"/>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PSr0m29jfs16sa9W6ZIaTYZsVnYY6ofwiS9AAfgglYRYgL0IB03CBhffM0u+P3/tVRcB34SyGifN61b0K8gKA==" saltValue="w/tuImbdIDpqTJDUpHzGt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3"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575</v>
      </c>
      <c r="J40" s="100" t="s">
        <v>576</v>
      </c>
      <c r="K40" s="100" t="s">
        <v>577</v>
      </c>
      <c r="L40" s="100" t="s">
        <v>578</v>
      </c>
      <c r="M40" s="101" t="s">
        <v>579</v>
      </c>
    </row>
    <row r="41" spans="2:13" ht="27.75" customHeight="1">
      <c r="B41" s="1252" t="s">
        <v>30</v>
      </c>
      <c r="C41" s="1253"/>
      <c r="D41" s="102"/>
      <c r="E41" s="1254" t="s">
        <v>31</v>
      </c>
      <c r="F41" s="1254"/>
      <c r="G41" s="1254"/>
      <c r="H41" s="1255"/>
      <c r="I41" s="103">
        <v>36025</v>
      </c>
      <c r="J41" s="104">
        <v>39414</v>
      </c>
      <c r="K41" s="104">
        <v>42397</v>
      </c>
      <c r="L41" s="104">
        <v>45106</v>
      </c>
      <c r="M41" s="105">
        <v>46961</v>
      </c>
    </row>
    <row r="42" spans="2:13" ht="27.75" customHeight="1">
      <c r="B42" s="1242"/>
      <c r="C42" s="1243"/>
      <c r="D42" s="106"/>
      <c r="E42" s="1246" t="s">
        <v>32</v>
      </c>
      <c r="F42" s="1246"/>
      <c r="G42" s="1246"/>
      <c r="H42" s="1247"/>
      <c r="I42" s="107">
        <v>74</v>
      </c>
      <c r="J42" s="108">
        <v>55</v>
      </c>
      <c r="K42" s="108">
        <v>37</v>
      </c>
      <c r="L42" s="108">
        <v>27</v>
      </c>
      <c r="M42" s="109">
        <v>20</v>
      </c>
    </row>
    <row r="43" spans="2:13" ht="27.75" customHeight="1">
      <c r="B43" s="1242"/>
      <c r="C43" s="1243"/>
      <c r="D43" s="106"/>
      <c r="E43" s="1246" t="s">
        <v>33</v>
      </c>
      <c r="F43" s="1246"/>
      <c r="G43" s="1246"/>
      <c r="H43" s="1247"/>
      <c r="I43" s="107">
        <v>7670</v>
      </c>
      <c r="J43" s="108">
        <v>7382</v>
      </c>
      <c r="K43" s="108">
        <v>6825</v>
      </c>
      <c r="L43" s="108">
        <v>6433</v>
      </c>
      <c r="M43" s="109">
        <v>6585</v>
      </c>
    </row>
    <row r="44" spans="2:13" ht="27.75" customHeight="1">
      <c r="B44" s="1242"/>
      <c r="C44" s="1243"/>
      <c r="D44" s="106"/>
      <c r="E44" s="1246" t="s">
        <v>34</v>
      </c>
      <c r="F44" s="1246"/>
      <c r="G44" s="1246"/>
      <c r="H44" s="1247"/>
      <c r="I44" s="107">
        <v>161</v>
      </c>
      <c r="J44" s="108">
        <v>135</v>
      </c>
      <c r="K44" s="108">
        <v>108</v>
      </c>
      <c r="L44" s="108">
        <v>89</v>
      </c>
      <c r="M44" s="109">
        <v>72</v>
      </c>
    </row>
    <row r="45" spans="2:13" ht="27.75" customHeight="1">
      <c r="B45" s="1242"/>
      <c r="C45" s="1243"/>
      <c r="D45" s="106"/>
      <c r="E45" s="1246" t="s">
        <v>35</v>
      </c>
      <c r="F45" s="1246"/>
      <c r="G45" s="1246"/>
      <c r="H45" s="1247"/>
      <c r="I45" s="107">
        <v>4950</v>
      </c>
      <c r="J45" s="108">
        <v>4862</v>
      </c>
      <c r="K45" s="108">
        <v>4552</v>
      </c>
      <c r="L45" s="108">
        <v>4437</v>
      </c>
      <c r="M45" s="109">
        <v>4261</v>
      </c>
    </row>
    <row r="46" spans="2:13" ht="27.75" customHeight="1">
      <c r="B46" s="1242"/>
      <c r="C46" s="1243"/>
      <c r="D46" s="110"/>
      <c r="E46" s="1246" t="s">
        <v>36</v>
      </c>
      <c r="F46" s="1246"/>
      <c r="G46" s="1246"/>
      <c r="H46" s="1247"/>
      <c r="I46" s="107" t="s">
        <v>534</v>
      </c>
      <c r="J46" s="108" t="s">
        <v>534</v>
      </c>
      <c r="K46" s="108" t="s">
        <v>534</v>
      </c>
      <c r="L46" s="108" t="s">
        <v>534</v>
      </c>
      <c r="M46" s="109" t="s">
        <v>534</v>
      </c>
    </row>
    <row r="47" spans="2:13" ht="27.75" customHeight="1">
      <c r="B47" s="1242"/>
      <c r="C47" s="1243"/>
      <c r="D47" s="111"/>
      <c r="E47" s="1256" t="s">
        <v>37</v>
      </c>
      <c r="F47" s="1257"/>
      <c r="G47" s="1257"/>
      <c r="H47" s="1258"/>
      <c r="I47" s="107" t="s">
        <v>534</v>
      </c>
      <c r="J47" s="108" t="s">
        <v>534</v>
      </c>
      <c r="K47" s="108" t="s">
        <v>534</v>
      </c>
      <c r="L47" s="108" t="s">
        <v>534</v>
      </c>
      <c r="M47" s="109" t="s">
        <v>534</v>
      </c>
    </row>
    <row r="48" spans="2:13" ht="27.75" customHeight="1">
      <c r="B48" s="1242"/>
      <c r="C48" s="1243"/>
      <c r="D48" s="106"/>
      <c r="E48" s="1246" t="s">
        <v>38</v>
      </c>
      <c r="F48" s="1246"/>
      <c r="G48" s="1246"/>
      <c r="H48" s="1247"/>
      <c r="I48" s="107" t="s">
        <v>534</v>
      </c>
      <c r="J48" s="108" t="s">
        <v>534</v>
      </c>
      <c r="K48" s="108" t="s">
        <v>534</v>
      </c>
      <c r="L48" s="108" t="s">
        <v>534</v>
      </c>
      <c r="M48" s="109" t="s">
        <v>534</v>
      </c>
    </row>
    <row r="49" spans="2:13" ht="27.75" customHeight="1">
      <c r="B49" s="1244"/>
      <c r="C49" s="1245"/>
      <c r="D49" s="106"/>
      <c r="E49" s="1246" t="s">
        <v>39</v>
      </c>
      <c r="F49" s="1246"/>
      <c r="G49" s="1246"/>
      <c r="H49" s="1247"/>
      <c r="I49" s="107" t="s">
        <v>534</v>
      </c>
      <c r="J49" s="108" t="s">
        <v>534</v>
      </c>
      <c r="K49" s="108" t="s">
        <v>534</v>
      </c>
      <c r="L49" s="108" t="s">
        <v>534</v>
      </c>
      <c r="M49" s="109" t="s">
        <v>534</v>
      </c>
    </row>
    <row r="50" spans="2:13" ht="27.75" customHeight="1">
      <c r="B50" s="1240" t="s">
        <v>40</v>
      </c>
      <c r="C50" s="1241"/>
      <c r="D50" s="112"/>
      <c r="E50" s="1246" t="s">
        <v>41</v>
      </c>
      <c r="F50" s="1246"/>
      <c r="G50" s="1246"/>
      <c r="H50" s="1247"/>
      <c r="I50" s="107">
        <v>12853</v>
      </c>
      <c r="J50" s="108">
        <v>12485</v>
      </c>
      <c r="K50" s="108">
        <v>13709</v>
      </c>
      <c r="L50" s="108">
        <v>14351</v>
      </c>
      <c r="M50" s="109">
        <v>14681</v>
      </c>
    </row>
    <row r="51" spans="2:13" ht="27.75" customHeight="1">
      <c r="B51" s="1242"/>
      <c r="C51" s="1243"/>
      <c r="D51" s="106"/>
      <c r="E51" s="1246" t="s">
        <v>42</v>
      </c>
      <c r="F51" s="1246"/>
      <c r="G51" s="1246"/>
      <c r="H51" s="1247"/>
      <c r="I51" s="107">
        <v>2493</v>
      </c>
      <c r="J51" s="108">
        <v>2682</v>
      </c>
      <c r="K51" s="108">
        <v>2655</v>
      </c>
      <c r="L51" s="108">
        <v>2612</v>
      </c>
      <c r="M51" s="109">
        <v>2576</v>
      </c>
    </row>
    <row r="52" spans="2:13" ht="27.75" customHeight="1">
      <c r="B52" s="1244"/>
      <c r="C52" s="1245"/>
      <c r="D52" s="106"/>
      <c r="E52" s="1246" t="s">
        <v>43</v>
      </c>
      <c r="F52" s="1246"/>
      <c r="G52" s="1246"/>
      <c r="H52" s="1247"/>
      <c r="I52" s="107">
        <v>30228</v>
      </c>
      <c r="J52" s="108">
        <v>32702</v>
      </c>
      <c r="K52" s="108">
        <v>34853</v>
      </c>
      <c r="L52" s="108">
        <v>35650</v>
      </c>
      <c r="M52" s="109">
        <v>37483</v>
      </c>
    </row>
    <row r="53" spans="2:13" ht="27.75" customHeight="1" thickBot="1">
      <c r="B53" s="1248" t="s">
        <v>44</v>
      </c>
      <c r="C53" s="1249"/>
      <c r="D53" s="113"/>
      <c r="E53" s="1250" t="s">
        <v>45</v>
      </c>
      <c r="F53" s="1250"/>
      <c r="G53" s="1250"/>
      <c r="H53" s="1251"/>
      <c r="I53" s="114">
        <v>3306</v>
      </c>
      <c r="J53" s="115">
        <v>3979</v>
      </c>
      <c r="K53" s="115">
        <v>2703</v>
      </c>
      <c r="L53" s="115">
        <v>3480</v>
      </c>
      <c r="M53" s="116">
        <v>3159</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wWRB4bLHjd3OfjgjVYui1z4lxINFnRUh5EZ/S3xkxQwB47Zo6etqm+aTcyPp8cSuodTU/QxPe0nYs11lHNo/7w==" saltValue="EE5BSue0hpMOR3ev5j3NN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5" zoomScaleNormal="85" zoomScaleSheetLayoutView="100" workbookViewId="0"/>
  </sheetViews>
  <sheetFormatPr defaultColWidth="0" defaultRowHeight="0" customHeight="1" zeroHeight="1"/>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577</v>
      </c>
      <c r="G54" s="125" t="s">
        <v>578</v>
      </c>
      <c r="H54" s="126" t="s">
        <v>579</v>
      </c>
    </row>
    <row r="55" spans="2:8" ht="52.5" customHeight="1">
      <c r="B55" s="127"/>
      <c r="C55" s="1267" t="s">
        <v>48</v>
      </c>
      <c r="D55" s="1267"/>
      <c r="E55" s="1268"/>
      <c r="F55" s="128">
        <v>6863</v>
      </c>
      <c r="G55" s="128">
        <v>6670</v>
      </c>
      <c r="H55" s="129">
        <v>6349</v>
      </c>
    </row>
    <row r="56" spans="2:8" ht="52.5" customHeight="1">
      <c r="B56" s="130"/>
      <c r="C56" s="1269" t="s">
        <v>49</v>
      </c>
      <c r="D56" s="1269"/>
      <c r="E56" s="1270"/>
      <c r="F56" s="131">
        <v>2968</v>
      </c>
      <c r="G56" s="131">
        <v>3854</v>
      </c>
      <c r="H56" s="132">
        <v>4509</v>
      </c>
    </row>
    <row r="57" spans="2:8" ht="53.25" customHeight="1">
      <c r="B57" s="130"/>
      <c r="C57" s="1271" t="s">
        <v>50</v>
      </c>
      <c r="D57" s="1271"/>
      <c r="E57" s="1272"/>
      <c r="F57" s="133">
        <v>12697</v>
      </c>
      <c r="G57" s="133">
        <v>8504</v>
      </c>
      <c r="H57" s="134">
        <v>5009</v>
      </c>
    </row>
    <row r="58" spans="2:8" ht="45.75" customHeight="1">
      <c r="B58" s="135"/>
      <c r="C58" s="1259" t="s">
        <v>612</v>
      </c>
      <c r="D58" s="1260"/>
      <c r="E58" s="1261"/>
      <c r="F58" s="136">
        <v>3192</v>
      </c>
      <c r="G58" s="136">
        <v>2826</v>
      </c>
      <c r="H58" s="137">
        <v>2502</v>
      </c>
    </row>
    <row r="59" spans="2:8" ht="45.75" customHeight="1">
      <c r="B59" s="135"/>
      <c r="C59" s="1259" t="s">
        <v>613</v>
      </c>
      <c r="D59" s="1260"/>
      <c r="E59" s="1261"/>
      <c r="F59" s="136">
        <v>1045</v>
      </c>
      <c r="G59" s="136">
        <v>1034</v>
      </c>
      <c r="H59" s="137">
        <v>985</v>
      </c>
    </row>
    <row r="60" spans="2:8" ht="45.75" customHeight="1">
      <c r="B60" s="135"/>
      <c r="C60" s="1259" t="s">
        <v>614</v>
      </c>
      <c r="D60" s="1260"/>
      <c r="E60" s="1261"/>
      <c r="F60" s="136">
        <v>306</v>
      </c>
      <c r="G60" s="136">
        <v>306</v>
      </c>
      <c r="H60" s="137">
        <v>229</v>
      </c>
    </row>
    <row r="61" spans="2:8" ht="45.75" customHeight="1">
      <c r="B61" s="135"/>
      <c r="C61" s="1259" t="s">
        <v>615</v>
      </c>
      <c r="D61" s="1260"/>
      <c r="E61" s="1261"/>
      <c r="F61" s="136">
        <v>192</v>
      </c>
      <c r="G61" s="136">
        <v>180</v>
      </c>
      <c r="H61" s="137">
        <v>168</v>
      </c>
    </row>
    <row r="62" spans="2:8" ht="45.75" customHeight="1" thickBot="1">
      <c r="B62" s="138"/>
      <c r="C62" s="1262" t="s">
        <v>616</v>
      </c>
      <c r="D62" s="1263"/>
      <c r="E62" s="1264"/>
      <c r="F62" s="139" t="s">
        <v>617</v>
      </c>
      <c r="G62" s="139" t="s">
        <v>617</v>
      </c>
      <c r="H62" s="140">
        <v>168</v>
      </c>
    </row>
    <row r="63" spans="2:8" ht="52.5" customHeight="1" thickBot="1">
      <c r="B63" s="141"/>
      <c r="C63" s="1265" t="s">
        <v>51</v>
      </c>
      <c r="D63" s="1265"/>
      <c r="E63" s="1266"/>
      <c r="F63" s="142">
        <v>22527</v>
      </c>
      <c r="G63" s="142">
        <v>19028</v>
      </c>
      <c r="H63" s="143">
        <v>15867</v>
      </c>
    </row>
    <row r="64" spans="2:8" ht="15" customHeight="1"/>
  </sheetData>
  <sheetProtection algorithmName="SHA-512" hashValue="ZNylVbs4+g5t7dQ86akIxrEqfEkYIGaYHYVhmIVl8L7IRJpvoNvJJsMSGC9eIJhZd+vQJb/+QYV1PEk9qT/T3A==" saltValue="2g9eL3PjfBGkZBvwR7qey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heetViews>
  <sheetFormatPr defaultColWidth="0" defaultRowHeight="13.5" customHeight="1" zeroHeight="1"/>
  <cols>
    <col min="1" max="1" width="6.33203125" style="1275" customWidth="1"/>
    <col min="2" max="107" width="2.44140625" style="1275" customWidth="1"/>
    <col min="108" max="108" width="6.109375" style="1283" customWidth="1"/>
    <col min="109" max="109" width="5.88671875" style="1282" customWidth="1"/>
    <col min="110" max="110" width="19.109375" style="1275" hidden="1"/>
    <col min="111" max="115" width="12.6640625" style="1275" hidden="1"/>
    <col min="116" max="349" width="8.6640625" style="1275" hidden="1"/>
    <col min="350" max="355" width="14.88671875" style="1275" hidden="1"/>
    <col min="356" max="357" width="15.88671875" style="1275" hidden="1"/>
    <col min="358" max="363" width="16.109375" style="1275" hidden="1"/>
    <col min="364" max="364" width="6.109375" style="1275" hidden="1"/>
    <col min="365" max="365" width="3" style="1275" hidden="1"/>
    <col min="366" max="605" width="8.6640625" style="1275" hidden="1"/>
    <col min="606" max="611" width="14.88671875" style="1275" hidden="1"/>
    <col min="612" max="613" width="15.88671875" style="1275" hidden="1"/>
    <col min="614" max="619" width="16.109375" style="1275" hidden="1"/>
    <col min="620" max="620" width="6.109375" style="1275" hidden="1"/>
    <col min="621" max="621" width="3" style="1275" hidden="1"/>
    <col min="622" max="861" width="8.6640625" style="1275" hidden="1"/>
    <col min="862" max="867" width="14.88671875" style="1275" hidden="1"/>
    <col min="868" max="869" width="15.88671875" style="1275" hidden="1"/>
    <col min="870" max="875" width="16.109375" style="1275" hidden="1"/>
    <col min="876" max="876" width="6.109375" style="1275" hidden="1"/>
    <col min="877" max="877" width="3" style="1275" hidden="1"/>
    <col min="878" max="1117" width="8.6640625" style="1275" hidden="1"/>
    <col min="1118" max="1123" width="14.88671875" style="1275" hidden="1"/>
    <col min="1124" max="1125" width="15.88671875" style="1275" hidden="1"/>
    <col min="1126" max="1131" width="16.109375" style="1275" hidden="1"/>
    <col min="1132" max="1132" width="6.109375" style="1275" hidden="1"/>
    <col min="1133" max="1133" width="3" style="1275" hidden="1"/>
    <col min="1134" max="1373" width="8.6640625" style="1275" hidden="1"/>
    <col min="1374" max="1379" width="14.88671875" style="1275" hidden="1"/>
    <col min="1380" max="1381" width="15.88671875" style="1275" hidden="1"/>
    <col min="1382" max="1387" width="16.109375" style="1275" hidden="1"/>
    <col min="1388" max="1388" width="6.109375" style="1275" hidden="1"/>
    <col min="1389" max="1389" width="3" style="1275" hidden="1"/>
    <col min="1390" max="1629" width="8.6640625" style="1275" hidden="1"/>
    <col min="1630" max="1635" width="14.88671875" style="1275" hidden="1"/>
    <col min="1636" max="1637" width="15.88671875" style="1275" hidden="1"/>
    <col min="1638" max="1643" width="16.109375" style="1275" hidden="1"/>
    <col min="1644" max="1644" width="6.109375" style="1275" hidden="1"/>
    <col min="1645" max="1645" width="3" style="1275" hidden="1"/>
    <col min="1646" max="1885" width="8.6640625" style="1275" hidden="1"/>
    <col min="1886" max="1891" width="14.88671875" style="1275" hidden="1"/>
    <col min="1892" max="1893" width="15.88671875" style="1275" hidden="1"/>
    <col min="1894" max="1899" width="16.109375" style="1275" hidden="1"/>
    <col min="1900" max="1900" width="6.109375" style="1275" hidden="1"/>
    <col min="1901" max="1901" width="3" style="1275" hidden="1"/>
    <col min="1902" max="2141" width="8.6640625" style="1275" hidden="1"/>
    <col min="2142" max="2147" width="14.88671875" style="1275" hidden="1"/>
    <col min="2148" max="2149" width="15.88671875" style="1275" hidden="1"/>
    <col min="2150" max="2155" width="16.109375" style="1275" hidden="1"/>
    <col min="2156" max="2156" width="6.109375" style="1275" hidden="1"/>
    <col min="2157" max="2157" width="3" style="1275" hidden="1"/>
    <col min="2158" max="2397" width="8.6640625" style="1275" hidden="1"/>
    <col min="2398" max="2403" width="14.88671875" style="1275" hidden="1"/>
    <col min="2404" max="2405" width="15.88671875" style="1275" hidden="1"/>
    <col min="2406" max="2411" width="16.109375" style="1275" hidden="1"/>
    <col min="2412" max="2412" width="6.109375" style="1275" hidden="1"/>
    <col min="2413" max="2413" width="3" style="1275" hidden="1"/>
    <col min="2414" max="2653" width="8.6640625" style="1275" hidden="1"/>
    <col min="2654" max="2659" width="14.88671875" style="1275" hidden="1"/>
    <col min="2660" max="2661" width="15.88671875" style="1275" hidden="1"/>
    <col min="2662" max="2667" width="16.109375" style="1275" hidden="1"/>
    <col min="2668" max="2668" width="6.109375" style="1275" hidden="1"/>
    <col min="2669" max="2669" width="3" style="1275" hidden="1"/>
    <col min="2670" max="2909" width="8.6640625" style="1275" hidden="1"/>
    <col min="2910" max="2915" width="14.88671875" style="1275" hidden="1"/>
    <col min="2916" max="2917" width="15.88671875" style="1275" hidden="1"/>
    <col min="2918" max="2923" width="16.109375" style="1275" hidden="1"/>
    <col min="2924" max="2924" width="6.109375" style="1275" hidden="1"/>
    <col min="2925" max="2925" width="3" style="1275" hidden="1"/>
    <col min="2926" max="3165" width="8.6640625" style="1275" hidden="1"/>
    <col min="3166" max="3171" width="14.88671875" style="1275" hidden="1"/>
    <col min="3172" max="3173" width="15.88671875" style="1275" hidden="1"/>
    <col min="3174" max="3179" width="16.109375" style="1275" hidden="1"/>
    <col min="3180" max="3180" width="6.109375" style="1275" hidden="1"/>
    <col min="3181" max="3181" width="3" style="1275" hidden="1"/>
    <col min="3182" max="3421" width="8.6640625" style="1275" hidden="1"/>
    <col min="3422" max="3427" width="14.88671875" style="1275" hidden="1"/>
    <col min="3428" max="3429" width="15.88671875" style="1275" hidden="1"/>
    <col min="3430" max="3435" width="16.109375" style="1275" hidden="1"/>
    <col min="3436" max="3436" width="6.109375" style="1275" hidden="1"/>
    <col min="3437" max="3437" width="3" style="1275" hidden="1"/>
    <col min="3438" max="3677" width="8.6640625" style="1275" hidden="1"/>
    <col min="3678" max="3683" width="14.88671875" style="1275" hidden="1"/>
    <col min="3684" max="3685" width="15.88671875" style="1275" hidden="1"/>
    <col min="3686" max="3691" width="16.109375" style="1275" hidden="1"/>
    <col min="3692" max="3692" width="6.109375" style="1275" hidden="1"/>
    <col min="3693" max="3693" width="3" style="1275" hidden="1"/>
    <col min="3694" max="3933" width="8.6640625" style="1275" hidden="1"/>
    <col min="3934" max="3939" width="14.88671875" style="1275" hidden="1"/>
    <col min="3940" max="3941" width="15.88671875" style="1275" hidden="1"/>
    <col min="3942" max="3947" width="16.109375" style="1275" hidden="1"/>
    <col min="3948" max="3948" width="6.109375" style="1275" hidden="1"/>
    <col min="3949" max="3949" width="3" style="1275" hidden="1"/>
    <col min="3950" max="4189" width="8.6640625" style="1275" hidden="1"/>
    <col min="4190" max="4195" width="14.88671875" style="1275" hidden="1"/>
    <col min="4196" max="4197" width="15.88671875" style="1275" hidden="1"/>
    <col min="4198" max="4203" width="16.109375" style="1275" hidden="1"/>
    <col min="4204" max="4204" width="6.109375" style="1275" hidden="1"/>
    <col min="4205" max="4205" width="3" style="1275" hidden="1"/>
    <col min="4206" max="4445" width="8.6640625" style="1275" hidden="1"/>
    <col min="4446" max="4451" width="14.88671875" style="1275" hidden="1"/>
    <col min="4452" max="4453" width="15.88671875" style="1275" hidden="1"/>
    <col min="4454" max="4459" width="16.109375" style="1275" hidden="1"/>
    <col min="4460" max="4460" width="6.109375" style="1275" hidden="1"/>
    <col min="4461" max="4461" width="3" style="1275" hidden="1"/>
    <col min="4462" max="4701" width="8.6640625" style="1275" hidden="1"/>
    <col min="4702" max="4707" width="14.88671875" style="1275" hidden="1"/>
    <col min="4708" max="4709" width="15.88671875" style="1275" hidden="1"/>
    <col min="4710" max="4715" width="16.109375" style="1275" hidden="1"/>
    <col min="4716" max="4716" width="6.109375" style="1275" hidden="1"/>
    <col min="4717" max="4717" width="3" style="1275" hidden="1"/>
    <col min="4718" max="4957" width="8.6640625" style="1275" hidden="1"/>
    <col min="4958" max="4963" width="14.88671875" style="1275" hidden="1"/>
    <col min="4964" max="4965" width="15.88671875" style="1275" hidden="1"/>
    <col min="4966" max="4971" width="16.109375" style="1275" hidden="1"/>
    <col min="4972" max="4972" width="6.109375" style="1275" hidden="1"/>
    <col min="4973" max="4973" width="3" style="1275" hidden="1"/>
    <col min="4974" max="5213" width="8.6640625" style="1275" hidden="1"/>
    <col min="5214" max="5219" width="14.88671875" style="1275" hidden="1"/>
    <col min="5220" max="5221" width="15.88671875" style="1275" hidden="1"/>
    <col min="5222" max="5227" width="16.109375" style="1275" hidden="1"/>
    <col min="5228" max="5228" width="6.109375" style="1275" hidden="1"/>
    <col min="5229" max="5229" width="3" style="1275" hidden="1"/>
    <col min="5230" max="5469" width="8.6640625" style="1275" hidden="1"/>
    <col min="5470" max="5475" width="14.88671875" style="1275" hidden="1"/>
    <col min="5476" max="5477" width="15.88671875" style="1275" hidden="1"/>
    <col min="5478" max="5483" width="16.109375" style="1275" hidden="1"/>
    <col min="5484" max="5484" width="6.109375" style="1275" hidden="1"/>
    <col min="5485" max="5485" width="3" style="1275" hidden="1"/>
    <col min="5486" max="5725" width="8.6640625" style="1275" hidden="1"/>
    <col min="5726" max="5731" width="14.88671875" style="1275" hidden="1"/>
    <col min="5732" max="5733" width="15.88671875" style="1275" hidden="1"/>
    <col min="5734" max="5739" width="16.109375" style="1275" hidden="1"/>
    <col min="5740" max="5740" width="6.109375" style="1275" hidden="1"/>
    <col min="5741" max="5741" width="3" style="1275" hidden="1"/>
    <col min="5742" max="5981" width="8.6640625" style="1275" hidden="1"/>
    <col min="5982" max="5987" width="14.88671875" style="1275" hidden="1"/>
    <col min="5988" max="5989" width="15.88671875" style="1275" hidden="1"/>
    <col min="5990" max="5995" width="16.109375" style="1275" hidden="1"/>
    <col min="5996" max="5996" width="6.109375" style="1275" hidden="1"/>
    <col min="5997" max="5997" width="3" style="1275" hidden="1"/>
    <col min="5998" max="6237" width="8.6640625" style="1275" hidden="1"/>
    <col min="6238" max="6243" width="14.88671875" style="1275" hidden="1"/>
    <col min="6244" max="6245" width="15.88671875" style="1275" hidden="1"/>
    <col min="6246" max="6251" width="16.109375" style="1275" hidden="1"/>
    <col min="6252" max="6252" width="6.109375" style="1275" hidden="1"/>
    <col min="6253" max="6253" width="3" style="1275" hidden="1"/>
    <col min="6254" max="6493" width="8.6640625" style="1275" hidden="1"/>
    <col min="6494" max="6499" width="14.88671875" style="1275" hidden="1"/>
    <col min="6500" max="6501" width="15.88671875" style="1275" hidden="1"/>
    <col min="6502" max="6507" width="16.109375" style="1275" hidden="1"/>
    <col min="6508" max="6508" width="6.109375" style="1275" hidden="1"/>
    <col min="6509" max="6509" width="3" style="1275" hidden="1"/>
    <col min="6510" max="6749" width="8.6640625" style="1275" hidden="1"/>
    <col min="6750" max="6755" width="14.88671875" style="1275" hidden="1"/>
    <col min="6756" max="6757" width="15.88671875" style="1275" hidden="1"/>
    <col min="6758" max="6763" width="16.109375" style="1275" hidden="1"/>
    <col min="6764" max="6764" width="6.109375" style="1275" hidden="1"/>
    <col min="6765" max="6765" width="3" style="1275" hidden="1"/>
    <col min="6766" max="7005" width="8.6640625" style="1275" hidden="1"/>
    <col min="7006" max="7011" width="14.88671875" style="1275" hidden="1"/>
    <col min="7012" max="7013" width="15.88671875" style="1275" hidden="1"/>
    <col min="7014" max="7019" width="16.109375" style="1275" hidden="1"/>
    <col min="7020" max="7020" width="6.109375" style="1275" hidden="1"/>
    <col min="7021" max="7021" width="3" style="1275" hidden="1"/>
    <col min="7022" max="7261" width="8.6640625" style="1275" hidden="1"/>
    <col min="7262" max="7267" width="14.88671875" style="1275" hidden="1"/>
    <col min="7268" max="7269" width="15.88671875" style="1275" hidden="1"/>
    <col min="7270" max="7275" width="16.109375" style="1275" hidden="1"/>
    <col min="7276" max="7276" width="6.109375" style="1275" hidden="1"/>
    <col min="7277" max="7277" width="3" style="1275" hidden="1"/>
    <col min="7278" max="7517" width="8.6640625" style="1275" hidden="1"/>
    <col min="7518" max="7523" width="14.88671875" style="1275" hidden="1"/>
    <col min="7524" max="7525" width="15.88671875" style="1275" hidden="1"/>
    <col min="7526" max="7531" width="16.109375" style="1275" hidden="1"/>
    <col min="7532" max="7532" width="6.109375" style="1275" hidden="1"/>
    <col min="7533" max="7533" width="3" style="1275" hidden="1"/>
    <col min="7534" max="7773" width="8.6640625" style="1275" hidden="1"/>
    <col min="7774" max="7779" width="14.88671875" style="1275" hidden="1"/>
    <col min="7780" max="7781" width="15.88671875" style="1275" hidden="1"/>
    <col min="7782" max="7787" width="16.109375" style="1275" hidden="1"/>
    <col min="7788" max="7788" width="6.109375" style="1275" hidden="1"/>
    <col min="7789" max="7789" width="3" style="1275" hidden="1"/>
    <col min="7790" max="8029" width="8.6640625" style="1275" hidden="1"/>
    <col min="8030" max="8035" width="14.88671875" style="1275" hidden="1"/>
    <col min="8036" max="8037" width="15.88671875" style="1275" hidden="1"/>
    <col min="8038" max="8043" width="16.109375" style="1275" hidden="1"/>
    <col min="8044" max="8044" width="6.109375" style="1275" hidden="1"/>
    <col min="8045" max="8045" width="3" style="1275" hidden="1"/>
    <col min="8046" max="8285" width="8.6640625" style="1275" hidden="1"/>
    <col min="8286" max="8291" width="14.88671875" style="1275" hidden="1"/>
    <col min="8292" max="8293" width="15.88671875" style="1275" hidden="1"/>
    <col min="8294" max="8299" width="16.109375" style="1275" hidden="1"/>
    <col min="8300" max="8300" width="6.109375" style="1275" hidden="1"/>
    <col min="8301" max="8301" width="3" style="1275" hidden="1"/>
    <col min="8302" max="8541" width="8.6640625" style="1275" hidden="1"/>
    <col min="8542" max="8547" width="14.88671875" style="1275" hidden="1"/>
    <col min="8548" max="8549" width="15.88671875" style="1275" hidden="1"/>
    <col min="8550" max="8555" width="16.109375" style="1275" hidden="1"/>
    <col min="8556" max="8556" width="6.109375" style="1275" hidden="1"/>
    <col min="8557" max="8557" width="3" style="1275" hidden="1"/>
    <col min="8558" max="8797" width="8.6640625" style="1275" hidden="1"/>
    <col min="8798" max="8803" width="14.88671875" style="1275" hidden="1"/>
    <col min="8804" max="8805" width="15.88671875" style="1275" hidden="1"/>
    <col min="8806" max="8811" width="16.109375" style="1275" hidden="1"/>
    <col min="8812" max="8812" width="6.109375" style="1275" hidden="1"/>
    <col min="8813" max="8813" width="3" style="1275" hidden="1"/>
    <col min="8814" max="9053" width="8.6640625" style="1275" hidden="1"/>
    <col min="9054" max="9059" width="14.88671875" style="1275" hidden="1"/>
    <col min="9060" max="9061" width="15.88671875" style="1275" hidden="1"/>
    <col min="9062" max="9067" width="16.109375" style="1275" hidden="1"/>
    <col min="9068" max="9068" width="6.109375" style="1275" hidden="1"/>
    <col min="9069" max="9069" width="3" style="1275" hidden="1"/>
    <col min="9070" max="9309" width="8.6640625" style="1275" hidden="1"/>
    <col min="9310" max="9315" width="14.88671875" style="1275" hidden="1"/>
    <col min="9316" max="9317" width="15.88671875" style="1275" hidden="1"/>
    <col min="9318" max="9323" width="16.109375" style="1275" hidden="1"/>
    <col min="9324" max="9324" width="6.109375" style="1275" hidden="1"/>
    <col min="9325" max="9325" width="3" style="1275" hidden="1"/>
    <col min="9326" max="9565" width="8.6640625" style="1275" hidden="1"/>
    <col min="9566" max="9571" width="14.88671875" style="1275" hidden="1"/>
    <col min="9572" max="9573" width="15.88671875" style="1275" hidden="1"/>
    <col min="9574" max="9579" width="16.109375" style="1275" hidden="1"/>
    <col min="9580" max="9580" width="6.109375" style="1275" hidden="1"/>
    <col min="9581" max="9581" width="3" style="1275" hidden="1"/>
    <col min="9582" max="9821" width="8.6640625" style="1275" hidden="1"/>
    <col min="9822" max="9827" width="14.88671875" style="1275" hidden="1"/>
    <col min="9828" max="9829" width="15.88671875" style="1275" hidden="1"/>
    <col min="9830" max="9835" width="16.109375" style="1275" hidden="1"/>
    <col min="9836" max="9836" width="6.109375" style="1275" hidden="1"/>
    <col min="9837" max="9837" width="3" style="1275" hidden="1"/>
    <col min="9838" max="10077" width="8.6640625" style="1275" hidden="1"/>
    <col min="10078" max="10083" width="14.88671875" style="1275" hidden="1"/>
    <col min="10084" max="10085" width="15.88671875" style="1275" hidden="1"/>
    <col min="10086" max="10091" width="16.109375" style="1275" hidden="1"/>
    <col min="10092" max="10092" width="6.109375" style="1275" hidden="1"/>
    <col min="10093" max="10093" width="3" style="1275" hidden="1"/>
    <col min="10094" max="10333" width="8.6640625" style="1275" hidden="1"/>
    <col min="10334" max="10339" width="14.88671875" style="1275" hidden="1"/>
    <col min="10340" max="10341" width="15.88671875" style="1275" hidden="1"/>
    <col min="10342" max="10347" width="16.109375" style="1275" hidden="1"/>
    <col min="10348" max="10348" width="6.109375" style="1275" hidden="1"/>
    <col min="10349" max="10349" width="3" style="1275" hidden="1"/>
    <col min="10350" max="10589" width="8.6640625" style="1275" hidden="1"/>
    <col min="10590" max="10595" width="14.88671875" style="1275" hidden="1"/>
    <col min="10596" max="10597" width="15.88671875" style="1275" hidden="1"/>
    <col min="10598" max="10603" width="16.109375" style="1275" hidden="1"/>
    <col min="10604" max="10604" width="6.109375" style="1275" hidden="1"/>
    <col min="10605" max="10605" width="3" style="1275" hidden="1"/>
    <col min="10606" max="10845" width="8.6640625" style="1275" hidden="1"/>
    <col min="10846" max="10851" width="14.88671875" style="1275" hidden="1"/>
    <col min="10852" max="10853" width="15.88671875" style="1275" hidden="1"/>
    <col min="10854" max="10859" width="16.109375" style="1275" hidden="1"/>
    <col min="10860" max="10860" width="6.109375" style="1275" hidden="1"/>
    <col min="10861" max="10861" width="3" style="1275" hidden="1"/>
    <col min="10862" max="11101" width="8.6640625" style="1275" hidden="1"/>
    <col min="11102" max="11107" width="14.88671875" style="1275" hidden="1"/>
    <col min="11108" max="11109" width="15.88671875" style="1275" hidden="1"/>
    <col min="11110" max="11115" width="16.109375" style="1275" hidden="1"/>
    <col min="11116" max="11116" width="6.109375" style="1275" hidden="1"/>
    <col min="11117" max="11117" width="3" style="1275" hidden="1"/>
    <col min="11118" max="11357" width="8.6640625" style="1275" hidden="1"/>
    <col min="11358" max="11363" width="14.88671875" style="1275" hidden="1"/>
    <col min="11364" max="11365" width="15.88671875" style="1275" hidden="1"/>
    <col min="11366" max="11371" width="16.109375" style="1275" hidden="1"/>
    <col min="11372" max="11372" width="6.109375" style="1275" hidden="1"/>
    <col min="11373" max="11373" width="3" style="1275" hidden="1"/>
    <col min="11374" max="11613" width="8.6640625" style="1275" hidden="1"/>
    <col min="11614" max="11619" width="14.88671875" style="1275" hidden="1"/>
    <col min="11620" max="11621" width="15.88671875" style="1275" hidden="1"/>
    <col min="11622" max="11627" width="16.109375" style="1275" hidden="1"/>
    <col min="11628" max="11628" width="6.109375" style="1275" hidden="1"/>
    <col min="11629" max="11629" width="3" style="1275" hidden="1"/>
    <col min="11630" max="11869" width="8.6640625" style="1275" hidden="1"/>
    <col min="11870" max="11875" width="14.88671875" style="1275" hidden="1"/>
    <col min="11876" max="11877" width="15.88671875" style="1275" hidden="1"/>
    <col min="11878" max="11883" width="16.109375" style="1275" hidden="1"/>
    <col min="11884" max="11884" width="6.109375" style="1275" hidden="1"/>
    <col min="11885" max="11885" width="3" style="1275" hidden="1"/>
    <col min="11886" max="12125" width="8.6640625" style="1275" hidden="1"/>
    <col min="12126" max="12131" width="14.88671875" style="1275" hidden="1"/>
    <col min="12132" max="12133" width="15.88671875" style="1275" hidden="1"/>
    <col min="12134" max="12139" width="16.109375" style="1275" hidden="1"/>
    <col min="12140" max="12140" width="6.109375" style="1275" hidden="1"/>
    <col min="12141" max="12141" width="3" style="1275" hidden="1"/>
    <col min="12142" max="12381" width="8.6640625" style="1275" hidden="1"/>
    <col min="12382" max="12387" width="14.88671875" style="1275" hidden="1"/>
    <col min="12388" max="12389" width="15.88671875" style="1275" hidden="1"/>
    <col min="12390" max="12395" width="16.109375" style="1275" hidden="1"/>
    <col min="12396" max="12396" width="6.109375" style="1275" hidden="1"/>
    <col min="12397" max="12397" width="3" style="1275" hidden="1"/>
    <col min="12398" max="12637" width="8.6640625" style="1275" hidden="1"/>
    <col min="12638" max="12643" width="14.88671875" style="1275" hidden="1"/>
    <col min="12644" max="12645" width="15.88671875" style="1275" hidden="1"/>
    <col min="12646" max="12651" width="16.109375" style="1275" hidden="1"/>
    <col min="12652" max="12652" width="6.109375" style="1275" hidden="1"/>
    <col min="12653" max="12653" width="3" style="1275" hidden="1"/>
    <col min="12654" max="12893" width="8.6640625" style="1275" hidden="1"/>
    <col min="12894" max="12899" width="14.88671875" style="1275" hidden="1"/>
    <col min="12900" max="12901" width="15.88671875" style="1275" hidden="1"/>
    <col min="12902" max="12907" width="16.109375" style="1275" hidden="1"/>
    <col min="12908" max="12908" width="6.109375" style="1275" hidden="1"/>
    <col min="12909" max="12909" width="3" style="1275" hidden="1"/>
    <col min="12910" max="13149" width="8.6640625" style="1275" hidden="1"/>
    <col min="13150" max="13155" width="14.88671875" style="1275" hidden="1"/>
    <col min="13156" max="13157" width="15.88671875" style="1275" hidden="1"/>
    <col min="13158" max="13163" width="16.109375" style="1275" hidden="1"/>
    <col min="13164" max="13164" width="6.109375" style="1275" hidden="1"/>
    <col min="13165" max="13165" width="3" style="1275" hidden="1"/>
    <col min="13166" max="13405" width="8.6640625" style="1275" hidden="1"/>
    <col min="13406" max="13411" width="14.88671875" style="1275" hidden="1"/>
    <col min="13412" max="13413" width="15.88671875" style="1275" hidden="1"/>
    <col min="13414" max="13419" width="16.109375" style="1275" hidden="1"/>
    <col min="13420" max="13420" width="6.109375" style="1275" hidden="1"/>
    <col min="13421" max="13421" width="3" style="1275" hidden="1"/>
    <col min="13422" max="13661" width="8.6640625" style="1275" hidden="1"/>
    <col min="13662" max="13667" width="14.88671875" style="1275" hidden="1"/>
    <col min="13668" max="13669" width="15.88671875" style="1275" hidden="1"/>
    <col min="13670" max="13675" width="16.109375" style="1275" hidden="1"/>
    <col min="13676" max="13676" width="6.109375" style="1275" hidden="1"/>
    <col min="13677" max="13677" width="3" style="1275" hidden="1"/>
    <col min="13678" max="13917" width="8.6640625" style="1275" hidden="1"/>
    <col min="13918" max="13923" width="14.88671875" style="1275" hidden="1"/>
    <col min="13924" max="13925" width="15.88671875" style="1275" hidden="1"/>
    <col min="13926" max="13931" width="16.109375" style="1275" hidden="1"/>
    <col min="13932" max="13932" width="6.109375" style="1275" hidden="1"/>
    <col min="13933" max="13933" width="3" style="1275" hidden="1"/>
    <col min="13934" max="14173" width="8.6640625" style="1275" hidden="1"/>
    <col min="14174" max="14179" width="14.88671875" style="1275" hidden="1"/>
    <col min="14180" max="14181" width="15.88671875" style="1275" hidden="1"/>
    <col min="14182" max="14187" width="16.109375" style="1275" hidden="1"/>
    <col min="14188" max="14188" width="6.109375" style="1275" hidden="1"/>
    <col min="14189" max="14189" width="3" style="1275" hidden="1"/>
    <col min="14190" max="14429" width="8.6640625" style="1275" hidden="1"/>
    <col min="14430" max="14435" width="14.88671875" style="1275" hidden="1"/>
    <col min="14436" max="14437" width="15.88671875" style="1275" hidden="1"/>
    <col min="14438" max="14443" width="16.109375" style="1275" hidden="1"/>
    <col min="14444" max="14444" width="6.109375" style="1275" hidden="1"/>
    <col min="14445" max="14445" width="3" style="1275" hidden="1"/>
    <col min="14446" max="14685" width="8.6640625" style="1275" hidden="1"/>
    <col min="14686" max="14691" width="14.88671875" style="1275" hidden="1"/>
    <col min="14692" max="14693" width="15.88671875" style="1275" hidden="1"/>
    <col min="14694" max="14699" width="16.109375" style="1275" hidden="1"/>
    <col min="14700" max="14700" width="6.109375" style="1275" hidden="1"/>
    <col min="14701" max="14701" width="3" style="1275" hidden="1"/>
    <col min="14702" max="14941" width="8.6640625" style="1275" hidden="1"/>
    <col min="14942" max="14947" width="14.88671875" style="1275" hidden="1"/>
    <col min="14948" max="14949" width="15.88671875" style="1275" hidden="1"/>
    <col min="14950" max="14955" width="16.109375" style="1275" hidden="1"/>
    <col min="14956" max="14956" width="6.109375" style="1275" hidden="1"/>
    <col min="14957" max="14957" width="3" style="1275" hidden="1"/>
    <col min="14958" max="15197" width="8.6640625" style="1275" hidden="1"/>
    <col min="15198" max="15203" width="14.88671875" style="1275" hidden="1"/>
    <col min="15204" max="15205" width="15.88671875" style="1275" hidden="1"/>
    <col min="15206" max="15211" width="16.109375" style="1275" hidden="1"/>
    <col min="15212" max="15212" width="6.109375" style="1275" hidden="1"/>
    <col min="15213" max="15213" width="3" style="1275" hidden="1"/>
    <col min="15214" max="15453" width="8.6640625" style="1275" hidden="1"/>
    <col min="15454" max="15459" width="14.88671875" style="1275" hidden="1"/>
    <col min="15460" max="15461" width="15.88671875" style="1275" hidden="1"/>
    <col min="15462" max="15467" width="16.109375" style="1275" hidden="1"/>
    <col min="15468" max="15468" width="6.109375" style="1275" hidden="1"/>
    <col min="15469" max="15469" width="3" style="1275" hidden="1"/>
    <col min="15470" max="15709" width="8.6640625" style="1275" hidden="1"/>
    <col min="15710" max="15715" width="14.88671875" style="1275" hidden="1"/>
    <col min="15716" max="15717" width="15.88671875" style="1275" hidden="1"/>
    <col min="15718" max="15723" width="16.109375" style="1275" hidden="1"/>
    <col min="15724" max="15724" width="6.109375" style="1275" hidden="1"/>
    <col min="15725" max="15725" width="3" style="1275" hidden="1"/>
    <col min="15726" max="15965" width="8.6640625" style="1275" hidden="1"/>
    <col min="15966" max="15971" width="14.88671875" style="1275" hidden="1"/>
    <col min="15972" max="15973" width="15.88671875" style="1275" hidden="1"/>
    <col min="15974" max="15979" width="16.109375" style="1275" hidden="1"/>
    <col min="15980" max="15980" width="6.109375" style="1275" hidden="1"/>
    <col min="15981" max="15981" width="3" style="1275" hidden="1"/>
    <col min="15982" max="16221" width="8.6640625" style="1275" hidden="1"/>
    <col min="16222" max="16227" width="14.88671875" style="1275" hidden="1"/>
    <col min="16228" max="16229" width="15.88671875" style="1275" hidden="1"/>
    <col min="16230" max="16235" width="16.109375" style="1275" hidden="1"/>
    <col min="16236" max="16236" width="6.109375" style="1275" hidden="1"/>
    <col min="16237" max="16237" width="3" style="1275" hidden="1"/>
    <col min="16238" max="16384" width="8.6640625" style="1275" hidden="1"/>
  </cols>
  <sheetData>
    <row r="1" spans="1:143" ht="42.75" customHeight="1">
      <c r="A1" s="1273"/>
      <c r="B1" s="1274"/>
      <c r="DD1" s="1275"/>
      <c r="DE1" s="1275"/>
    </row>
    <row r="2" spans="1:143" ht="25.5" customHeight="1">
      <c r="A2" s="1276"/>
      <c r="C2" s="1276"/>
      <c r="O2" s="1276"/>
      <c r="P2" s="1276"/>
      <c r="Q2" s="1276"/>
      <c r="R2" s="1276"/>
      <c r="S2" s="1276"/>
      <c r="T2" s="1276"/>
      <c r="U2" s="1276"/>
      <c r="V2" s="1276"/>
      <c r="W2" s="1276"/>
      <c r="X2" s="1276"/>
      <c r="Y2" s="1276"/>
      <c r="Z2" s="1276"/>
      <c r="AA2" s="1276"/>
      <c r="AB2" s="1276"/>
      <c r="AC2" s="1276"/>
      <c r="AD2" s="1276"/>
      <c r="AE2" s="1276"/>
      <c r="AF2" s="1276"/>
      <c r="AG2" s="1276"/>
      <c r="AH2" s="1276"/>
      <c r="AI2" s="1276"/>
      <c r="AU2" s="1276"/>
      <c r="BG2" s="1276"/>
      <c r="BS2" s="1276"/>
      <c r="CE2" s="1276"/>
      <c r="CQ2" s="1276"/>
      <c r="DD2" s="1275"/>
      <c r="DE2" s="1275"/>
    </row>
    <row r="3" spans="1:143" ht="25.5" customHeight="1">
      <c r="A3" s="1276"/>
      <c r="C3" s="1276"/>
      <c r="O3" s="1276"/>
      <c r="P3" s="1276"/>
      <c r="Q3" s="1276"/>
      <c r="R3" s="1276"/>
      <c r="S3" s="1276"/>
      <c r="T3" s="1276"/>
      <c r="U3" s="1276"/>
      <c r="V3" s="1276"/>
      <c r="W3" s="1276"/>
      <c r="X3" s="1276"/>
      <c r="Y3" s="1276"/>
      <c r="Z3" s="1276"/>
      <c r="AA3" s="1276"/>
      <c r="AB3" s="1276"/>
      <c r="AC3" s="1276"/>
      <c r="AD3" s="1276"/>
      <c r="AE3" s="1276"/>
      <c r="AF3" s="1276"/>
      <c r="AG3" s="1276"/>
      <c r="AH3" s="1276"/>
      <c r="AI3" s="1276"/>
      <c r="AU3" s="1276"/>
      <c r="BG3" s="1276"/>
      <c r="BS3" s="1276"/>
      <c r="CE3" s="1276"/>
      <c r="CQ3" s="1276"/>
      <c r="DD3" s="1275"/>
      <c r="DE3" s="1275"/>
    </row>
    <row r="4" spans="1:143" s="292" customFormat="1" ht="13.2">
      <c r="A4" s="1276"/>
      <c r="B4" s="1276"/>
      <c r="C4" s="1276"/>
      <c r="D4" s="1276"/>
      <c r="E4" s="1276"/>
      <c r="F4" s="1276"/>
      <c r="G4" s="1276"/>
      <c r="H4" s="1276"/>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76"/>
      <c r="AJ4" s="1276"/>
      <c r="AK4" s="1276"/>
      <c r="AL4" s="1276"/>
      <c r="AM4" s="1276"/>
      <c r="AN4" s="1276"/>
      <c r="AO4" s="1276"/>
      <c r="AP4" s="1276"/>
      <c r="AQ4" s="1276"/>
      <c r="AR4" s="1276"/>
      <c r="AS4" s="1276"/>
      <c r="AT4" s="1276"/>
      <c r="AU4" s="1276"/>
      <c r="AV4" s="1276"/>
      <c r="AW4" s="1276"/>
      <c r="AX4" s="1276"/>
      <c r="AY4" s="1276"/>
      <c r="AZ4" s="1276"/>
      <c r="BA4" s="1276"/>
      <c r="BB4" s="1276"/>
      <c r="BC4" s="1276"/>
      <c r="BD4" s="1276"/>
      <c r="BE4" s="1276"/>
      <c r="BF4" s="1276"/>
      <c r="BG4" s="1276"/>
      <c r="BH4" s="1276"/>
      <c r="BI4" s="1276"/>
      <c r="BJ4" s="1276"/>
      <c r="BK4" s="1276"/>
      <c r="BL4" s="1276"/>
      <c r="BM4" s="1276"/>
      <c r="BN4" s="1276"/>
      <c r="BO4" s="1276"/>
      <c r="BP4" s="1276"/>
      <c r="BQ4" s="1276"/>
      <c r="BR4" s="1276"/>
      <c r="BS4" s="1276"/>
      <c r="BT4" s="1276"/>
      <c r="BU4" s="1276"/>
      <c r="BV4" s="1276"/>
      <c r="BW4" s="1276"/>
      <c r="BX4" s="1276"/>
      <c r="BY4" s="1276"/>
      <c r="BZ4" s="1276"/>
      <c r="CA4" s="1276"/>
      <c r="CB4" s="1276"/>
      <c r="CC4" s="1276"/>
      <c r="CD4" s="1276"/>
      <c r="CE4" s="1276"/>
      <c r="CF4" s="1276"/>
      <c r="CG4" s="1276"/>
      <c r="CH4" s="1276"/>
      <c r="CI4" s="1276"/>
      <c r="CJ4" s="1276"/>
      <c r="CK4" s="1276"/>
      <c r="CL4" s="1276"/>
      <c r="CM4" s="1276"/>
      <c r="CN4" s="1276"/>
      <c r="CO4" s="1276"/>
      <c r="CP4" s="1276"/>
      <c r="CQ4" s="1276"/>
      <c r="CR4" s="1276"/>
      <c r="CS4" s="1276"/>
      <c r="CT4" s="1276"/>
      <c r="CU4" s="1276"/>
      <c r="CV4" s="1276"/>
      <c r="CW4" s="1276"/>
      <c r="CX4" s="1276"/>
      <c r="CY4" s="1276"/>
      <c r="CZ4" s="1276"/>
      <c r="DA4" s="1276"/>
      <c r="DB4" s="1276"/>
      <c r="DC4" s="1276"/>
      <c r="DD4" s="1276"/>
      <c r="DE4" s="1276"/>
      <c r="DF4" s="293"/>
      <c r="DG4" s="293"/>
      <c r="DH4" s="293"/>
      <c r="DI4" s="293"/>
      <c r="DJ4" s="293"/>
      <c r="DK4" s="293"/>
      <c r="DL4" s="293"/>
      <c r="DM4" s="293"/>
      <c r="DN4" s="293"/>
      <c r="DO4" s="293"/>
      <c r="DP4" s="293"/>
      <c r="DQ4" s="293"/>
      <c r="DR4" s="293"/>
      <c r="DS4" s="293"/>
      <c r="DT4" s="293"/>
      <c r="DU4" s="293"/>
      <c r="DV4" s="293"/>
      <c r="DW4" s="293"/>
    </row>
    <row r="5" spans="1:143" s="292" customFormat="1" ht="13.2">
      <c r="A5" s="1276"/>
      <c r="B5" s="1276"/>
      <c r="C5" s="1276"/>
      <c r="D5" s="1276"/>
      <c r="E5" s="1276"/>
      <c r="F5" s="1276"/>
      <c r="G5" s="1276"/>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c r="AS5" s="1276"/>
      <c r="AT5" s="1276"/>
      <c r="AU5" s="1276"/>
      <c r="AV5" s="1276"/>
      <c r="AW5" s="1276"/>
      <c r="AX5" s="1276"/>
      <c r="AY5" s="1276"/>
      <c r="AZ5" s="1276"/>
      <c r="BA5" s="1276"/>
      <c r="BB5" s="1276"/>
      <c r="BC5" s="1276"/>
      <c r="BD5" s="1276"/>
      <c r="BE5" s="1276"/>
      <c r="BF5" s="1276"/>
      <c r="BG5" s="1276"/>
      <c r="BH5" s="1276"/>
      <c r="BI5" s="1276"/>
      <c r="BJ5" s="1276"/>
      <c r="BK5" s="1276"/>
      <c r="BL5" s="1276"/>
      <c r="BM5" s="1276"/>
      <c r="BN5" s="1276"/>
      <c r="BO5" s="1276"/>
      <c r="BP5" s="1276"/>
      <c r="BQ5" s="1276"/>
      <c r="BR5" s="1276"/>
      <c r="BS5" s="1276"/>
      <c r="BT5" s="1276"/>
      <c r="BU5" s="1276"/>
      <c r="BV5" s="1276"/>
      <c r="BW5" s="1276"/>
      <c r="BX5" s="1276"/>
      <c r="BY5" s="1276"/>
      <c r="BZ5" s="1276"/>
      <c r="CA5" s="1276"/>
      <c r="CB5" s="1276"/>
      <c r="CC5" s="1276"/>
      <c r="CD5" s="1276"/>
      <c r="CE5" s="1276"/>
      <c r="CF5" s="1276"/>
      <c r="CG5" s="1276"/>
      <c r="CH5" s="1276"/>
      <c r="CI5" s="1276"/>
      <c r="CJ5" s="1276"/>
      <c r="CK5" s="1276"/>
      <c r="CL5" s="1276"/>
      <c r="CM5" s="1276"/>
      <c r="CN5" s="1276"/>
      <c r="CO5" s="1276"/>
      <c r="CP5" s="1276"/>
      <c r="CQ5" s="1276"/>
      <c r="CR5" s="1276"/>
      <c r="CS5" s="1276"/>
      <c r="CT5" s="1276"/>
      <c r="CU5" s="1276"/>
      <c r="CV5" s="1276"/>
      <c r="CW5" s="1276"/>
      <c r="CX5" s="1276"/>
      <c r="CY5" s="1276"/>
      <c r="CZ5" s="1276"/>
      <c r="DA5" s="1276"/>
      <c r="DB5" s="1276"/>
      <c r="DC5" s="1276"/>
      <c r="DD5" s="1276"/>
      <c r="DE5" s="1276"/>
      <c r="DF5" s="293"/>
      <c r="DG5" s="293"/>
      <c r="DH5" s="293"/>
      <c r="DI5" s="293"/>
      <c r="DJ5" s="293"/>
      <c r="DK5" s="293"/>
      <c r="DL5" s="293"/>
      <c r="DM5" s="293"/>
      <c r="DN5" s="293"/>
      <c r="DO5" s="293"/>
      <c r="DP5" s="293"/>
      <c r="DQ5" s="293"/>
      <c r="DR5" s="293"/>
      <c r="DS5" s="293"/>
      <c r="DT5" s="293"/>
      <c r="DU5" s="293"/>
      <c r="DV5" s="293"/>
      <c r="DW5" s="293"/>
    </row>
    <row r="6" spans="1:143" s="292" customFormat="1" ht="13.2">
      <c r="A6" s="1276"/>
      <c r="B6" s="1276"/>
      <c r="C6" s="1276"/>
      <c r="D6" s="1276"/>
      <c r="E6" s="1276"/>
      <c r="F6" s="1276"/>
      <c r="G6" s="1276"/>
      <c r="H6" s="1276"/>
      <c r="I6" s="1276"/>
      <c r="J6" s="1276"/>
      <c r="K6" s="1276"/>
      <c r="L6" s="1276"/>
      <c r="M6" s="1276"/>
      <c r="N6" s="1276"/>
      <c r="O6" s="1276"/>
      <c r="P6" s="1276"/>
      <c r="Q6" s="1276"/>
      <c r="R6" s="1276"/>
      <c r="S6" s="1276"/>
      <c r="T6" s="1276"/>
      <c r="U6" s="1276"/>
      <c r="V6" s="1276"/>
      <c r="W6" s="1276"/>
      <c r="X6" s="1276"/>
      <c r="Y6" s="1276"/>
      <c r="Z6" s="1276"/>
      <c r="AA6" s="1276"/>
      <c r="AB6" s="1276"/>
      <c r="AC6" s="1276"/>
      <c r="AD6" s="1276"/>
      <c r="AE6" s="1276"/>
      <c r="AF6" s="1276"/>
      <c r="AG6" s="1276"/>
      <c r="AH6" s="1276"/>
      <c r="AI6" s="1276"/>
      <c r="AJ6" s="1276"/>
      <c r="AK6" s="1276"/>
      <c r="AL6" s="1276"/>
      <c r="AM6" s="1276"/>
      <c r="AN6" s="1276"/>
      <c r="AO6" s="1276"/>
      <c r="AP6" s="1276"/>
      <c r="AQ6" s="1276"/>
      <c r="AR6" s="1276"/>
      <c r="AS6" s="1276"/>
      <c r="AT6" s="1276"/>
      <c r="AU6" s="1276"/>
      <c r="AV6" s="1276"/>
      <c r="AW6" s="1276"/>
      <c r="AX6" s="1276"/>
      <c r="AY6" s="1276"/>
      <c r="AZ6" s="1276"/>
      <c r="BA6" s="1276"/>
      <c r="BB6" s="1276"/>
      <c r="BC6" s="1276"/>
      <c r="BD6" s="1276"/>
      <c r="BE6" s="1276"/>
      <c r="BF6" s="1276"/>
      <c r="BG6" s="1276"/>
      <c r="BH6" s="1276"/>
      <c r="BI6" s="1276"/>
      <c r="BJ6" s="1276"/>
      <c r="BK6" s="1276"/>
      <c r="BL6" s="1276"/>
      <c r="BM6" s="1276"/>
      <c r="BN6" s="1276"/>
      <c r="BO6" s="1276"/>
      <c r="BP6" s="1276"/>
      <c r="BQ6" s="1276"/>
      <c r="BR6" s="1276"/>
      <c r="BS6" s="1276"/>
      <c r="BT6" s="1276"/>
      <c r="BU6" s="1276"/>
      <c r="BV6" s="1276"/>
      <c r="BW6" s="1276"/>
      <c r="BX6" s="1276"/>
      <c r="BY6" s="1276"/>
      <c r="BZ6" s="1276"/>
      <c r="CA6" s="1276"/>
      <c r="CB6" s="1276"/>
      <c r="CC6" s="1276"/>
      <c r="CD6" s="1276"/>
      <c r="CE6" s="1276"/>
      <c r="CF6" s="1276"/>
      <c r="CG6" s="1276"/>
      <c r="CH6" s="1276"/>
      <c r="CI6" s="1276"/>
      <c r="CJ6" s="1276"/>
      <c r="CK6" s="1276"/>
      <c r="CL6" s="1276"/>
      <c r="CM6" s="1276"/>
      <c r="CN6" s="1276"/>
      <c r="CO6" s="1276"/>
      <c r="CP6" s="1276"/>
      <c r="CQ6" s="1276"/>
      <c r="CR6" s="1276"/>
      <c r="CS6" s="1276"/>
      <c r="CT6" s="1276"/>
      <c r="CU6" s="1276"/>
      <c r="CV6" s="1276"/>
      <c r="CW6" s="1276"/>
      <c r="CX6" s="1276"/>
      <c r="CY6" s="1276"/>
      <c r="CZ6" s="1276"/>
      <c r="DA6" s="1276"/>
      <c r="DB6" s="1276"/>
      <c r="DC6" s="1276"/>
      <c r="DD6" s="1276"/>
      <c r="DE6" s="1276"/>
      <c r="DF6" s="293"/>
      <c r="DG6" s="293"/>
      <c r="DH6" s="293"/>
      <c r="DI6" s="293"/>
      <c r="DJ6" s="293"/>
      <c r="DK6" s="293"/>
      <c r="DL6" s="293"/>
      <c r="DM6" s="293"/>
      <c r="DN6" s="293"/>
      <c r="DO6" s="293"/>
      <c r="DP6" s="293"/>
      <c r="DQ6" s="293"/>
      <c r="DR6" s="293"/>
      <c r="DS6" s="293"/>
      <c r="DT6" s="293"/>
      <c r="DU6" s="293"/>
      <c r="DV6" s="293"/>
      <c r="DW6" s="293"/>
    </row>
    <row r="7" spans="1:143" s="292" customFormat="1" ht="13.2">
      <c r="A7" s="1276"/>
      <c r="B7" s="1276"/>
      <c r="C7" s="1276"/>
      <c r="D7" s="1276"/>
      <c r="E7" s="1276"/>
      <c r="F7" s="1276"/>
      <c r="G7" s="1276"/>
      <c r="H7" s="1276"/>
      <c r="I7" s="1276"/>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6"/>
      <c r="AG7" s="1276"/>
      <c r="AH7" s="1276"/>
      <c r="AI7" s="1276"/>
      <c r="AJ7" s="1276"/>
      <c r="AK7" s="1276"/>
      <c r="AL7" s="1276"/>
      <c r="AM7" s="1276"/>
      <c r="AN7" s="1276"/>
      <c r="AO7" s="1276"/>
      <c r="AP7" s="1276"/>
      <c r="AQ7" s="1276"/>
      <c r="AR7" s="1276"/>
      <c r="AS7" s="1276"/>
      <c r="AT7" s="1276"/>
      <c r="AU7" s="1276"/>
      <c r="AV7" s="1276"/>
      <c r="AW7" s="1276"/>
      <c r="AX7" s="1276"/>
      <c r="AY7" s="1276"/>
      <c r="AZ7" s="1276"/>
      <c r="BA7" s="1276"/>
      <c r="BB7" s="1276"/>
      <c r="BC7" s="1276"/>
      <c r="BD7" s="1276"/>
      <c r="BE7" s="1276"/>
      <c r="BF7" s="1276"/>
      <c r="BG7" s="1276"/>
      <c r="BH7" s="1276"/>
      <c r="BI7" s="1276"/>
      <c r="BJ7" s="1276"/>
      <c r="BK7" s="1276"/>
      <c r="BL7" s="1276"/>
      <c r="BM7" s="1276"/>
      <c r="BN7" s="1276"/>
      <c r="BO7" s="1276"/>
      <c r="BP7" s="1276"/>
      <c r="BQ7" s="1276"/>
      <c r="BR7" s="1276"/>
      <c r="BS7" s="1276"/>
      <c r="BT7" s="1276"/>
      <c r="BU7" s="1276"/>
      <c r="BV7" s="1276"/>
      <c r="BW7" s="1276"/>
      <c r="BX7" s="1276"/>
      <c r="BY7" s="1276"/>
      <c r="BZ7" s="1276"/>
      <c r="CA7" s="1276"/>
      <c r="CB7" s="1276"/>
      <c r="CC7" s="1276"/>
      <c r="CD7" s="1276"/>
      <c r="CE7" s="1276"/>
      <c r="CF7" s="1276"/>
      <c r="CG7" s="1276"/>
      <c r="CH7" s="1276"/>
      <c r="CI7" s="1276"/>
      <c r="CJ7" s="1276"/>
      <c r="CK7" s="1276"/>
      <c r="CL7" s="1276"/>
      <c r="CM7" s="1276"/>
      <c r="CN7" s="1276"/>
      <c r="CO7" s="1276"/>
      <c r="CP7" s="1276"/>
      <c r="CQ7" s="1276"/>
      <c r="CR7" s="1276"/>
      <c r="CS7" s="1276"/>
      <c r="CT7" s="1276"/>
      <c r="CU7" s="1276"/>
      <c r="CV7" s="1276"/>
      <c r="CW7" s="1276"/>
      <c r="CX7" s="1276"/>
      <c r="CY7" s="1276"/>
      <c r="CZ7" s="1276"/>
      <c r="DA7" s="1276"/>
      <c r="DB7" s="1276"/>
      <c r="DC7" s="1276"/>
      <c r="DD7" s="1276"/>
      <c r="DE7" s="1276"/>
      <c r="DF7" s="293"/>
      <c r="DG7" s="293"/>
      <c r="DH7" s="293"/>
      <c r="DI7" s="293"/>
      <c r="DJ7" s="293"/>
      <c r="DK7" s="293"/>
      <c r="DL7" s="293"/>
      <c r="DM7" s="293"/>
      <c r="DN7" s="293"/>
      <c r="DO7" s="293"/>
      <c r="DP7" s="293"/>
      <c r="DQ7" s="293"/>
      <c r="DR7" s="293"/>
      <c r="DS7" s="293"/>
      <c r="DT7" s="293"/>
      <c r="DU7" s="293"/>
      <c r="DV7" s="293"/>
      <c r="DW7" s="293"/>
    </row>
    <row r="8" spans="1:143" s="292" customFormat="1" ht="13.2">
      <c r="A8" s="1276"/>
      <c r="B8" s="1276"/>
      <c r="C8" s="1276"/>
      <c r="D8" s="1276"/>
      <c r="E8" s="1276"/>
      <c r="F8" s="1276"/>
      <c r="G8" s="1276"/>
      <c r="H8" s="1276"/>
      <c r="I8" s="1276"/>
      <c r="J8" s="1276"/>
      <c r="K8" s="1276"/>
      <c r="L8" s="1276"/>
      <c r="M8" s="1276"/>
      <c r="N8" s="1276"/>
      <c r="O8" s="1276"/>
      <c r="P8" s="1276"/>
      <c r="Q8" s="1276"/>
      <c r="R8" s="1276"/>
      <c r="S8" s="1276"/>
      <c r="T8" s="1276"/>
      <c r="U8" s="1276"/>
      <c r="V8" s="1276"/>
      <c r="W8" s="1276"/>
      <c r="X8" s="1276"/>
      <c r="Y8" s="1276"/>
      <c r="Z8" s="1276"/>
      <c r="AA8" s="1276"/>
      <c r="AB8" s="1276"/>
      <c r="AC8" s="1276"/>
      <c r="AD8" s="1276"/>
      <c r="AE8" s="1276"/>
      <c r="AF8" s="1276"/>
      <c r="AG8" s="1276"/>
      <c r="AH8" s="1276"/>
      <c r="AI8" s="1276"/>
      <c r="AJ8" s="1276"/>
      <c r="AK8" s="1276"/>
      <c r="AL8" s="1276"/>
      <c r="AM8" s="1276"/>
      <c r="AN8" s="1276"/>
      <c r="AO8" s="1276"/>
      <c r="AP8" s="1276"/>
      <c r="AQ8" s="1276"/>
      <c r="AR8" s="1276"/>
      <c r="AS8" s="1276"/>
      <c r="AT8" s="1276"/>
      <c r="AU8" s="1276"/>
      <c r="AV8" s="1276"/>
      <c r="AW8" s="1276"/>
      <c r="AX8" s="1276"/>
      <c r="AY8" s="1276"/>
      <c r="AZ8" s="1276"/>
      <c r="BA8" s="1276"/>
      <c r="BB8" s="1276"/>
      <c r="BC8" s="1276"/>
      <c r="BD8" s="1276"/>
      <c r="BE8" s="1276"/>
      <c r="BF8" s="1276"/>
      <c r="BG8" s="1276"/>
      <c r="BH8" s="1276"/>
      <c r="BI8" s="1276"/>
      <c r="BJ8" s="1276"/>
      <c r="BK8" s="1276"/>
      <c r="BL8" s="1276"/>
      <c r="BM8" s="1276"/>
      <c r="BN8" s="1276"/>
      <c r="BO8" s="1276"/>
      <c r="BP8" s="1276"/>
      <c r="BQ8" s="1276"/>
      <c r="BR8" s="1276"/>
      <c r="BS8" s="1276"/>
      <c r="BT8" s="1276"/>
      <c r="BU8" s="1276"/>
      <c r="BV8" s="1276"/>
      <c r="BW8" s="1276"/>
      <c r="BX8" s="1276"/>
      <c r="BY8" s="1276"/>
      <c r="BZ8" s="1276"/>
      <c r="CA8" s="1276"/>
      <c r="CB8" s="1276"/>
      <c r="CC8" s="1276"/>
      <c r="CD8" s="1276"/>
      <c r="CE8" s="1276"/>
      <c r="CF8" s="1276"/>
      <c r="CG8" s="1276"/>
      <c r="CH8" s="1276"/>
      <c r="CI8" s="1276"/>
      <c r="CJ8" s="1276"/>
      <c r="CK8" s="1276"/>
      <c r="CL8" s="1276"/>
      <c r="CM8" s="1276"/>
      <c r="CN8" s="1276"/>
      <c r="CO8" s="1276"/>
      <c r="CP8" s="1276"/>
      <c r="CQ8" s="1276"/>
      <c r="CR8" s="1276"/>
      <c r="CS8" s="1276"/>
      <c r="CT8" s="1276"/>
      <c r="CU8" s="1276"/>
      <c r="CV8" s="1276"/>
      <c r="CW8" s="1276"/>
      <c r="CX8" s="1276"/>
      <c r="CY8" s="1276"/>
      <c r="CZ8" s="1276"/>
      <c r="DA8" s="1276"/>
      <c r="DB8" s="1276"/>
      <c r="DC8" s="1276"/>
      <c r="DD8" s="1276"/>
      <c r="DE8" s="1276"/>
      <c r="DF8" s="293"/>
      <c r="DG8" s="293"/>
      <c r="DH8" s="293"/>
      <c r="DI8" s="293"/>
      <c r="DJ8" s="293"/>
      <c r="DK8" s="293"/>
      <c r="DL8" s="293"/>
      <c r="DM8" s="293"/>
      <c r="DN8" s="293"/>
      <c r="DO8" s="293"/>
      <c r="DP8" s="293"/>
      <c r="DQ8" s="293"/>
      <c r="DR8" s="293"/>
      <c r="DS8" s="293"/>
      <c r="DT8" s="293"/>
      <c r="DU8" s="293"/>
      <c r="DV8" s="293"/>
      <c r="DW8" s="293"/>
    </row>
    <row r="9" spans="1:143" s="292" customFormat="1" ht="13.2">
      <c r="A9" s="1276"/>
      <c r="B9" s="1276"/>
      <c r="C9" s="1276"/>
      <c r="D9" s="1276"/>
      <c r="E9" s="1276"/>
      <c r="F9" s="1276"/>
      <c r="G9" s="1276"/>
      <c r="H9" s="1276"/>
      <c r="I9" s="1276"/>
      <c r="J9" s="1276"/>
      <c r="K9" s="1276"/>
      <c r="L9" s="1276"/>
      <c r="M9" s="1276"/>
      <c r="N9" s="1276"/>
      <c r="O9" s="1276"/>
      <c r="P9" s="1276"/>
      <c r="Q9" s="1276"/>
      <c r="R9" s="1276"/>
      <c r="S9" s="1276"/>
      <c r="T9" s="1276"/>
      <c r="U9" s="1276"/>
      <c r="V9" s="1276"/>
      <c r="W9" s="1276"/>
      <c r="X9" s="1276"/>
      <c r="Y9" s="1276"/>
      <c r="Z9" s="1276"/>
      <c r="AA9" s="1276"/>
      <c r="AB9" s="1276"/>
      <c r="AC9" s="1276"/>
      <c r="AD9" s="1276"/>
      <c r="AE9" s="1276"/>
      <c r="AF9" s="1276"/>
      <c r="AG9" s="1276"/>
      <c r="AH9" s="1276"/>
      <c r="AI9" s="1276"/>
      <c r="AJ9" s="1276"/>
      <c r="AK9" s="1276"/>
      <c r="AL9" s="1276"/>
      <c r="AM9" s="1276"/>
      <c r="AN9" s="1276"/>
      <c r="AO9" s="1276"/>
      <c r="AP9" s="1276"/>
      <c r="AQ9" s="1276"/>
      <c r="AR9" s="1276"/>
      <c r="AS9" s="1276"/>
      <c r="AT9" s="1276"/>
      <c r="AU9" s="1276"/>
      <c r="AV9" s="1276"/>
      <c r="AW9" s="1276"/>
      <c r="AX9" s="1276"/>
      <c r="AY9" s="1276"/>
      <c r="AZ9" s="1276"/>
      <c r="BA9" s="1276"/>
      <c r="BB9" s="1276"/>
      <c r="BC9" s="1276"/>
      <c r="BD9" s="1276"/>
      <c r="BE9" s="1276"/>
      <c r="BF9" s="1276"/>
      <c r="BG9" s="1276"/>
      <c r="BH9" s="1276"/>
      <c r="BI9" s="1276"/>
      <c r="BJ9" s="1276"/>
      <c r="BK9" s="1276"/>
      <c r="BL9" s="1276"/>
      <c r="BM9" s="1276"/>
      <c r="BN9" s="1276"/>
      <c r="BO9" s="1276"/>
      <c r="BP9" s="1276"/>
      <c r="BQ9" s="1276"/>
      <c r="BR9" s="1276"/>
      <c r="BS9" s="1276"/>
      <c r="BT9" s="1276"/>
      <c r="BU9" s="1276"/>
      <c r="BV9" s="1276"/>
      <c r="BW9" s="1276"/>
      <c r="BX9" s="1276"/>
      <c r="BY9" s="1276"/>
      <c r="BZ9" s="1276"/>
      <c r="CA9" s="1276"/>
      <c r="CB9" s="1276"/>
      <c r="CC9" s="1276"/>
      <c r="CD9" s="1276"/>
      <c r="CE9" s="1276"/>
      <c r="CF9" s="1276"/>
      <c r="CG9" s="1276"/>
      <c r="CH9" s="1276"/>
      <c r="CI9" s="1276"/>
      <c r="CJ9" s="1276"/>
      <c r="CK9" s="1276"/>
      <c r="CL9" s="1276"/>
      <c r="CM9" s="1276"/>
      <c r="CN9" s="1276"/>
      <c r="CO9" s="1276"/>
      <c r="CP9" s="1276"/>
      <c r="CQ9" s="1276"/>
      <c r="CR9" s="1276"/>
      <c r="CS9" s="1276"/>
      <c r="CT9" s="1276"/>
      <c r="CU9" s="1276"/>
      <c r="CV9" s="1276"/>
      <c r="CW9" s="1276"/>
      <c r="CX9" s="1276"/>
      <c r="CY9" s="1276"/>
      <c r="CZ9" s="1276"/>
      <c r="DA9" s="1276"/>
      <c r="DB9" s="1276"/>
      <c r="DC9" s="1276"/>
      <c r="DD9" s="1276"/>
      <c r="DE9" s="1276"/>
      <c r="DF9" s="293"/>
      <c r="DG9" s="293"/>
      <c r="DH9" s="293"/>
      <c r="DI9" s="293"/>
      <c r="DJ9" s="293"/>
      <c r="DK9" s="293"/>
      <c r="DL9" s="293"/>
      <c r="DM9" s="293"/>
      <c r="DN9" s="293"/>
      <c r="DO9" s="293"/>
      <c r="DP9" s="293"/>
      <c r="DQ9" s="293"/>
      <c r="DR9" s="293"/>
      <c r="DS9" s="293"/>
      <c r="DT9" s="293"/>
      <c r="DU9" s="293"/>
      <c r="DV9" s="293"/>
      <c r="DW9" s="293"/>
    </row>
    <row r="10" spans="1:143" s="292" customFormat="1" ht="13.2">
      <c r="A10" s="1276"/>
      <c r="B10" s="1276"/>
      <c r="C10" s="1276"/>
      <c r="D10" s="1276"/>
      <c r="E10" s="1276"/>
      <c r="F10" s="1276"/>
      <c r="G10" s="1276"/>
      <c r="H10" s="1276"/>
      <c r="I10" s="1276"/>
      <c r="J10" s="1276"/>
      <c r="K10" s="1276"/>
      <c r="L10" s="1276"/>
      <c r="M10" s="1276"/>
      <c r="N10" s="1276"/>
      <c r="O10" s="1276"/>
      <c r="P10" s="1276"/>
      <c r="Q10" s="1276"/>
      <c r="R10" s="1276"/>
      <c r="S10" s="1276"/>
      <c r="T10" s="1276"/>
      <c r="U10" s="1276"/>
      <c r="V10" s="1276"/>
      <c r="W10" s="1276"/>
      <c r="X10" s="1276"/>
      <c r="Y10" s="1276"/>
      <c r="Z10" s="1276"/>
      <c r="AA10" s="1276"/>
      <c r="AB10" s="1276"/>
      <c r="AC10" s="1276"/>
      <c r="AD10" s="1276"/>
      <c r="AE10" s="1276"/>
      <c r="AF10" s="1276"/>
      <c r="AG10" s="1276"/>
      <c r="AH10" s="1276"/>
      <c r="AI10" s="1276"/>
      <c r="AJ10" s="1276"/>
      <c r="AK10" s="1276"/>
      <c r="AL10" s="1276"/>
      <c r="AM10" s="1276"/>
      <c r="AN10" s="1276"/>
      <c r="AO10" s="1276"/>
      <c r="AP10" s="1276"/>
      <c r="AQ10" s="1276"/>
      <c r="AR10" s="1276"/>
      <c r="AS10" s="1276"/>
      <c r="AT10" s="1276"/>
      <c r="AU10" s="1276"/>
      <c r="AV10" s="1276"/>
      <c r="AW10" s="1276"/>
      <c r="AX10" s="1276"/>
      <c r="AY10" s="1276"/>
      <c r="AZ10" s="1276"/>
      <c r="BA10" s="1276"/>
      <c r="BB10" s="1276"/>
      <c r="BC10" s="1276"/>
      <c r="BD10" s="1276"/>
      <c r="BE10" s="1276"/>
      <c r="BF10" s="1276"/>
      <c r="BG10" s="1276"/>
      <c r="BH10" s="1276"/>
      <c r="BI10" s="1276"/>
      <c r="BJ10" s="1276"/>
      <c r="BK10" s="1276"/>
      <c r="BL10" s="1276"/>
      <c r="BM10" s="1276"/>
      <c r="BN10" s="1276"/>
      <c r="BO10" s="1276"/>
      <c r="BP10" s="1276"/>
      <c r="BQ10" s="1276"/>
      <c r="BR10" s="1276"/>
      <c r="BS10" s="1276"/>
      <c r="BT10" s="1276"/>
      <c r="BU10" s="1276"/>
      <c r="BV10" s="1276"/>
      <c r="BW10" s="1276"/>
      <c r="BX10" s="1276"/>
      <c r="BY10" s="1276"/>
      <c r="BZ10" s="1276"/>
      <c r="CA10" s="1276"/>
      <c r="CB10" s="1276"/>
      <c r="CC10" s="1276"/>
      <c r="CD10" s="1276"/>
      <c r="CE10" s="1276"/>
      <c r="CF10" s="1276"/>
      <c r="CG10" s="1276"/>
      <c r="CH10" s="1276"/>
      <c r="CI10" s="1276"/>
      <c r="CJ10" s="1276"/>
      <c r="CK10" s="1276"/>
      <c r="CL10" s="1276"/>
      <c r="CM10" s="1276"/>
      <c r="CN10" s="1276"/>
      <c r="CO10" s="1276"/>
      <c r="CP10" s="1276"/>
      <c r="CQ10" s="1276"/>
      <c r="CR10" s="1276"/>
      <c r="CS10" s="1276"/>
      <c r="CT10" s="1276"/>
      <c r="CU10" s="1276"/>
      <c r="CV10" s="1276"/>
      <c r="CW10" s="1276"/>
      <c r="CX10" s="1276"/>
      <c r="CY10" s="1276"/>
      <c r="CZ10" s="1276"/>
      <c r="DA10" s="1276"/>
      <c r="DB10" s="1276"/>
      <c r="DC10" s="1276"/>
      <c r="DD10" s="1276"/>
      <c r="DE10" s="1276"/>
      <c r="DF10" s="293"/>
      <c r="DG10" s="293"/>
      <c r="DH10" s="293"/>
      <c r="DI10" s="293"/>
      <c r="DJ10" s="293"/>
      <c r="DK10" s="293"/>
      <c r="DL10" s="293"/>
      <c r="DM10" s="293"/>
      <c r="DN10" s="293"/>
      <c r="DO10" s="293"/>
      <c r="DP10" s="293"/>
      <c r="DQ10" s="293"/>
      <c r="DR10" s="293"/>
      <c r="DS10" s="293"/>
      <c r="DT10" s="293"/>
      <c r="DU10" s="293"/>
      <c r="DV10" s="293"/>
      <c r="DW10" s="293"/>
      <c r="EM10" s="292" t="s">
        <v>618</v>
      </c>
    </row>
    <row r="11" spans="1:143" s="292" customFormat="1" ht="13.2">
      <c r="A11" s="1276"/>
      <c r="B11" s="1276"/>
      <c r="C11" s="1276"/>
      <c r="D11" s="1276"/>
      <c r="E11" s="1276"/>
      <c r="F11" s="1276"/>
      <c r="G11" s="1276"/>
      <c r="H11" s="1276"/>
      <c r="I11" s="1276"/>
      <c r="J11" s="1276"/>
      <c r="K11" s="1276"/>
      <c r="L11" s="1276"/>
      <c r="M11" s="1276"/>
      <c r="N11" s="1276"/>
      <c r="O11" s="1276"/>
      <c r="P11" s="1276"/>
      <c r="Q11" s="1276"/>
      <c r="R11" s="1276"/>
      <c r="S11" s="1276"/>
      <c r="T11" s="1276"/>
      <c r="U11" s="1276"/>
      <c r="V11" s="1276"/>
      <c r="W11" s="1276"/>
      <c r="X11" s="1276"/>
      <c r="Y11" s="1276"/>
      <c r="Z11" s="1276"/>
      <c r="AA11" s="1276"/>
      <c r="AB11" s="1276"/>
      <c r="AC11" s="1276"/>
      <c r="AD11" s="1276"/>
      <c r="AE11" s="1276"/>
      <c r="AF11" s="1276"/>
      <c r="AG11" s="1276"/>
      <c r="AH11" s="1276"/>
      <c r="AI11" s="1276"/>
      <c r="AJ11" s="1276"/>
      <c r="AK11" s="1276"/>
      <c r="AL11" s="1276"/>
      <c r="AM11" s="1276"/>
      <c r="AN11" s="1276"/>
      <c r="AO11" s="1276"/>
      <c r="AP11" s="1276"/>
      <c r="AQ11" s="1276"/>
      <c r="AR11" s="1276"/>
      <c r="AS11" s="1276"/>
      <c r="AT11" s="1276"/>
      <c r="AU11" s="1276"/>
      <c r="AV11" s="1276"/>
      <c r="AW11" s="1276"/>
      <c r="AX11" s="1276"/>
      <c r="AY11" s="1276"/>
      <c r="AZ11" s="1276"/>
      <c r="BA11" s="1276"/>
      <c r="BB11" s="1276"/>
      <c r="BC11" s="1276"/>
      <c r="BD11" s="1276"/>
      <c r="BE11" s="1276"/>
      <c r="BF11" s="1276"/>
      <c r="BG11" s="1276"/>
      <c r="BH11" s="1276"/>
      <c r="BI11" s="1276"/>
      <c r="BJ11" s="1276"/>
      <c r="BK11" s="1276"/>
      <c r="BL11" s="1276"/>
      <c r="BM11" s="1276"/>
      <c r="BN11" s="1276"/>
      <c r="BO11" s="1276"/>
      <c r="BP11" s="1276"/>
      <c r="BQ11" s="1276"/>
      <c r="BR11" s="1276"/>
      <c r="BS11" s="1276"/>
      <c r="BT11" s="1276"/>
      <c r="BU11" s="1276"/>
      <c r="BV11" s="1276"/>
      <c r="BW11" s="1276"/>
      <c r="BX11" s="1276"/>
      <c r="BY11" s="1276"/>
      <c r="BZ11" s="1276"/>
      <c r="CA11" s="1276"/>
      <c r="CB11" s="1276"/>
      <c r="CC11" s="1276"/>
      <c r="CD11" s="1276"/>
      <c r="CE11" s="1276"/>
      <c r="CF11" s="1276"/>
      <c r="CG11" s="1276"/>
      <c r="CH11" s="1276"/>
      <c r="CI11" s="1276"/>
      <c r="CJ11" s="1276"/>
      <c r="CK11" s="1276"/>
      <c r="CL11" s="1276"/>
      <c r="CM11" s="1276"/>
      <c r="CN11" s="1276"/>
      <c r="CO11" s="1276"/>
      <c r="CP11" s="1276"/>
      <c r="CQ11" s="1276"/>
      <c r="CR11" s="1276"/>
      <c r="CS11" s="1276"/>
      <c r="CT11" s="1276"/>
      <c r="CU11" s="1276"/>
      <c r="CV11" s="1276"/>
      <c r="CW11" s="1276"/>
      <c r="CX11" s="1276"/>
      <c r="CY11" s="1276"/>
      <c r="CZ11" s="1276"/>
      <c r="DA11" s="1276"/>
      <c r="DB11" s="1276"/>
      <c r="DC11" s="1276"/>
      <c r="DD11" s="1276"/>
      <c r="DE11" s="1276"/>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2">
      <c r="A12" s="1276"/>
      <c r="B12" s="1276"/>
      <c r="C12" s="1276"/>
      <c r="D12" s="1276"/>
      <c r="E12" s="1276"/>
      <c r="F12" s="1276"/>
      <c r="G12" s="1276"/>
      <c r="H12" s="1276"/>
      <c r="I12" s="1276"/>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1276"/>
      <c r="AL12" s="1276"/>
      <c r="AM12" s="1276"/>
      <c r="AN12" s="1276"/>
      <c r="AO12" s="1276"/>
      <c r="AP12" s="1276"/>
      <c r="AQ12" s="1276"/>
      <c r="AR12" s="1276"/>
      <c r="AS12" s="1276"/>
      <c r="AT12" s="1276"/>
      <c r="AU12" s="1276"/>
      <c r="AV12" s="1276"/>
      <c r="AW12" s="1276"/>
      <c r="AX12" s="1276"/>
      <c r="AY12" s="1276"/>
      <c r="AZ12" s="1276"/>
      <c r="BA12" s="1276"/>
      <c r="BB12" s="1276"/>
      <c r="BC12" s="1276"/>
      <c r="BD12" s="1276"/>
      <c r="BE12" s="1276"/>
      <c r="BF12" s="1276"/>
      <c r="BG12" s="1276"/>
      <c r="BH12" s="1276"/>
      <c r="BI12" s="1276"/>
      <c r="BJ12" s="1276"/>
      <c r="BK12" s="1276"/>
      <c r="BL12" s="1276"/>
      <c r="BM12" s="1276"/>
      <c r="BN12" s="1276"/>
      <c r="BO12" s="1276"/>
      <c r="BP12" s="1276"/>
      <c r="BQ12" s="1276"/>
      <c r="BR12" s="1276"/>
      <c r="BS12" s="1276"/>
      <c r="BT12" s="1276"/>
      <c r="BU12" s="1276"/>
      <c r="BV12" s="1276"/>
      <c r="BW12" s="1276"/>
      <c r="BX12" s="1276"/>
      <c r="BY12" s="1276"/>
      <c r="BZ12" s="1276"/>
      <c r="CA12" s="1276"/>
      <c r="CB12" s="1276"/>
      <c r="CC12" s="1276"/>
      <c r="CD12" s="1276"/>
      <c r="CE12" s="1276"/>
      <c r="CF12" s="1276"/>
      <c r="CG12" s="1276"/>
      <c r="CH12" s="1276"/>
      <c r="CI12" s="1276"/>
      <c r="CJ12" s="1276"/>
      <c r="CK12" s="1276"/>
      <c r="CL12" s="1276"/>
      <c r="CM12" s="1276"/>
      <c r="CN12" s="1276"/>
      <c r="CO12" s="1276"/>
      <c r="CP12" s="1276"/>
      <c r="CQ12" s="1276"/>
      <c r="CR12" s="1276"/>
      <c r="CS12" s="1276"/>
      <c r="CT12" s="1276"/>
      <c r="CU12" s="1276"/>
      <c r="CV12" s="1276"/>
      <c r="CW12" s="1276"/>
      <c r="CX12" s="1276"/>
      <c r="CY12" s="1276"/>
      <c r="CZ12" s="1276"/>
      <c r="DA12" s="1276"/>
      <c r="DB12" s="1276"/>
      <c r="DC12" s="1276"/>
      <c r="DD12" s="1276"/>
      <c r="DE12" s="1276"/>
      <c r="DF12" s="293"/>
      <c r="DG12" s="293"/>
      <c r="DH12" s="293"/>
      <c r="DI12" s="293"/>
      <c r="DJ12" s="293"/>
      <c r="DK12" s="293"/>
      <c r="DL12" s="293"/>
      <c r="DM12" s="293"/>
      <c r="DN12" s="293"/>
      <c r="DO12" s="293"/>
      <c r="DP12" s="293"/>
      <c r="DQ12" s="293"/>
      <c r="DR12" s="293"/>
      <c r="DS12" s="293"/>
      <c r="DT12" s="293"/>
      <c r="DU12" s="293"/>
      <c r="DV12" s="293"/>
      <c r="DW12" s="293"/>
      <c r="EM12" s="292" t="s">
        <v>618</v>
      </c>
    </row>
    <row r="13" spans="1:143" s="292" customFormat="1" ht="13.2">
      <c r="A13" s="1276"/>
      <c r="B13" s="1276"/>
      <c r="C13" s="1276"/>
      <c r="D13" s="1276"/>
      <c r="E13" s="1276"/>
      <c r="F13" s="1276"/>
      <c r="G13" s="1276"/>
      <c r="H13" s="1276"/>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1276"/>
      <c r="AL13" s="1276"/>
      <c r="AM13" s="1276"/>
      <c r="AN13" s="1276"/>
      <c r="AO13" s="1276"/>
      <c r="AP13" s="1276"/>
      <c r="AQ13" s="1276"/>
      <c r="AR13" s="1276"/>
      <c r="AS13" s="1276"/>
      <c r="AT13" s="1276"/>
      <c r="AU13" s="1276"/>
      <c r="AV13" s="1276"/>
      <c r="AW13" s="1276"/>
      <c r="AX13" s="1276"/>
      <c r="AY13" s="1276"/>
      <c r="AZ13" s="1276"/>
      <c r="BA13" s="1276"/>
      <c r="BB13" s="1276"/>
      <c r="BC13" s="1276"/>
      <c r="BD13" s="1276"/>
      <c r="BE13" s="1276"/>
      <c r="BF13" s="1276"/>
      <c r="BG13" s="1276"/>
      <c r="BH13" s="1276"/>
      <c r="BI13" s="1276"/>
      <c r="BJ13" s="1276"/>
      <c r="BK13" s="1276"/>
      <c r="BL13" s="1276"/>
      <c r="BM13" s="1276"/>
      <c r="BN13" s="1276"/>
      <c r="BO13" s="1276"/>
      <c r="BP13" s="1276"/>
      <c r="BQ13" s="1276"/>
      <c r="BR13" s="1276"/>
      <c r="BS13" s="1276"/>
      <c r="BT13" s="1276"/>
      <c r="BU13" s="1276"/>
      <c r="BV13" s="1276"/>
      <c r="BW13" s="1276"/>
      <c r="BX13" s="1276"/>
      <c r="BY13" s="1276"/>
      <c r="BZ13" s="1276"/>
      <c r="CA13" s="1276"/>
      <c r="CB13" s="1276"/>
      <c r="CC13" s="1276"/>
      <c r="CD13" s="1276"/>
      <c r="CE13" s="1276"/>
      <c r="CF13" s="1276"/>
      <c r="CG13" s="1276"/>
      <c r="CH13" s="1276"/>
      <c r="CI13" s="1276"/>
      <c r="CJ13" s="1276"/>
      <c r="CK13" s="1276"/>
      <c r="CL13" s="1276"/>
      <c r="CM13" s="1276"/>
      <c r="CN13" s="1276"/>
      <c r="CO13" s="1276"/>
      <c r="CP13" s="1276"/>
      <c r="CQ13" s="1276"/>
      <c r="CR13" s="1276"/>
      <c r="CS13" s="1276"/>
      <c r="CT13" s="1276"/>
      <c r="CU13" s="1276"/>
      <c r="CV13" s="1276"/>
      <c r="CW13" s="1276"/>
      <c r="CX13" s="1276"/>
      <c r="CY13" s="1276"/>
      <c r="CZ13" s="1276"/>
      <c r="DA13" s="1276"/>
      <c r="DB13" s="1276"/>
      <c r="DC13" s="1276"/>
      <c r="DD13" s="1276"/>
      <c r="DE13" s="1276"/>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2">
      <c r="A14" s="1276"/>
      <c r="B14" s="1276"/>
      <c r="C14" s="1276"/>
      <c r="D14" s="1276"/>
      <c r="E14" s="1276"/>
      <c r="F14" s="1276"/>
      <c r="G14" s="1276"/>
      <c r="H14" s="1276"/>
      <c r="I14" s="1276"/>
      <c r="J14" s="1276"/>
      <c r="K14" s="1276"/>
      <c r="L14" s="1276"/>
      <c r="M14" s="1276"/>
      <c r="N14" s="1276"/>
      <c r="O14" s="1276"/>
      <c r="P14" s="1276"/>
      <c r="Q14" s="1276"/>
      <c r="R14" s="1276"/>
      <c r="S14" s="1276"/>
      <c r="T14" s="1276"/>
      <c r="U14" s="1276"/>
      <c r="V14" s="1276"/>
      <c r="W14" s="1276"/>
      <c r="X14" s="1276"/>
      <c r="Y14" s="1276"/>
      <c r="Z14" s="1276"/>
      <c r="AA14" s="1276"/>
      <c r="AB14" s="1276"/>
      <c r="AC14" s="1276"/>
      <c r="AD14" s="1276"/>
      <c r="AE14" s="1276"/>
      <c r="AF14" s="1276"/>
      <c r="AG14" s="1276"/>
      <c r="AH14" s="1276"/>
      <c r="AI14" s="1276"/>
      <c r="AJ14" s="1276"/>
      <c r="AK14" s="1276"/>
      <c r="AL14" s="1276"/>
      <c r="AM14" s="1276"/>
      <c r="AN14" s="1276"/>
      <c r="AO14" s="1276"/>
      <c r="AP14" s="1276"/>
      <c r="AQ14" s="1276"/>
      <c r="AR14" s="1276"/>
      <c r="AS14" s="1276"/>
      <c r="AT14" s="1276"/>
      <c r="AU14" s="1276"/>
      <c r="AV14" s="1276"/>
      <c r="AW14" s="1276"/>
      <c r="AX14" s="1276"/>
      <c r="AY14" s="1276"/>
      <c r="AZ14" s="1276"/>
      <c r="BA14" s="1276"/>
      <c r="BB14" s="1276"/>
      <c r="BC14" s="1276"/>
      <c r="BD14" s="1276"/>
      <c r="BE14" s="1276"/>
      <c r="BF14" s="1276"/>
      <c r="BG14" s="1276"/>
      <c r="BH14" s="1276"/>
      <c r="BI14" s="1276"/>
      <c r="BJ14" s="1276"/>
      <c r="BK14" s="1276"/>
      <c r="BL14" s="1276"/>
      <c r="BM14" s="1276"/>
      <c r="BN14" s="1276"/>
      <c r="BO14" s="1276"/>
      <c r="BP14" s="1276"/>
      <c r="BQ14" s="1276"/>
      <c r="BR14" s="1276"/>
      <c r="BS14" s="1276"/>
      <c r="BT14" s="1276"/>
      <c r="BU14" s="1276"/>
      <c r="BV14" s="1276"/>
      <c r="BW14" s="1276"/>
      <c r="BX14" s="1276"/>
      <c r="BY14" s="1276"/>
      <c r="BZ14" s="1276"/>
      <c r="CA14" s="1276"/>
      <c r="CB14" s="1276"/>
      <c r="CC14" s="1276"/>
      <c r="CD14" s="1276"/>
      <c r="CE14" s="1276"/>
      <c r="CF14" s="1276"/>
      <c r="CG14" s="1276"/>
      <c r="CH14" s="1276"/>
      <c r="CI14" s="1276"/>
      <c r="CJ14" s="1276"/>
      <c r="CK14" s="1276"/>
      <c r="CL14" s="1276"/>
      <c r="CM14" s="1276"/>
      <c r="CN14" s="1276"/>
      <c r="CO14" s="1276"/>
      <c r="CP14" s="1276"/>
      <c r="CQ14" s="1276"/>
      <c r="CR14" s="1276"/>
      <c r="CS14" s="1276"/>
      <c r="CT14" s="1276"/>
      <c r="CU14" s="1276"/>
      <c r="CV14" s="1276"/>
      <c r="CW14" s="1276"/>
      <c r="CX14" s="1276"/>
      <c r="CY14" s="1276"/>
      <c r="CZ14" s="1276"/>
      <c r="DA14" s="1276"/>
      <c r="DB14" s="1276"/>
      <c r="DC14" s="1276"/>
      <c r="DD14" s="1276"/>
      <c r="DE14" s="1276"/>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2">
      <c r="A15" s="1275"/>
      <c r="B15" s="1276"/>
      <c r="C15" s="1276"/>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6"/>
      <c r="AH15" s="1276"/>
      <c r="AI15" s="1276"/>
      <c r="AJ15" s="1276"/>
      <c r="AK15" s="1276"/>
      <c r="AL15" s="1276"/>
      <c r="AM15" s="1276"/>
      <c r="AN15" s="1276"/>
      <c r="AO15" s="1276"/>
      <c r="AP15" s="1276"/>
      <c r="AQ15" s="1276"/>
      <c r="AR15" s="1276"/>
      <c r="AS15" s="1276"/>
      <c r="AT15" s="1276"/>
      <c r="AU15" s="1276"/>
      <c r="AV15" s="1276"/>
      <c r="AW15" s="1276"/>
      <c r="AX15" s="1276"/>
      <c r="AY15" s="1276"/>
      <c r="AZ15" s="1276"/>
      <c r="BA15" s="1276"/>
      <c r="BB15" s="1276"/>
      <c r="BC15" s="1276"/>
      <c r="BD15" s="1276"/>
      <c r="BE15" s="1276"/>
      <c r="BF15" s="1276"/>
      <c r="BG15" s="1276"/>
      <c r="BH15" s="1276"/>
      <c r="BI15" s="1276"/>
      <c r="BJ15" s="1276"/>
      <c r="BK15" s="1276"/>
      <c r="BL15" s="1276"/>
      <c r="BM15" s="1276"/>
      <c r="BN15" s="1276"/>
      <c r="BO15" s="1276"/>
      <c r="BP15" s="1276"/>
      <c r="BQ15" s="1276"/>
      <c r="BR15" s="1276"/>
      <c r="BS15" s="1276"/>
      <c r="BT15" s="1276"/>
      <c r="BU15" s="1276"/>
      <c r="BV15" s="1276"/>
      <c r="BW15" s="1276"/>
      <c r="BX15" s="1276"/>
      <c r="BY15" s="1276"/>
      <c r="BZ15" s="1276"/>
      <c r="CA15" s="1276"/>
      <c r="CB15" s="1276"/>
      <c r="CC15" s="1276"/>
      <c r="CD15" s="1276"/>
      <c r="CE15" s="1276"/>
      <c r="CF15" s="1276"/>
      <c r="CG15" s="1276"/>
      <c r="CH15" s="1276"/>
      <c r="CI15" s="1276"/>
      <c r="CJ15" s="1276"/>
      <c r="CK15" s="1276"/>
      <c r="CL15" s="1276"/>
      <c r="CM15" s="1276"/>
      <c r="CN15" s="1276"/>
      <c r="CO15" s="1276"/>
      <c r="CP15" s="1276"/>
      <c r="CQ15" s="1276"/>
      <c r="CR15" s="1276"/>
      <c r="CS15" s="1276"/>
      <c r="CT15" s="1276"/>
      <c r="CU15" s="1276"/>
      <c r="CV15" s="1276"/>
      <c r="CW15" s="1276"/>
      <c r="CX15" s="1276"/>
      <c r="CY15" s="1276"/>
      <c r="CZ15" s="1276"/>
      <c r="DA15" s="1276"/>
      <c r="DB15" s="1276"/>
      <c r="DC15" s="1276"/>
      <c r="DD15" s="1276"/>
      <c r="DE15" s="1276"/>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2">
      <c r="A16" s="1275"/>
      <c r="B16" s="1276"/>
      <c r="C16" s="1276"/>
      <c r="D16" s="1276"/>
      <c r="E16" s="1276"/>
      <c r="F16" s="1276"/>
      <c r="G16" s="1276"/>
      <c r="H16" s="1276"/>
      <c r="I16" s="1276"/>
      <c r="J16" s="1276"/>
      <c r="K16" s="1276"/>
      <c r="L16" s="1276"/>
      <c r="M16" s="1276"/>
      <c r="N16" s="1276"/>
      <c r="O16" s="1276"/>
      <c r="P16" s="1276"/>
      <c r="Q16" s="1276"/>
      <c r="R16" s="1276"/>
      <c r="S16" s="1276"/>
      <c r="T16" s="1276"/>
      <c r="U16" s="1276"/>
      <c r="V16" s="1276"/>
      <c r="W16" s="1276"/>
      <c r="X16" s="1276"/>
      <c r="Y16" s="1276"/>
      <c r="Z16" s="1276"/>
      <c r="AA16" s="1276"/>
      <c r="AB16" s="1276"/>
      <c r="AC16" s="1276"/>
      <c r="AD16" s="1276"/>
      <c r="AE16" s="1276"/>
      <c r="AF16" s="1276"/>
      <c r="AG16" s="1276"/>
      <c r="AH16" s="1276"/>
      <c r="AI16" s="1276"/>
      <c r="AJ16" s="1276"/>
      <c r="AK16" s="1276"/>
      <c r="AL16" s="1276"/>
      <c r="AM16" s="1276"/>
      <c r="AN16" s="1276"/>
      <c r="AO16" s="1276"/>
      <c r="AP16" s="1276"/>
      <c r="AQ16" s="1276"/>
      <c r="AR16" s="1276"/>
      <c r="AS16" s="1276"/>
      <c r="AT16" s="1276"/>
      <c r="AU16" s="1276"/>
      <c r="AV16" s="1276"/>
      <c r="AW16" s="1276"/>
      <c r="AX16" s="1276"/>
      <c r="AY16" s="1276"/>
      <c r="AZ16" s="1276"/>
      <c r="BA16" s="1276"/>
      <c r="BB16" s="1276"/>
      <c r="BC16" s="1276"/>
      <c r="BD16" s="1276"/>
      <c r="BE16" s="1276"/>
      <c r="BF16" s="1276"/>
      <c r="BG16" s="1276"/>
      <c r="BH16" s="1276"/>
      <c r="BI16" s="1276"/>
      <c r="BJ16" s="1276"/>
      <c r="BK16" s="1276"/>
      <c r="BL16" s="1276"/>
      <c r="BM16" s="1276"/>
      <c r="BN16" s="1276"/>
      <c r="BO16" s="1276"/>
      <c r="BP16" s="1276"/>
      <c r="BQ16" s="1276"/>
      <c r="BR16" s="1276"/>
      <c r="BS16" s="1276"/>
      <c r="BT16" s="1276"/>
      <c r="BU16" s="1276"/>
      <c r="BV16" s="1276"/>
      <c r="BW16" s="1276"/>
      <c r="BX16" s="1276"/>
      <c r="BY16" s="1276"/>
      <c r="BZ16" s="1276"/>
      <c r="CA16" s="1276"/>
      <c r="CB16" s="1276"/>
      <c r="CC16" s="1276"/>
      <c r="CD16" s="1276"/>
      <c r="CE16" s="1276"/>
      <c r="CF16" s="1276"/>
      <c r="CG16" s="1276"/>
      <c r="CH16" s="1276"/>
      <c r="CI16" s="1276"/>
      <c r="CJ16" s="1276"/>
      <c r="CK16" s="1276"/>
      <c r="CL16" s="1276"/>
      <c r="CM16" s="1276"/>
      <c r="CN16" s="1276"/>
      <c r="CO16" s="1276"/>
      <c r="CP16" s="1276"/>
      <c r="CQ16" s="1276"/>
      <c r="CR16" s="1276"/>
      <c r="CS16" s="1276"/>
      <c r="CT16" s="1276"/>
      <c r="CU16" s="1276"/>
      <c r="CV16" s="1276"/>
      <c r="CW16" s="1276"/>
      <c r="CX16" s="1276"/>
      <c r="CY16" s="1276"/>
      <c r="CZ16" s="1276"/>
      <c r="DA16" s="1276"/>
      <c r="DB16" s="1276"/>
      <c r="DC16" s="1276"/>
      <c r="DD16" s="1276"/>
      <c r="DE16" s="1276"/>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2">
      <c r="A17" s="1275"/>
      <c r="B17" s="1276"/>
      <c r="C17" s="1276"/>
      <c r="D17" s="1276"/>
      <c r="E17" s="1276"/>
      <c r="F17" s="1276"/>
      <c r="G17" s="1276"/>
      <c r="H17" s="1276"/>
      <c r="I17" s="1276"/>
      <c r="J17" s="1276"/>
      <c r="K17" s="1276"/>
      <c r="L17" s="1276"/>
      <c r="M17" s="1276"/>
      <c r="N17" s="1276"/>
      <c r="O17" s="1276"/>
      <c r="P17" s="1276"/>
      <c r="Q17" s="1276"/>
      <c r="R17" s="1276"/>
      <c r="S17" s="1276"/>
      <c r="T17" s="1276"/>
      <c r="U17" s="1276"/>
      <c r="V17" s="1276"/>
      <c r="W17" s="1276"/>
      <c r="X17" s="1276"/>
      <c r="Y17" s="1276"/>
      <c r="Z17" s="1276"/>
      <c r="AA17" s="1276"/>
      <c r="AB17" s="1276"/>
      <c r="AC17" s="1276"/>
      <c r="AD17" s="1276"/>
      <c r="AE17" s="1276"/>
      <c r="AF17" s="1276"/>
      <c r="AG17" s="1276"/>
      <c r="AH17" s="1276"/>
      <c r="AI17" s="1276"/>
      <c r="AJ17" s="1276"/>
      <c r="AK17" s="1276"/>
      <c r="AL17" s="1276"/>
      <c r="AM17" s="1276"/>
      <c r="AN17" s="1276"/>
      <c r="AO17" s="1276"/>
      <c r="AP17" s="1276"/>
      <c r="AQ17" s="1276"/>
      <c r="AR17" s="1276"/>
      <c r="AS17" s="1276"/>
      <c r="AT17" s="1276"/>
      <c r="AU17" s="1276"/>
      <c r="AV17" s="1276"/>
      <c r="AW17" s="1276"/>
      <c r="AX17" s="1276"/>
      <c r="AY17" s="1276"/>
      <c r="AZ17" s="1276"/>
      <c r="BA17" s="1276"/>
      <c r="BB17" s="1276"/>
      <c r="BC17" s="1276"/>
      <c r="BD17" s="1276"/>
      <c r="BE17" s="1276"/>
      <c r="BF17" s="1276"/>
      <c r="BG17" s="1276"/>
      <c r="BH17" s="1276"/>
      <c r="BI17" s="1276"/>
      <c r="BJ17" s="1276"/>
      <c r="BK17" s="1276"/>
      <c r="BL17" s="1276"/>
      <c r="BM17" s="1276"/>
      <c r="BN17" s="1276"/>
      <c r="BO17" s="1276"/>
      <c r="BP17" s="1276"/>
      <c r="BQ17" s="1276"/>
      <c r="BR17" s="1276"/>
      <c r="BS17" s="1276"/>
      <c r="BT17" s="1276"/>
      <c r="BU17" s="1276"/>
      <c r="BV17" s="1276"/>
      <c r="BW17" s="1276"/>
      <c r="BX17" s="1276"/>
      <c r="BY17" s="1276"/>
      <c r="BZ17" s="1276"/>
      <c r="CA17" s="1276"/>
      <c r="CB17" s="1276"/>
      <c r="CC17" s="1276"/>
      <c r="CD17" s="1276"/>
      <c r="CE17" s="1276"/>
      <c r="CF17" s="1276"/>
      <c r="CG17" s="1276"/>
      <c r="CH17" s="1276"/>
      <c r="CI17" s="1276"/>
      <c r="CJ17" s="1276"/>
      <c r="CK17" s="1276"/>
      <c r="CL17" s="1276"/>
      <c r="CM17" s="1276"/>
      <c r="CN17" s="1276"/>
      <c r="CO17" s="1276"/>
      <c r="CP17" s="1276"/>
      <c r="CQ17" s="1276"/>
      <c r="CR17" s="1276"/>
      <c r="CS17" s="1276"/>
      <c r="CT17" s="1276"/>
      <c r="CU17" s="1276"/>
      <c r="CV17" s="1276"/>
      <c r="CW17" s="1276"/>
      <c r="CX17" s="1276"/>
      <c r="CY17" s="1276"/>
      <c r="CZ17" s="1276"/>
      <c r="DA17" s="1276"/>
      <c r="DB17" s="1276"/>
      <c r="DC17" s="1276"/>
      <c r="DD17" s="1276"/>
      <c r="DE17" s="1276"/>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2">
      <c r="A18" s="1275"/>
      <c r="B18" s="1276"/>
      <c r="C18" s="1276"/>
      <c r="D18" s="1276"/>
      <c r="E18" s="1276"/>
      <c r="F18" s="1276"/>
      <c r="G18" s="1276"/>
      <c r="H18" s="1276"/>
      <c r="I18" s="1276"/>
      <c r="J18" s="1276"/>
      <c r="K18" s="1276"/>
      <c r="L18" s="1276"/>
      <c r="M18" s="1276"/>
      <c r="N18" s="1276"/>
      <c r="O18" s="1276"/>
      <c r="P18" s="1276"/>
      <c r="Q18" s="1276"/>
      <c r="R18" s="1276"/>
      <c r="S18" s="1276"/>
      <c r="T18" s="1276"/>
      <c r="U18" s="1276"/>
      <c r="V18" s="1276"/>
      <c r="W18" s="1276"/>
      <c r="X18" s="1276"/>
      <c r="Y18" s="1276"/>
      <c r="Z18" s="1276"/>
      <c r="AA18" s="1276"/>
      <c r="AB18" s="1276"/>
      <c r="AC18" s="1276"/>
      <c r="AD18" s="1276"/>
      <c r="AE18" s="1276"/>
      <c r="AF18" s="1276"/>
      <c r="AG18" s="1276"/>
      <c r="AH18" s="1276"/>
      <c r="AI18" s="1276"/>
      <c r="AJ18" s="1276"/>
      <c r="AK18" s="1276"/>
      <c r="AL18" s="1276"/>
      <c r="AM18" s="1276"/>
      <c r="AN18" s="1276"/>
      <c r="AO18" s="1276"/>
      <c r="AP18" s="1276"/>
      <c r="AQ18" s="1276"/>
      <c r="AR18" s="1276"/>
      <c r="AS18" s="1276"/>
      <c r="AT18" s="1276"/>
      <c r="AU18" s="1276"/>
      <c r="AV18" s="1276"/>
      <c r="AW18" s="1276"/>
      <c r="AX18" s="1276"/>
      <c r="AY18" s="1276"/>
      <c r="AZ18" s="1276"/>
      <c r="BA18" s="1276"/>
      <c r="BB18" s="1276"/>
      <c r="BC18" s="1276"/>
      <c r="BD18" s="1276"/>
      <c r="BE18" s="1276"/>
      <c r="BF18" s="1276"/>
      <c r="BG18" s="1276"/>
      <c r="BH18" s="1276"/>
      <c r="BI18" s="1276"/>
      <c r="BJ18" s="1276"/>
      <c r="BK18" s="1276"/>
      <c r="BL18" s="1276"/>
      <c r="BM18" s="1276"/>
      <c r="BN18" s="1276"/>
      <c r="BO18" s="1276"/>
      <c r="BP18" s="1276"/>
      <c r="BQ18" s="1276"/>
      <c r="BR18" s="1276"/>
      <c r="BS18" s="1276"/>
      <c r="BT18" s="1276"/>
      <c r="BU18" s="1276"/>
      <c r="BV18" s="1276"/>
      <c r="BW18" s="1276"/>
      <c r="BX18" s="1276"/>
      <c r="BY18" s="1276"/>
      <c r="BZ18" s="1276"/>
      <c r="CA18" s="1276"/>
      <c r="CB18" s="1276"/>
      <c r="CC18" s="1276"/>
      <c r="CD18" s="1276"/>
      <c r="CE18" s="1276"/>
      <c r="CF18" s="1276"/>
      <c r="CG18" s="1276"/>
      <c r="CH18" s="1276"/>
      <c r="CI18" s="1276"/>
      <c r="CJ18" s="1276"/>
      <c r="CK18" s="1276"/>
      <c r="CL18" s="1276"/>
      <c r="CM18" s="1276"/>
      <c r="CN18" s="1276"/>
      <c r="CO18" s="1276"/>
      <c r="CP18" s="1276"/>
      <c r="CQ18" s="1276"/>
      <c r="CR18" s="1276"/>
      <c r="CS18" s="1276"/>
      <c r="CT18" s="1276"/>
      <c r="CU18" s="1276"/>
      <c r="CV18" s="1276"/>
      <c r="CW18" s="1276"/>
      <c r="CX18" s="1276"/>
      <c r="CY18" s="1276"/>
      <c r="CZ18" s="1276"/>
      <c r="DA18" s="1276"/>
      <c r="DB18" s="1276"/>
      <c r="DC18" s="1276"/>
      <c r="DD18" s="1276"/>
      <c r="DE18" s="1276"/>
      <c r="DF18" s="293"/>
      <c r="DG18" s="293"/>
      <c r="DH18" s="293"/>
      <c r="DI18" s="293"/>
      <c r="DJ18" s="293"/>
      <c r="DK18" s="293"/>
      <c r="DL18" s="293"/>
      <c r="DM18" s="293"/>
      <c r="DN18" s="293"/>
      <c r="DO18" s="293"/>
      <c r="DP18" s="293"/>
      <c r="DQ18" s="293"/>
      <c r="DR18" s="293"/>
      <c r="DS18" s="293"/>
      <c r="DT18" s="293"/>
      <c r="DU18" s="293"/>
      <c r="DV18" s="293"/>
      <c r="DW18" s="293"/>
    </row>
    <row r="19" spans="1:351" ht="13.2">
      <c r="DD19" s="1275"/>
      <c r="DE19" s="1275"/>
    </row>
    <row r="20" spans="1:351" ht="13.2">
      <c r="DD20" s="1275"/>
      <c r="DE20" s="1275"/>
    </row>
    <row r="21" spans="1:351" ht="16.2">
      <c r="B21" s="1277"/>
      <c r="C21" s="1278"/>
      <c r="D21" s="1278"/>
      <c r="E21" s="1278"/>
      <c r="F21" s="1278"/>
      <c r="G21" s="1278"/>
      <c r="H21" s="1278"/>
      <c r="I21" s="1278"/>
      <c r="J21" s="1278"/>
      <c r="K21" s="1278"/>
      <c r="L21" s="1278"/>
      <c r="M21" s="1278"/>
      <c r="N21" s="1279"/>
      <c r="O21" s="1278"/>
      <c r="P21" s="1278"/>
      <c r="Q21" s="1278"/>
      <c r="R21" s="1278"/>
      <c r="S21" s="1278"/>
      <c r="T21" s="1278"/>
      <c r="U21" s="1278"/>
      <c r="V21" s="1278"/>
      <c r="W21" s="1278"/>
      <c r="X21" s="1278"/>
      <c r="Y21" s="1278"/>
      <c r="Z21" s="1278"/>
      <c r="AA21" s="1278"/>
      <c r="AB21" s="1278"/>
      <c r="AC21" s="1278"/>
      <c r="AD21" s="1278"/>
      <c r="AE21" s="1278"/>
      <c r="AF21" s="1278"/>
      <c r="AG21" s="1278"/>
      <c r="AH21" s="1278"/>
      <c r="AI21" s="1278"/>
      <c r="AJ21" s="1278"/>
      <c r="AK21" s="1278"/>
      <c r="AL21" s="1278"/>
      <c r="AM21" s="1278"/>
      <c r="AN21" s="1278"/>
      <c r="AO21" s="1278"/>
      <c r="AP21" s="1278"/>
      <c r="AQ21" s="1278"/>
      <c r="AR21" s="1278"/>
      <c r="AS21" s="1278"/>
      <c r="AT21" s="1279"/>
      <c r="AU21" s="1278"/>
      <c r="AV21" s="1278"/>
      <c r="AW21" s="1278"/>
      <c r="AX21" s="1278"/>
      <c r="AY21" s="1278"/>
      <c r="AZ21" s="1278"/>
      <c r="BA21" s="1278"/>
      <c r="BB21" s="1278"/>
      <c r="BC21" s="1278"/>
      <c r="BD21" s="1278"/>
      <c r="BE21" s="1278"/>
      <c r="BF21" s="1279"/>
      <c r="BG21" s="1278"/>
      <c r="BH21" s="1278"/>
      <c r="BI21" s="1278"/>
      <c r="BJ21" s="1278"/>
      <c r="BK21" s="1278"/>
      <c r="BL21" s="1278"/>
      <c r="BM21" s="1278"/>
      <c r="BN21" s="1278"/>
      <c r="BO21" s="1278"/>
      <c r="BP21" s="1278"/>
      <c r="BQ21" s="1278"/>
      <c r="BR21" s="1279"/>
      <c r="BS21" s="1278"/>
      <c r="BT21" s="1278"/>
      <c r="BU21" s="1278"/>
      <c r="BV21" s="1278"/>
      <c r="BW21" s="1278"/>
      <c r="BX21" s="1278"/>
      <c r="BY21" s="1278"/>
      <c r="BZ21" s="1278"/>
      <c r="CA21" s="1278"/>
      <c r="CB21" s="1278"/>
      <c r="CC21" s="1278"/>
      <c r="CD21" s="1279"/>
      <c r="CE21" s="1278"/>
      <c r="CF21" s="1278"/>
      <c r="CG21" s="1278"/>
      <c r="CH21" s="1278"/>
      <c r="CI21" s="1278"/>
      <c r="CJ21" s="1278"/>
      <c r="CK21" s="1278"/>
      <c r="CL21" s="1278"/>
      <c r="CM21" s="1278"/>
      <c r="CN21" s="1278"/>
      <c r="CO21" s="1278"/>
      <c r="CP21" s="1279"/>
      <c r="CQ21" s="1278"/>
      <c r="CR21" s="1278"/>
      <c r="CS21" s="1278"/>
      <c r="CT21" s="1278"/>
      <c r="CU21" s="1278"/>
      <c r="CV21" s="1278"/>
      <c r="CW21" s="1278"/>
      <c r="CX21" s="1278"/>
      <c r="CY21" s="1278"/>
      <c r="CZ21" s="1278"/>
      <c r="DA21" s="1278"/>
      <c r="DB21" s="1279"/>
      <c r="DC21" s="1278"/>
      <c r="DD21" s="1280"/>
      <c r="DE21" s="1275"/>
      <c r="MM21" s="1281"/>
    </row>
    <row r="22" spans="1:351" ht="16.2">
      <c r="B22" s="1282"/>
      <c r="MM22" s="1281"/>
    </row>
    <row r="23" spans="1:351" ht="13.2">
      <c r="B23" s="1282"/>
    </row>
    <row r="24" spans="1:351" ht="13.2">
      <c r="B24" s="1282"/>
    </row>
    <row r="25" spans="1:351" ht="13.2">
      <c r="B25" s="1282"/>
    </row>
    <row r="26" spans="1:351" ht="13.2">
      <c r="B26" s="1282"/>
    </row>
    <row r="27" spans="1:351" ht="13.2">
      <c r="B27" s="1282"/>
    </row>
    <row r="28" spans="1:351" ht="13.2">
      <c r="B28" s="1282"/>
    </row>
    <row r="29" spans="1:351" ht="13.2">
      <c r="B29" s="1282"/>
    </row>
    <row r="30" spans="1:351" ht="13.2">
      <c r="B30" s="1282"/>
    </row>
    <row r="31" spans="1:351" ht="13.2">
      <c r="B31" s="1282"/>
    </row>
    <row r="32" spans="1:351" ht="13.2">
      <c r="B32" s="1282"/>
    </row>
    <row r="33" spans="2:109" ht="13.2">
      <c r="B33" s="1282"/>
    </row>
    <row r="34" spans="2:109" ht="13.2">
      <c r="B34" s="1282"/>
    </row>
    <row r="35" spans="2:109" ht="13.2">
      <c r="B35" s="1282"/>
    </row>
    <row r="36" spans="2:109" ht="13.2">
      <c r="B36" s="1282"/>
    </row>
    <row r="37" spans="2:109" ht="13.2">
      <c r="B37" s="1282"/>
    </row>
    <row r="38" spans="2:109" ht="13.2">
      <c r="B38" s="1282"/>
    </row>
    <row r="39" spans="2:109" ht="13.2">
      <c r="B39" s="1284"/>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c r="AM39" s="1285"/>
      <c r="AN39" s="1285"/>
      <c r="AO39" s="1285"/>
      <c r="AP39" s="1285"/>
      <c r="AQ39" s="1285"/>
      <c r="AR39" s="1285"/>
      <c r="AS39" s="1285"/>
      <c r="AT39" s="1285"/>
      <c r="AU39" s="1285"/>
      <c r="AV39" s="1285"/>
      <c r="AW39" s="1285"/>
      <c r="AX39" s="1285"/>
      <c r="AY39" s="1285"/>
      <c r="AZ39" s="1285"/>
      <c r="BA39" s="1285"/>
      <c r="BB39" s="1285"/>
      <c r="BC39" s="1285"/>
      <c r="BD39" s="1285"/>
      <c r="BE39" s="1285"/>
      <c r="BF39" s="1285"/>
      <c r="BG39" s="1285"/>
      <c r="BH39" s="1285"/>
      <c r="BI39" s="1285"/>
      <c r="BJ39" s="1285"/>
      <c r="BK39" s="1285"/>
      <c r="BL39" s="1285"/>
      <c r="BM39" s="1285"/>
      <c r="BN39" s="1285"/>
      <c r="BO39" s="1285"/>
      <c r="BP39" s="1285"/>
      <c r="BQ39" s="1285"/>
      <c r="BR39" s="1285"/>
      <c r="BS39" s="1285"/>
      <c r="BT39" s="1285"/>
      <c r="BU39" s="1285"/>
      <c r="BV39" s="1285"/>
      <c r="BW39" s="1285"/>
      <c r="BX39" s="1285"/>
      <c r="BY39" s="1285"/>
      <c r="BZ39" s="1285"/>
      <c r="CA39" s="1285"/>
      <c r="CB39" s="1285"/>
      <c r="CC39" s="1285"/>
      <c r="CD39" s="1285"/>
      <c r="CE39" s="1285"/>
      <c r="CF39" s="1285"/>
      <c r="CG39" s="1285"/>
      <c r="CH39" s="1285"/>
      <c r="CI39" s="1285"/>
      <c r="CJ39" s="1285"/>
      <c r="CK39" s="1285"/>
      <c r="CL39" s="1285"/>
      <c r="CM39" s="1285"/>
      <c r="CN39" s="1285"/>
      <c r="CO39" s="1285"/>
      <c r="CP39" s="1285"/>
      <c r="CQ39" s="1285"/>
      <c r="CR39" s="1285"/>
      <c r="CS39" s="1285"/>
      <c r="CT39" s="1285"/>
      <c r="CU39" s="1285"/>
      <c r="CV39" s="1285"/>
      <c r="CW39" s="1285"/>
      <c r="CX39" s="1285"/>
      <c r="CY39" s="1285"/>
      <c r="CZ39" s="1285"/>
      <c r="DA39" s="1285"/>
      <c r="DB39" s="1285"/>
      <c r="DC39" s="1285"/>
      <c r="DD39" s="1286"/>
    </row>
    <row r="40" spans="2:109" ht="13.2">
      <c r="B40" s="1287"/>
      <c r="DD40" s="1287"/>
      <c r="DE40" s="1275"/>
    </row>
    <row r="41" spans="2:109" ht="16.2">
      <c r="B41" s="1288" t="s">
        <v>619</v>
      </c>
      <c r="C41" s="1278"/>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8"/>
      <c r="AI41" s="1278"/>
      <c r="AJ41" s="1278"/>
      <c r="AK41" s="1278"/>
      <c r="AL41" s="1278"/>
      <c r="AM41" s="1278"/>
      <c r="AN41" s="1278"/>
      <c r="AO41" s="1278"/>
      <c r="AP41" s="1278"/>
      <c r="AQ41" s="1278"/>
      <c r="AR41" s="1278"/>
      <c r="AS41" s="1278"/>
      <c r="AT41" s="1278"/>
      <c r="AU41" s="1278"/>
      <c r="AV41" s="1278"/>
      <c r="AW41" s="1278"/>
      <c r="AX41" s="1278"/>
      <c r="AY41" s="1278"/>
      <c r="AZ41" s="1278"/>
      <c r="BA41" s="1278"/>
      <c r="BB41" s="1278"/>
      <c r="BC41" s="1278"/>
      <c r="BD41" s="1278"/>
      <c r="BE41" s="1278"/>
      <c r="BF41" s="1278"/>
      <c r="BG41" s="1278"/>
      <c r="BH41" s="1278"/>
      <c r="BI41" s="1278"/>
      <c r="BJ41" s="1278"/>
      <c r="BK41" s="1278"/>
      <c r="BL41" s="1278"/>
      <c r="BM41" s="1278"/>
      <c r="BN41" s="1278"/>
      <c r="BO41" s="1278"/>
      <c r="BP41" s="1278"/>
      <c r="BQ41" s="1278"/>
      <c r="BR41" s="1278"/>
      <c r="BS41" s="1278"/>
      <c r="BT41" s="1278"/>
      <c r="BU41" s="1278"/>
      <c r="BV41" s="1278"/>
      <c r="BW41" s="1278"/>
      <c r="BX41" s="1278"/>
      <c r="BY41" s="1278"/>
      <c r="BZ41" s="1278"/>
      <c r="CA41" s="1278"/>
      <c r="CB41" s="1278"/>
      <c r="CC41" s="1278"/>
      <c r="CD41" s="1278"/>
      <c r="CE41" s="1278"/>
      <c r="CF41" s="1278"/>
      <c r="CG41" s="1278"/>
      <c r="CH41" s="1278"/>
      <c r="CI41" s="1278"/>
      <c r="CJ41" s="1278"/>
      <c r="CK41" s="1278"/>
      <c r="CL41" s="1278"/>
      <c r="CM41" s="1278"/>
      <c r="CN41" s="1278"/>
      <c r="CO41" s="1278"/>
      <c r="CP41" s="1278"/>
      <c r="CQ41" s="1278"/>
      <c r="CR41" s="1278"/>
      <c r="CS41" s="1278"/>
      <c r="CT41" s="1278"/>
      <c r="CU41" s="1278"/>
      <c r="CV41" s="1278"/>
      <c r="CW41" s="1278"/>
      <c r="CX41" s="1278"/>
      <c r="CY41" s="1278"/>
      <c r="CZ41" s="1278"/>
      <c r="DA41" s="1278"/>
      <c r="DB41" s="1278"/>
      <c r="DC41" s="1278"/>
      <c r="DD41" s="1280"/>
    </row>
    <row r="42" spans="2:109" ht="13.2">
      <c r="B42" s="1282"/>
      <c r="G42" s="1289"/>
      <c r="I42" s="1290"/>
      <c r="J42" s="1290"/>
      <c r="K42" s="1290"/>
      <c r="AM42" s="1289"/>
      <c r="AN42" s="1289" t="s">
        <v>620</v>
      </c>
      <c r="AP42" s="1290"/>
      <c r="AQ42" s="1290"/>
      <c r="AR42" s="1290"/>
      <c r="AY42" s="1289"/>
      <c r="BA42" s="1290"/>
      <c r="BB42" s="1290"/>
      <c r="BC42" s="1290"/>
      <c r="BK42" s="1289"/>
      <c r="BM42" s="1290"/>
      <c r="BN42" s="1290"/>
      <c r="BO42" s="1290"/>
      <c r="BW42" s="1289"/>
      <c r="BY42" s="1290"/>
      <c r="BZ42" s="1290"/>
      <c r="CA42" s="1290"/>
      <c r="CI42" s="1289"/>
      <c r="CK42" s="1290"/>
      <c r="CL42" s="1290"/>
      <c r="CM42" s="1290"/>
      <c r="CU42" s="1289"/>
      <c r="CW42" s="1290"/>
      <c r="CX42" s="1290"/>
      <c r="CY42" s="1290"/>
    </row>
    <row r="43" spans="2:109" ht="13.5" customHeight="1">
      <c r="B43" s="1282"/>
      <c r="AN43" s="1291" t="s">
        <v>621</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ht="13.2">
      <c r="B44" s="1282"/>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ht="13.2">
      <c r="B45" s="1282"/>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ht="13.2">
      <c r="B46" s="1282"/>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ht="13.2">
      <c r="B47" s="1282"/>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ht="13.2">
      <c r="B48" s="1282"/>
      <c r="H48" s="1300"/>
      <c r="I48" s="1300"/>
      <c r="J48" s="1300"/>
      <c r="AN48" s="1300"/>
      <c r="AO48" s="1300"/>
      <c r="AP48" s="1300"/>
      <c r="AZ48" s="1300"/>
      <c r="BA48" s="1300"/>
      <c r="BB48" s="1300"/>
      <c r="BL48" s="1300"/>
      <c r="BM48" s="1300"/>
      <c r="BN48" s="1300"/>
      <c r="BX48" s="1300"/>
      <c r="BY48" s="1300"/>
      <c r="BZ48" s="1300"/>
      <c r="CJ48" s="1300"/>
      <c r="CK48" s="1300"/>
      <c r="CL48" s="1300"/>
      <c r="CV48" s="1300"/>
      <c r="CW48" s="1300"/>
      <c r="CX48" s="1300"/>
    </row>
    <row r="49" spans="1:109" ht="13.2">
      <c r="B49" s="1282"/>
      <c r="AN49" s="1275" t="s">
        <v>622</v>
      </c>
    </row>
    <row r="50" spans="1:109" ht="13.2">
      <c r="B50" s="1282"/>
      <c r="G50" s="1301"/>
      <c r="H50" s="1301"/>
      <c r="I50" s="1301"/>
      <c r="J50" s="1301"/>
      <c r="K50" s="1302"/>
      <c r="L50" s="1302"/>
      <c r="M50" s="1303"/>
      <c r="N50" s="1303"/>
      <c r="AN50" s="1304"/>
      <c r="AO50" s="1305"/>
      <c r="AP50" s="1305"/>
      <c r="AQ50" s="1305"/>
      <c r="AR50" s="1305"/>
      <c r="AS50" s="1305"/>
      <c r="AT50" s="1305"/>
      <c r="AU50" s="1305"/>
      <c r="AV50" s="1305"/>
      <c r="AW50" s="1305"/>
      <c r="AX50" s="1305"/>
      <c r="AY50" s="1305"/>
      <c r="AZ50" s="1305"/>
      <c r="BA50" s="1305"/>
      <c r="BB50" s="1305"/>
      <c r="BC50" s="1305"/>
      <c r="BD50" s="1305"/>
      <c r="BE50" s="1305"/>
      <c r="BF50" s="1305"/>
      <c r="BG50" s="1305"/>
      <c r="BH50" s="1305"/>
      <c r="BI50" s="1305"/>
      <c r="BJ50" s="1305"/>
      <c r="BK50" s="1305"/>
      <c r="BL50" s="1305"/>
      <c r="BM50" s="1305"/>
      <c r="BN50" s="1305"/>
      <c r="BO50" s="1306"/>
      <c r="BP50" s="1307" t="s">
        <v>575</v>
      </c>
      <c r="BQ50" s="1307"/>
      <c r="BR50" s="1307"/>
      <c r="BS50" s="1307"/>
      <c r="BT50" s="1307"/>
      <c r="BU50" s="1307"/>
      <c r="BV50" s="1307"/>
      <c r="BW50" s="1307"/>
      <c r="BX50" s="1307" t="s">
        <v>576</v>
      </c>
      <c r="BY50" s="1307"/>
      <c r="BZ50" s="1307"/>
      <c r="CA50" s="1307"/>
      <c r="CB50" s="1307"/>
      <c r="CC50" s="1307"/>
      <c r="CD50" s="1307"/>
      <c r="CE50" s="1307"/>
      <c r="CF50" s="1307" t="s">
        <v>577</v>
      </c>
      <c r="CG50" s="1307"/>
      <c r="CH50" s="1307"/>
      <c r="CI50" s="1307"/>
      <c r="CJ50" s="1307"/>
      <c r="CK50" s="1307"/>
      <c r="CL50" s="1307"/>
      <c r="CM50" s="1307"/>
      <c r="CN50" s="1307" t="s">
        <v>578</v>
      </c>
      <c r="CO50" s="1307"/>
      <c r="CP50" s="1307"/>
      <c r="CQ50" s="1307"/>
      <c r="CR50" s="1307"/>
      <c r="CS50" s="1307"/>
      <c r="CT50" s="1307"/>
      <c r="CU50" s="1307"/>
      <c r="CV50" s="1307" t="s">
        <v>579</v>
      </c>
      <c r="CW50" s="1307"/>
      <c r="CX50" s="1307"/>
      <c r="CY50" s="1307"/>
      <c r="CZ50" s="1307"/>
      <c r="DA50" s="1307"/>
      <c r="DB50" s="1307"/>
      <c r="DC50" s="1307"/>
    </row>
    <row r="51" spans="1:109" ht="13.5" customHeight="1">
      <c r="B51" s="1282"/>
      <c r="G51" s="1308"/>
      <c r="H51" s="1308"/>
      <c r="I51" s="1309"/>
      <c r="J51" s="1309"/>
      <c r="K51" s="1310"/>
      <c r="L51" s="1310"/>
      <c r="M51" s="1310"/>
      <c r="N51" s="1310"/>
      <c r="AM51" s="1300"/>
      <c r="AN51" s="1311" t="s">
        <v>623</v>
      </c>
      <c r="AO51" s="1311"/>
      <c r="AP51" s="1311"/>
      <c r="AQ51" s="1311"/>
      <c r="AR51" s="1311"/>
      <c r="AS51" s="1311"/>
      <c r="AT51" s="1311"/>
      <c r="AU51" s="1311"/>
      <c r="AV51" s="1311"/>
      <c r="AW51" s="1311"/>
      <c r="AX51" s="1311"/>
      <c r="AY51" s="1311"/>
      <c r="AZ51" s="1311"/>
      <c r="BA51" s="1311"/>
      <c r="BB51" s="1311" t="s">
        <v>624</v>
      </c>
      <c r="BC51" s="1311"/>
      <c r="BD51" s="1311"/>
      <c r="BE51" s="1311"/>
      <c r="BF51" s="1311"/>
      <c r="BG51" s="1311"/>
      <c r="BH51" s="1311"/>
      <c r="BI51" s="1311"/>
      <c r="BJ51" s="1311"/>
      <c r="BK51" s="1311"/>
      <c r="BL51" s="1311"/>
      <c r="BM51" s="1311"/>
      <c r="BN51" s="1311"/>
      <c r="BO51" s="1311"/>
      <c r="BP51" s="1312">
        <v>21.6</v>
      </c>
      <c r="BQ51" s="1312"/>
      <c r="BR51" s="1312"/>
      <c r="BS51" s="1312"/>
      <c r="BT51" s="1312"/>
      <c r="BU51" s="1312"/>
      <c r="BV51" s="1312"/>
      <c r="BW51" s="1312"/>
      <c r="BX51" s="1312">
        <v>26.5</v>
      </c>
      <c r="BY51" s="1312"/>
      <c r="BZ51" s="1312"/>
      <c r="CA51" s="1312"/>
      <c r="CB51" s="1312"/>
      <c r="CC51" s="1312"/>
      <c r="CD51" s="1312"/>
      <c r="CE51" s="1312"/>
      <c r="CF51" s="1312">
        <v>18.2</v>
      </c>
      <c r="CG51" s="1312"/>
      <c r="CH51" s="1312"/>
      <c r="CI51" s="1312"/>
      <c r="CJ51" s="1312"/>
      <c r="CK51" s="1312"/>
      <c r="CL51" s="1312"/>
      <c r="CM51" s="1312"/>
      <c r="CN51" s="1312">
        <v>23.9</v>
      </c>
      <c r="CO51" s="1312"/>
      <c r="CP51" s="1312"/>
      <c r="CQ51" s="1312"/>
      <c r="CR51" s="1312"/>
      <c r="CS51" s="1312"/>
      <c r="CT51" s="1312"/>
      <c r="CU51" s="1312"/>
      <c r="CV51" s="1312">
        <v>21.2</v>
      </c>
      <c r="CW51" s="1312"/>
      <c r="CX51" s="1312"/>
      <c r="CY51" s="1312"/>
      <c r="CZ51" s="1312"/>
      <c r="DA51" s="1312"/>
      <c r="DB51" s="1312"/>
      <c r="DC51" s="1312"/>
    </row>
    <row r="52" spans="1:109" ht="13.2">
      <c r="B52" s="1282"/>
      <c r="G52" s="1308"/>
      <c r="H52" s="1308"/>
      <c r="I52" s="1309"/>
      <c r="J52" s="1309"/>
      <c r="K52" s="1310"/>
      <c r="L52" s="1310"/>
      <c r="M52" s="1310"/>
      <c r="N52" s="1310"/>
      <c r="AM52" s="1300"/>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ht="13.2">
      <c r="A53" s="1290"/>
      <c r="B53" s="1282"/>
      <c r="G53" s="1308"/>
      <c r="H53" s="1308"/>
      <c r="I53" s="1301"/>
      <c r="J53" s="1301"/>
      <c r="K53" s="1310"/>
      <c r="L53" s="1310"/>
      <c r="M53" s="1310"/>
      <c r="N53" s="1310"/>
      <c r="AM53" s="1300"/>
      <c r="AN53" s="1311"/>
      <c r="AO53" s="1311"/>
      <c r="AP53" s="1311"/>
      <c r="AQ53" s="1311"/>
      <c r="AR53" s="1311"/>
      <c r="AS53" s="1311"/>
      <c r="AT53" s="1311"/>
      <c r="AU53" s="1311"/>
      <c r="AV53" s="1311"/>
      <c r="AW53" s="1311"/>
      <c r="AX53" s="1311"/>
      <c r="AY53" s="1311"/>
      <c r="AZ53" s="1311"/>
      <c r="BA53" s="1311"/>
      <c r="BB53" s="1311" t="s">
        <v>625</v>
      </c>
      <c r="BC53" s="1311"/>
      <c r="BD53" s="1311"/>
      <c r="BE53" s="1311"/>
      <c r="BF53" s="1311"/>
      <c r="BG53" s="1311"/>
      <c r="BH53" s="1311"/>
      <c r="BI53" s="1311"/>
      <c r="BJ53" s="1311"/>
      <c r="BK53" s="1311"/>
      <c r="BL53" s="1311"/>
      <c r="BM53" s="1311"/>
      <c r="BN53" s="1311"/>
      <c r="BO53" s="1311"/>
      <c r="BP53" s="1312">
        <v>59.6</v>
      </c>
      <c r="BQ53" s="1312"/>
      <c r="BR53" s="1312"/>
      <c r="BS53" s="1312"/>
      <c r="BT53" s="1312"/>
      <c r="BU53" s="1312"/>
      <c r="BV53" s="1312"/>
      <c r="BW53" s="1312"/>
      <c r="BX53" s="1312">
        <v>60.6</v>
      </c>
      <c r="BY53" s="1312"/>
      <c r="BZ53" s="1312"/>
      <c r="CA53" s="1312"/>
      <c r="CB53" s="1312"/>
      <c r="CC53" s="1312"/>
      <c r="CD53" s="1312"/>
      <c r="CE53" s="1312"/>
      <c r="CF53" s="1312">
        <v>60</v>
      </c>
      <c r="CG53" s="1312"/>
      <c r="CH53" s="1312"/>
      <c r="CI53" s="1312"/>
      <c r="CJ53" s="1312"/>
      <c r="CK53" s="1312"/>
      <c r="CL53" s="1312"/>
      <c r="CM53" s="1312"/>
      <c r="CN53" s="1312">
        <v>56.4</v>
      </c>
      <c r="CO53" s="1312"/>
      <c r="CP53" s="1312"/>
      <c r="CQ53" s="1312"/>
      <c r="CR53" s="1312"/>
      <c r="CS53" s="1312"/>
      <c r="CT53" s="1312"/>
      <c r="CU53" s="1312"/>
      <c r="CV53" s="1312">
        <v>57.1</v>
      </c>
      <c r="CW53" s="1312"/>
      <c r="CX53" s="1312"/>
      <c r="CY53" s="1312"/>
      <c r="CZ53" s="1312"/>
      <c r="DA53" s="1312"/>
      <c r="DB53" s="1312"/>
      <c r="DC53" s="1312"/>
    </row>
    <row r="54" spans="1:109" ht="13.2">
      <c r="A54" s="1290"/>
      <c r="B54" s="1282"/>
      <c r="G54" s="1308"/>
      <c r="H54" s="1308"/>
      <c r="I54" s="1301"/>
      <c r="J54" s="1301"/>
      <c r="K54" s="1310"/>
      <c r="L54" s="1310"/>
      <c r="M54" s="1310"/>
      <c r="N54" s="1310"/>
      <c r="AM54" s="1300"/>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ht="13.2">
      <c r="A55" s="1290"/>
      <c r="B55" s="1282"/>
      <c r="G55" s="1301"/>
      <c r="H55" s="1301"/>
      <c r="I55" s="1301"/>
      <c r="J55" s="1301"/>
      <c r="K55" s="1310"/>
      <c r="L55" s="1310"/>
      <c r="M55" s="1310"/>
      <c r="N55" s="1310"/>
      <c r="AN55" s="1307" t="s">
        <v>626</v>
      </c>
      <c r="AO55" s="1307"/>
      <c r="AP55" s="1307"/>
      <c r="AQ55" s="1307"/>
      <c r="AR55" s="1307"/>
      <c r="AS55" s="1307"/>
      <c r="AT55" s="1307"/>
      <c r="AU55" s="1307"/>
      <c r="AV55" s="1307"/>
      <c r="AW55" s="1307"/>
      <c r="AX55" s="1307"/>
      <c r="AY55" s="1307"/>
      <c r="AZ55" s="1307"/>
      <c r="BA55" s="1307"/>
      <c r="BB55" s="1311" t="s">
        <v>624</v>
      </c>
      <c r="BC55" s="1311"/>
      <c r="BD55" s="1311"/>
      <c r="BE55" s="1311"/>
      <c r="BF55" s="1311"/>
      <c r="BG55" s="1311"/>
      <c r="BH55" s="1311"/>
      <c r="BI55" s="1311"/>
      <c r="BJ55" s="1311"/>
      <c r="BK55" s="1311"/>
      <c r="BL55" s="1311"/>
      <c r="BM55" s="1311"/>
      <c r="BN55" s="1311"/>
      <c r="BO55" s="1311"/>
      <c r="BP55" s="1312">
        <v>33.1</v>
      </c>
      <c r="BQ55" s="1312"/>
      <c r="BR55" s="1312"/>
      <c r="BS55" s="1312"/>
      <c r="BT55" s="1312"/>
      <c r="BU55" s="1312"/>
      <c r="BV55" s="1312"/>
      <c r="BW55" s="1312"/>
      <c r="BX55" s="1312">
        <v>31.3</v>
      </c>
      <c r="BY55" s="1312"/>
      <c r="BZ55" s="1312"/>
      <c r="CA55" s="1312"/>
      <c r="CB55" s="1312"/>
      <c r="CC55" s="1312"/>
      <c r="CD55" s="1312"/>
      <c r="CE55" s="1312"/>
      <c r="CF55" s="1312">
        <v>25.3</v>
      </c>
      <c r="CG55" s="1312"/>
      <c r="CH55" s="1312"/>
      <c r="CI55" s="1312"/>
      <c r="CJ55" s="1312"/>
      <c r="CK55" s="1312"/>
      <c r="CL55" s="1312"/>
      <c r="CM55" s="1312"/>
      <c r="CN55" s="1312">
        <v>25.5</v>
      </c>
      <c r="CO55" s="1312"/>
      <c r="CP55" s="1312"/>
      <c r="CQ55" s="1312"/>
      <c r="CR55" s="1312"/>
      <c r="CS55" s="1312"/>
      <c r="CT55" s="1312"/>
      <c r="CU55" s="1312"/>
      <c r="CV55" s="1312">
        <v>25.1</v>
      </c>
      <c r="CW55" s="1312"/>
      <c r="CX55" s="1312"/>
      <c r="CY55" s="1312"/>
      <c r="CZ55" s="1312"/>
      <c r="DA55" s="1312"/>
      <c r="DB55" s="1312"/>
      <c r="DC55" s="1312"/>
    </row>
    <row r="56" spans="1:109" ht="13.2">
      <c r="A56" s="1290"/>
      <c r="B56" s="1282"/>
      <c r="G56" s="1301"/>
      <c r="H56" s="1301"/>
      <c r="I56" s="1301"/>
      <c r="J56" s="1301"/>
      <c r="K56" s="1310"/>
      <c r="L56" s="1310"/>
      <c r="M56" s="1310"/>
      <c r="N56" s="1310"/>
      <c r="AN56" s="1307"/>
      <c r="AO56" s="1307"/>
      <c r="AP56" s="1307"/>
      <c r="AQ56" s="1307"/>
      <c r="AR56" s="1307"/>
      <c r="AS56" s="1307"/>
      <c r="AT56" s="1307"/>
      <c r="AU56" s="1307"/>
      <c r="AV56" s="1307"/>
      <c r="AW56" s="1307"/>
      <c r="AX56" s="1307"/>
      <c r="AY56" s="1307"/>
      <c r="AZ56" s="1307"/>
      <c r="BA56" s="1307"/>
      <c r="BB56" s="1311"/>
      <c r="BC56" s="1311"/>
      <c r="BD56" s="1311"/>
      <c r="BE56" s="1311"/>
      <c r="BF56" s="1311"/>
      <c r="BG56" s="1311"/>
      <c r="BH56" s="1311"/>
      <c r="BI56" s="1311"/>
      <c r="BJ56" s="1311"/>
      <c r="BK56" s="1311"/>
      <c r="BL56" s="1311"/>
      <c r="BM56" s="1311"/>
      <c r="BN56" s="1311"/>
      <c r="BO56" s="1311"/>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1290" customFormat="1" ht="13.2">
      <c r="B57" s="1313"/>
      <c r="G57" s="1301"/>
      <c r="H57" s="1301"/>
      <c r="I57" s="1314"/>
      <c r="J57" s="1314"/>
      <c r="K57" s="1310"/>
      <c r="L57" s="1310"/>
      <c r="M57" s="1310"/>
      <c r="N57" s="1310"/>
      <c r="AM57" s="1275"/>
      <c r="AN57" s="1307"/>
      <c r="AO57" s="1307"/>
      <c r="AP57" s="1307"/>
      <c r="AQ57" s="1307"/>
      <c r="AR57" s="1307"/>
      <c r="AS57" s="1307"/>
      <c r="AT57" s="1307"/>
      <c r="AU57" s="1307"/>
      <c r="AV57" s="1307"/>
      <c r="AW57" s="1307"/>
      <c r="AX57" s="1307"/>
      <c r="AY57" s="1307"/>
      <c r="AZ57" s="1307"/>
      <c r="BA57" s="1307"/>
      <c r="BB57" s="1311" t="s">
        <v>625</v>
      </c>
      <c r="BC57" s="1311"/>
      <c r="BD57" s="1311"/>
      <c r="BE57" s="1311"/>
      <c r="BF57" s="1311"/>
      <c r="BG57" s="1311"/>
      <c r="BH57" s="1311"/>
      <c r="BI57" s="1311"/>
      <c r="BJ57" s="1311"/>
      <c r="BK57" s="1311"/>
      <c r="BL57" s="1311"/>
      <c r="BM57" s="1311"/>
      <c r="BN57" s="1311"/>
      <c r="BO57" s="1311"/>
      <c r="BP57" s="1312">
        <v>57.2</v>
      </c>
      <c r="BQ57" s="1312"/>
      <c r="BR57" s="1312"/>
      <c r="BS57" s="1312"/>
      <c r="BT57" s="1312"/>
      <c r="BU57" s="1312"/>
      <c r="BV57" s="1312"/>
      <c r="BW57" s="1312"/>
      <c r="BX57" s="1312">
        <v>58.5</v>
      </c>
      <c r="BY57" s="1312"/>
      <c r="BZ57" s="1312"/>
      <c r="CA57" s="1312"/>
      <c r="CB57" s="1312"/>
      <c r="CC57" s="1312"/>
      <c r="CD57" s="1312"/>
      <c r="CE57" s="1312"/>
      <c r="CF57" s="1312">
        <v>59.8</v>
      </c>
      <c r="CG57" s="1312"/>
      <c r="CH57" s="1312"/>
      <c r="CI57" s="1312"/>
      <c r="CJ57" s="1312"/>
      <c r="CK57" s="1312"/>
      <c r="CL57" s="1312"/>
      <c r="CM57" s="1312"/>
      <c r="CN57" s="1312">
        <v>61.1</v>
      </c>
      <c r="CO57" s="1312"/>
      <c r="CP57" s="1312"/>
      <c r="CQ57" s="1312"/>
      <c r="CR57" s="1312"/>
      <c r="CS57" s="1312"/>
      <c r="CT57" s="1312"/>
      <c r="CU57" s="1312"/>
      <c r="CV57" s="1312">
        <v>61</v>
      </c>
      <c r="CW57" s="1312"/>
      <c r="CX57" s="1312"/>
      <c r="CY57" s="1312"/>
      <c r="CZ57" s="1312"/>
      <c r="DA57" s="1312"/>
      <c r="DB57" s="1312"/>
      <c r="DC57" s="1312"/>
      <c r="DD57" s="1315"/>
      <c r="DE57" s="1313"/>
    </row>
    <row r="58" spans="1:109" s="1290" customFormat="1" ht="13.2">
      <c r="A58" s="1275"/>
      <c r="B58" s="1313"/>
      <c r="G58" s="1301"/>
      <c r="H58" s="1301"/>
      <c r="I58" s="1314"/>
      <c r="J58" s="1314"/>
      <c r="K58" s="1310"/>
      <c r="L58" s="1310"/>
      <c r="M58" s="1310"/>
      <c r="N58" s="1310"/>
      <c r="AM58" s="1275"/>
      <c r="AN58" s="1307"/>
      <c r="AO58" s="1307"/>
      <c r="AP58" s="1307"/>
      <c r="AQ58" s="1307"/>
      <c r="AR58" s="1307"/>
      <c r="AS58" s="1307"/>
      <c r="AT58" s="1307"/>
      <c r="AU58" s="1307"/>
      <c r="AV58" s="1307"/>
      <c r="AW58" s="1307"/>
      <c r="AX58" s="1307"/>
      <c r="AY58" s="1307"/>
      <c r="AZ58" s="1307"/>
      <c r="BA58" s="1307"/>
      <c r="BB58" s="1311"/>
      <c r="BC58" s="1311"/>
      <c r="BD58" s="1311"/>
      <c r="BE58" s="1311"/>
      <c r="BF58" s="1311"/>
      <c r="BG58" s="1311"/>
      <c r="BH58" s="1311"/>
      <c r="BI58" s="1311"/>
      <c r="BJ58" s="1311"/>
      <c r="BK58" s="1311"/>
      <c r="BL58" s="1311"/>
      <c r="BM58" s="1311"/>
      <c r="BN58" s="1311"/>
      <c r="BO58" s="1311"/>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1315"/>
      <c r="DE58" s="1313"/>
    </row>
    <row r="59" spans="1:109" s="1290" customFormat="1" ht="13.2">
      <c r="A59" s="1275"/>
      <c r="B59" s="1313"/>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3"/>
    </row>
    <row r="60" spans="1:109" s="1290" customFormat="1" ht="13.2">
      <c r="A60" s="1275"/>
      <c r="B60" s="1313"/>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3"/>
    </row>
    <row r="61" spans="1:109" s="1290" customFormat="1" ht="13.2">
      <c r="A61" s="1275"/>
      <c r="B61" s="1317"/>
      <c r="C61" s="1318"/>
      <c r="D61" s="1318"/>
      <c r="E61" s="1318"/>
      <c r="F61" s="1318"/>
      <c r="G61" s="1318"/>
      <c r="H61" s="1318"/>
      <c r="I61" s="1318"/>
      <c r="J61" s="1318"/>
      <c r="K61" s="1318"/>
      <c r="L61" s="1318"/>
      <c r="M61" s="1319"/>
      <c r="N61" s="1319"/>
      <c r="O61" s="1318"/>
      <c r="P61" s="1318"/>
      <c r="Q61" s="1318"/>
      <c r="R61" s="1318"/>
      <c r="S61" s="1318"/>
      <c r="T61" s="1318"/>
      <c r="U61" s="1318"/>
      <c r="V61" s="1318"/>
      <c r="W61" s="1318"/>
      <c r="X61" s="1318"/>
      <c r="Y61" s="1318"/>
      <c r="Z61" s="1318"/>
      <c r="AA61" s="1318"/>
      <c r="AB61" s="1318"/>
      <c r="AC61" s="1318"/>
      <c r="AD61" s="1318"/>
      <c r="AE61" s="1318"/>
      <c r="AF61" s="1318"/>
      <c r="AG61" s="1318"/>
      <c r="AH61" s="1318"/>
      <c r="AI61" s="1318"/>
      <c r="AJ61" s="1318"/>
      <c r="AK61" s="1318"/>
      <c r="AL61" s="1318"/>
      <c r="AM61" s="1318"/>
      <c r="AN61" s="1318"/>
      <c r="AO61" s="1318"/>
      <c r="AP61" s="1318"/>
      <c r="AQ61" s="1318"/>
      <c r="AR61" s="1318"/>
      <c r="AS61" s="1319"/>
      <c r="AT61" s="1319"/>
      <c r="AU61" s="1318"/>
      <c r="AV61" s="1318"/>
      <c r="AW61" s="1318"/>
      <c r="AX61" s="1318"/>
      <c r="AY61" s="1318"/>
      <c r="AZ61" s="1318"/>
      <c r="BA61" s="1318"/>
      <c r="BB61" s="1318"/>
      <c r="BC61" s="1318"/>
      <c r="BD61" s="1318"/>
      <c r="BE61" s="1319"/>
      <c r="BF61" s="1319"/>
      <c r="BG61" s="1318"/>
      <c r="BH61" s="1318"/>
      <c r="BI61" s="1318"/>
      <c r="BJ61" s="1318"/>
      <c r="BK61" s="1318"/>
      <c r="BL61" s="1318"/>
      <c r="BM61" s="1318"/>
      <c r="BN61" s="1318"/>
      <c r="BO61" s="1318"/>
      <c r="BP61" s="1318"/>
      <c r="BQ61" s="1319"/>
      <c r="BR61" s="1319"/>
      <c r="BS61" s="1318"/>
      <c r="BT61" s="1318"/>
      <c r="BU61" s="1318"/>
      <c r="BV61" s="1318"/>
      <c r="BW61" s="1318"/>
      <c r="BX61" s="1318"/>
      <c r="BY61" s="1318"/>
      <c r="BZ61" s="1318"/>
      <c r="CA61" s="1318"/>
      <c r="CB61" s="1318"/>
      <c r="CC61" s="1319"/>
      <c r="CD61" s="1319"/>
      <c r="CE61" s="1318"/>
      <c r="CF61" s="1318"/>
      <c r="CG61" s="1318"/>
      <c r="CH61" s="1318"/>
      <c r="CI61" s="1318"/>
      <c r="CJ61" s="1318"/>
      <c r="CK61" s="1318"/>
      <c r="CL61" s="1318"/>
      <c r="CM61" s="1318"/>
      <c r="CN61" s="1318"/>
      <c r="CO61" s="1319"/>
      <c r="CP61" s="1319"/>
      <c r="CQ61" s="1318"/>
      <c r="CR61" s="1318"/>
      <c r="CS61" s="1318"/>
      <c r="CT61" s="1318"/>
      <c r="CU61" s="1318"/>
      <c r="CV61" s="1318"/>
      <c r="CW61" s="1318"/>
      <c r="CX61" s="1318"/>
      <c r="CY61" s="1318"/>
      <c r="CZ61" s="1318"/>
      <c r="DA61" s="1319"/>
      <c r="DB61" s="1319"/>
      <c r="DC61" s="1319"/>
      <c r="DD61" s="1320"/>
      <c r="DE61" s="1313"/>
    </row>
    <row r="62" spans="1:109" ht="13.2">
      <c r="B62" s="1287"/>
      <c r="C62" s="1287"/>
      <c r="D62" s="1287"/>
      <c r="E62" s="1287"/>
      <c r="F62" s="1287"/>
      <c r="G62" s="1287"/>
      <c r="H62" s="1287"/>
      <c r="I62" s="1287"/>
      <c r="J62" s="1287"/>
      <c r="K62" s="1287"/>
      <c r="L62" s="1287"/>
      <c r="M62" s="1287"/>
      <c r="N62" s="1287"/>
      <c r="O62" s="1287"/>
      <c r="P62" s="1287"/>
      <c r="Q62" s="1287"/>
      <c r="R62" s="1287"/>
      <c r="S62" s="1287"/>
      <c r="T62" s="1287"/>
      <c r="U62" s="1287"/>
      <c r="V62" s="1287"/>
      <c r="W62" s="1287"/>
      <c r="X62" s="1287"/>
      <c r="Y62" s="1287"/>
      <c r="Z62" s="1287"/>
      <c r="AA62" s="1287"/>
      <c r="AB62" s="1287"/>
      <c r="AC62" s="1287"/>
      <c r="AD62" s="1287"/>
      <c r="AE62" s="1287"/>
      <c r="AF62" s="1287"/>
      <c r="AG62" s="1287"/>
      <c r="AH62" s="1287"/>
      <c r="AI62" s="1287"/>
      <c r="AJ62" s="1287"/>
      <c r="AK62" s="1287"/>
      <c r="AL62" s="1287"/>
      <c r="AM62" s="1287"/>
      <c r="AN62" s="1287"/>
      <c r="AO62" s="1287"/>
      <c r="AP62" s="1287"/>
      <c r="AQ62" s="1287"/>
      <c r="AR62" s="1287"/>
      <c r="AS62" s="1287"/>
      <c r="AT62" s="1287"/>
      <c r="AU62" s="1287"/>
      <c r="AV62" s="1287"/>
      <c r="AW62" s="1287"/>
      <c r="AX62" s="1287"/>
      <c r="AY62" s="1287"/>
      <c r="AZ62" s="1287"/>
      <c r="BA62" s="1287"/>
      <c r="BB62" s="1287"/>
      <c r="BC62" s="1287"/>
      <c r="BD62" s="1287"/>
      <c r="BE62" s="1287"/>
      <c r="BF62" s="1287"/>
      <c r="BG62" s="1287"/>
      <c r="BH62" s="1287"/>
      <c r="BI62" s="1287"/>
      <c r="BJ62" s="1287"/>
      <c r="BK62" s="1287"/>
      <c r="BL62" s="1287"/>
      <c r="BM62" s="1287"/>
      <c r="BN62" s="1287"/>
      <c r="BO62" s="1287"/>
      <c r="BP62" s="1287"/>
      <c r="BQ62" s="1287"/>
      <c r="BR62" s="1287"/>
      <c r="BS62" s="1287"/>
      <c r="BT62" s="1287"/>
      <c r="BU62" s="1287"/>
      <c r="BV62" s="1287"/>
      <c r="BW62" s="1287"/>
      <c r="BX62" s="1287"/>
      <c r="BY62" s="1287"/>
      <c r="BZ62" s="1287"/>
      <c r="CA62" s="1287"/>
      <c r="CB62" s="1287"/>
      <c r="CC62" s="1287"/>
      <c r="CD62" s="1287"/>
      <c r="CE62" s="1287"/>
      <c r="CF62" s="1287"/>
      <c r="CG62" s="1287"/>
      <c r="CH62" s="1287"/>
      <c r="CI62" s="1287"/>
      <c r="CJ62" s="1287"/>
      <c r="CK62" s="1287"/>
      <c r="CL62" s="1287"/>
      <c r="CM62" s="1287"/>
      <c r="CN62" s="1287"/>
      <c r="CO62" s="1287"/>
      <c r="CP62" s="1287"/>
      <c r="CQ62" s="1287"/>
      <c r="CR62" s="1287"/>
      <c r="CS62" s="1287"/>
      <c r="CT62" s="1287"/>
      <c r="CU62" s="1287"/>
      <c r="CV62" s="1287"/>
      <c r="CW62" s="1287"/>
      <c r="CX62" s="1287"/>
      <c r="CY62" s="1287"/>
      <c r="CZ62" s="1287"/>
      <c r="DA62" s="1287"/>
      <c r="DB62" s="1287"/>
      <c r="DC62" s="1287"/>
      <c r="DD62" s="1287"/>
      <c r="DE62" s="1275"/>
    </row>
    <row r="63" spans="1:109" ht="16.2">
      <c r="B63" s="1321" t="s">
        <v>627</v>
      </c>
    </row>
    <row r="64" spans="1:109" ht="13.2">
      <c r="B64" s="1282"/>
      <c r="G64" s="1289"/>
      <c r="I64" s="1322"/>
      <c r="J64" s="1322"/>
      <c r="K64" s="1322"/>
      <c r="L64" s="1322"/>
      <c r="M64" s="1322"/>
      <c r="N64" s="1323"/>
      <c r="AM64" s="1289"/>
      <c r="AN64" s="1289" t="s">
        <v>620</v>
      </c>
      <c r="AP64" s="1290"/>
      <c r="AQ64" s="1290"/>
      <c r="AR64" s="1290"/>
      <c r="AY64" s="1289"/>
      <c r="BA64" s="1290"/>
      <c r="BB64" s="1290"/>
      <c r="BC64" s="1290"/>
      <c r="BK64" s="1289"/>
      <c r="BM64" s="1290"/>
      <c r="BN64" s="1290"/>
      <c r="BO64" s="1290"/>
      <c r="BW64" s="1289"/>
      <c r="BY64" s="1290"/>
      <c r="BZ64" s="1290"/>
      <c r="CA64" s="1290"/>
      <c r="CI64" s="1289"/>
      <c r="CK64" s="1290"/>
      <c r="CL64" s="1290"/>
      <c r="CM64" s="1290"/>
      <c r="CU64" s="1289"/>
      <c r="CW64" s="1290"/>
      <c r="CX64" s="1290"/>
      <c r="CY64" s="1290"/>
    </row>
    <row r="65" spans="2:107" ht="13.2">
      <c r="B65" s="1282"/>
      <c r="AN65" s="1291" t="s">
        <v>628</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ht="13.2">
      <c r="B66" s="1282"/>
      <c r="AN66" s="1294"/>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6"/>
    </row>
    <row r="67" spans="2:107" ht="13.2">
      <c r="B67" s="1282"/>
      <c r="AN67" s="1294"/>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6"/>
    </row>
    <row r="68" spans="2:107" ht="13.2">
      <c r="B68" s="1282"/>
      <c r="AN68" s="1294"/>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6"/>
    </row>
    <row r="69" spans="2:107" ht="13.2">
      <c r="B69" s="1282"/>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ht="13.2">
      <c r="B70" s="1282"/>
      <c r="H70" s="1324"/>
      <c r="I70" s="1324"/>
      <c r="J70" s="1325"/>
      <c r="K70" s="1325"/>
      <c r="L70" s="1326"/>
      <c r="M70" s="1325"/>
      <c r="N70" s="1326"/>
      <c r="AN70" s="1300"/>
      <c r="AO70" s="1300"/>
      <c r="AP70" s="1300"/>
      <c r="AZ70" s="1300"/>
      <c r="BA70" s="1300"/>
      <c r="BB70" s="1300"/>
      <c r="BL70" s="1300"/>
      <c r="BM70" s="1300"/>
      <c r="BN70" s="1300"/>
      <c r="BX70" s="1300"/>
      <c r="BY70" s="1300"/>
      <c r="BZ70" s="1300"/>
      <c r="CJ70" s="1300"/>
      <c r="CK70" s="1300"/>
      <c r="CL70" s="1300"/>
      <c r="CV70" s="1300"/>
      <c r="CW70" s="1300"/>
      <c r="CX70" s="1300"/>
    </row>
    <row r="71" spans="2:107" ht="13.2">
      <c r="B71" s="1282"/>
      <c r="G71" s="1327"/>
      <c r="I71" s="1328"/>
      <c r="J71" s="1325"/>
      <c r="K71" s="1325"/>
      <c r="L71" s="1326"/>
      <c r="M71" s="1325"/>
      <c r="N71" s="1326"/>
      <c r="AM71" s="1327"/>
      <c r="AN71" s="1275" t="s">
        <v>622</v>
      </c>
    </row>
    <row r="72" spans="2:107" ht="13.2">
      <c r="B72" s="1282"/>
      <c r="G72" s="1301"/>
      <c r="H72" s="1301"/>
      <c r="I72" s="1301"/>
      <c r="J72" s="1301"/>
      <c r="K72" s="1302"/>
      <c r="L72" s="1302"/>
      <c r="M72" s="1303"/>
      <c r="N72" s="1303"/>
      <c r="AN72" s="1304"/>
      <c r="AO72" s="1305"/>
      <c r="AP72" s="1305"/>
      <c r="AQ72" s="1305"/>
      <c r="AR72" s="1305"/>
      <c r="AS72" s="1305"/>
      <c r="AT72" s="1305"/>
      <c r="AU72" s="1305"/>
      <c r="AV72" s="1305"/>
      <c r="AW72" s="1305"/>
      <c r="AX72" s="1305"/>
      <c r="AY72" s="1305"/>
      <c r="AZ72" s="1305"/>
      <c r="BA72" s="1305"/>
      <c r="BB72" s="1305"/>
      <c r="BC72" s="1305"/>
      <c r="BD72" s="1305"/>
      <c r="BE72" s="1305"/>
      <c r="BF72" s="1305"/>
      <c r="BG72" s="1305"/>
      <c r="BH72" s="1305"/>
      <c r="BI72" s="1305"/>
      <c r="BJ72" s="1305"/>
      <c r="BK72" s="1305"/>
      <c r="BL72" s="1305"/>
      <c r="BM72" s="1305"/>
      <c r="BN72" s="1305"/>
      <c r="BO72" s="1306"/>
      <c r="BP72" s="1307" t="s">
        <v>575</v>
      </c>
      <c r="BQ72" s="1307"/>
      <c r="BR72" s="1307"/>
      <c r="BS72" s="1307"/>
      <c r="BT72" s="1307"/>
      <c r="BU72" s="1307"/>
      <c r="BV72" s="1307"/>
      <c r="BW72" s="1307"/>
      <c r="BX72" s="1307" t="s">
        <v>576</v>
      </c>
      <c r="BY72" s="1307"/>
      <c r="BZ72" s="1307"/>
      <c r="CA72" s="1307"/>
      <c r="CB72" s="1307"/>
      <c r="CC72" s="1307"/>
      <c r="CD72" s="1307"/>
      <c r="CE72" s="1307"/>
      <c r="CF72" s="1307" t="s">
        <v>577</v>
      </c>
      <c r="CG72" s="1307"/>
      <c r="CH72" s="1307"/>
      <c r="CI72" s="1307"/>
      <c r="CJ72" s="1307"/>
      <c r="CK72" s="1307"/>
      <c r="CL72" s="1307"/>
      <c r="CM72" s="1307"/>
      <c r="CN72" s="1307" t="s">
        <v>578</v>
      </c>
      <c r="CO72" s="1307"/>
      <c r="CP72" s="1307"/>
      <c r="CQ72" s="1307"/>
      <c r="CR72" s="1307"/>
      <c r="CS72" s="1307"/>
      <c r="CT72" s="1307"/>
      <c r="CU72" s="1307"/>
      <c r="CV72" s="1307" t="s">
        <v>579</v>
      </c>
      <c r="CW72" s="1307"/>
      <c r="CX72" s="1307"/>
      <c r="CY72" s="1307"/>
      <c r="CZ72" s="1307"/>
      <c r="DA72" s="1307"/>
      <c r="DB72" s="1307"/>
      <c r="DC72" s="1307"/>
    </row>
    <row r="73" spans="2:107" ht="13.2">
      <c r="B73" s="1282"/>
      <c r="G73" s="1308"/>
      <c r="H73" s="1308"/>
      <c r="I73" s="1308"/>
      <c r="J73" s="1308"/>
      <c r="K73" s="1329"/>
      <c r="L73" s="1329"/>
      <c r="M73" s="1329"/>
      <c r="N73" s="1329"/>
      <c r="AM73" s="1300"/>
      <c r="AN73" s="1311" t="s">
        <v>623</v>
      </c>
      <c r="AO73" s="1311"/>
      <c r="AP73" s="1311"/>
      <c r="AQ73" s="1311"/>
      <c r="AR73" s="1311"/>
      <c r="AS73" s="1311"/>
      <c r="AT73" s="1311"/>
      <c r="AU73" s="1311"/>
      <c r="AV73" s="1311"/>
      <c r="AW73" s="1311"/>
      <c r="AX73" s="1311"/>
      <c r="AY73" s="1311"/>
      <c r="AZ73" s="1311"/>
      <c r="BA73" s="1311"/>
      <c r="BB73" s="1311" t="s">
        <v>624</v>
      </c>
      <c r="BC73" s="1311"/>
      <c r="BD73" s="1311"/>
      <c r="BE73" s="1311"/>
      <c r="BF73" s="1311"/>
      <c r="BG73" s="1311"/>
      <c r="BH73" s="1311"/>
      <c r="BI73" s="1311"/>
      <c r="BJ73" s="1311"/>
      <c r="BK73" s="1311"/>
      <c r="BL73" s="1311"/>
      <c r="BM73" s="1311"/>
      <c r="BN73" s="1311"/>
      <c r="BO73" s="1311"/>
      <c r="BP73" s="1312">
        <v>21.6</v>
      </c>
      <c r="BQ73" s="1312"/>
      <c r="BR73" s="1312"/>
      <c r="BS73" s="1312"/>
      <c r="BT73" s="1312"/>
      <c r="BU73" s="1312"/>
      <c r="BV73" s="1312"/>
      <c r="BW73" s="1312"/>
      <c r="BX73" s="1312">
        <v>26.5</v>
      </c>
      <c r="BY73" s="1312"/>
      <c r="BZ73" s="1312"/>
      <c r="CA73" s="1312"/>
      <c r="CB73" s="1312"/>
      <c r="CC73" s="1312"/>
      <c r="CD73" s="1312"/>
      <c r="CE73" s="1312"/>
      <c r="CF73" s="1312">
        <v>18.2</v>
      </c>
      <c r="CG73" s="1312"/>
      <c r="CH73" s="1312"/>
      <c r="CI73" s="1312"/>
      <c r="CJ73" s="1312"/>
      <c r="CK73" s="1312"/>
      <c r="CL73" s="1312"/>
      <c r="CM73" s="1312"/>
      <c r="CN73" s="1312">
        <v>23.9</v>
      </c>
      <c r="CO73" s="1312"/>
      <c r="CP73" s="1312"/>
      <c r="CQ73" s="1312"/>
      <c r="CR73" s="1312"/>
      <c r="CS73" s="1312"/>
      <c r="CT73" s="1312"/>
      <c r="CU73" s="1312"/>
      <c r="CV73" s="1312">
        <v>21.2</v>
      </c>
      <c r="CW73" s="1312"/>
      <c r="CX73" s="1312"/>
      <c r="CY73" s="1312"/>
      <c r="CZ73" s="1312"/>
      <c r="DA73" s="1312"/>
      <c r="DB73" s="1312"/>
      <c r="DC73" s="1312"/>
    </row>
    <row r="74" spans="2:107" ht="13.2">
      <c r="B74" s="1282"/>
      <c r="G74" s="1308"/>
      <c r="H74" s="1308"/>
      <c r="I74" s="1308"/>
      <c r="J74" s="1308"/>
      <c r="K74" s="1329"/>
      <c r="L74" s="1329"/>
      <c r="M74" s="1329"/>
      <c r="N74" s="1329"/>
      <c r="AM74" s="1300"/>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ht="13.2">
      <c r="B75" s="1282"/>
      <c r="G75" s="1308"/>
      <c r="H75" s="1308"/>
      <c r="I75" s="1301"/>
      <c r="J75" s="1301"/>
      <c r="K75" s="1310"/>
      <c r="L75" s="1310"/>
      <c r="M75" s="1310"/>
      <c r="N75" s="1310"/>
      <c r="AM75" s="1300"/>
      <c r="AN75" s="1311"/>
      <c r="AO75" s="1311"/>
      <c r="AP75" s="1311"/>
      <c r="AQ75" s="1311"/>
      <c r="AR75" s="1311"/>
      <c r="AS75" s="1311"/>
      <c r="AT75" s="1311"/>
      <c r="AU75" s="1311"/>
      <c r="AV75" s="1311"/>
      <c r="AW75" s="1311"/>
      <c r="AX75" s="1311"/>
      <c r="AY75" s="1311"/>
      <c r="AZ75" s="1311"/>
      <c r="BA75" s="1311"/>
      <c r="BB75" s="1311" t="s">
        <v>629</v>
      </c>
      <c r="BC75" s="1311"/>
      <c r="BD75" s="1311"/>
      <c r="BE75" s="1311"/>
      <c r="BF75" s="1311"/>
      <c r="BG75" s="1311"/>
      <c r="BH75" s="1311"/>
      <c r="BI75" s="1311"/>
      <c r="BJ75" s="1311"/>
      <c r="BK75" s="1311"/>
      <c r="BL75" s="1311"/>
      <c r="BM75" s="1311"/>
      <c r="BN75" s="1311"/>
      <c r="BO75" s="1311"/>
      <c r="BP75" s="1312">
        <v>11.4</v>
      </c>
      <c r="BQ75" s="1312"/>
      <c r="BR75" s="1312"/>
      <c r="BS75" s="1312"/>
      <c r="BT75" s="1312"/>
      <c r="BU75" s="1312"/>
      <c r="BV75" s="1312"/>
      <c r="BW75" s="1312"/>
      <c r="BX75" s="1312">
        <v>10.7</v>
      </c>
      <c r="BY75" s="1312"/>
      <c r="BZ75" s="1312"/>
      <c r="CA75" s="1312"/>
      <c r="CB75" s="1312"/>
      <c r="CC75" s="1312"/>
      <c r="CD75" s="1312"/>
      <c r="CE75" s="1312"/>
      <c r="CF75" s="1312">
        <v>9.6999999999999993</v>
      </c>
      <c r="CG75" s="1312"/>
      <c r="CH75" s="1312"/>
      <c r="CI75" s="1312"/>
      <c r="CJ75" s="1312"/>
      <c r="CK75" s="1312"/>
      <c r="CL75" s="1312"/>
      <c r="CM75" s="1312"/>
      <c r="CN75" s="1312">
        <v>8.8000000000000007</v>
      </c>
      <c r="CO75" s="1312"/>
      <c r="CP75" s="1312"/>
      <c r="CQ75" s="1312"/>
      <c r="CR75" s="1312"/>
      <c r="CS75" s="1312"/>
      <c r="CT75" s="1312"/>
      <c r="CU75" s="1312"/>
      <c r="CV75" s="1312">
        <v>8.1999999999999993</v>
      </c>
      <c r="CW75" s="1312"/>
      <c r="CX75" s="1312"/>
      <c r="CY75" s="1312"/>
      <c r="CZ75" s="1312"/>
      <c r="DA75" s="1312"/>
      <c r="DB75" s="1312"/>
      <c r="DC75" s="1312"/>
    </row>
    <row r="76" spans="2:107" ht="13.2">
      <c r="B76" s="1282"/>
      <c r="G76" s="1308"/>
      <c r="H76" s="1308"/>
      <c r="I76" s="1301"/>
      <c r="J76" s="1301"/>
      <c r="K76" s="1310"/>
      <c r="L76" s="1310"/>
      <c r="M76" s="1310"/>
      <c r="N76" s="1310"/>
      <c r="AM76" s="1300"/>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ht="13.2">
      <c r="B77" s="1282"/>
      <c r="G77" s="1301"/>
      <c r="H77" s="1301"/>
      <c r="I77" s="1301"/>
      <c r="J77" s="1301"/>
      <c r="K77" s="1329"/>
      <c r="L77" s="1329"/>
      <c r="M77" s="1329"/>
      <c r="N77" s="1329"/>
      <c r="AN77" s="1307" t="s">
        <v>626</v>
      </c>
      <c r="AO77" s="1307"/>
      <c r="AP77" s="1307"/>
      <c r="AQ77" s="1307"/>
      <c r="AR77" s="1307"/>
      <c r="AS77" s="1307"/>
      <c r="AT77" s="1307"/>
      <c r="AU77" s="1307"/>
      <c r="AV77" s="1307"/>
      <c r="AW77" s="1307"/>
      <c r="AX77" s="1307"/>
      <c r="AY77" s="1307"/>
      <c r="AZ77" s="1307"/>
      <c r="BA77" s="1307"/>
      <c r="BB77" s="1311" t="s">
        <v>624</v>
      </c>
      <c r="BC77" s="1311"/>
      <c r="BD77" s="1311"/>
      <c r="BE77" s="1311"/>
      <c r="BF77" s="1311"/>
      <c r="BG77" s="1311"/>
      <c r="BH77" s="1311"/>
      <c r="BI77" s="1311"/>
      <c r="BJ77" s="1311"/>
      <c r="BK77" s="1311"/>
      <c r="BL77" s="1311"/>
      <c r="BM77" s="1311"/>
      <c r="BN77" s="1311"/>
      <c r="BO77" s="1311"/>
      <c r="BP77" s="1312">
        <v>33.1</v>
      </c>
      <c r="BQ77" s="1312"/>
      <c r="BR77" s="1312"/>
      <c r="BS77" s="1312"/>
      <c r="BT77" s="1312"/>
      <c r="BU77" s="1312"/>
      <c r="BV77" s="1312"/>
      <c r="BW77" s="1312"/>
      <c r="BX77" s="1312">
        <v>31.3</v>
      </c>
      <c r="BY77" s="1312"/>
      <c r="BZ77" s="1312"/>
      <c r="CA77" s="1312"/>
      <c r="CB77" s="1312"/>
      <c r="CC77" s="1312"/>
      <c r="CD77" s="1312"/>
      <c r="CE77" s="1312"/>
      <c r="CF77" s="1312">
        <v>25.3</v>
      </c>
      <c r="CG77" s="1312"/>
      <c r="CH77" s="1312"/>
      <c r="CI77" s="1312"/>
      <c r="CJ77" s="1312"/>
      <c r="CK77" s="1312"/>
      <c r="CL77" s="1312"/>
      <c r="CM77" s="1312"/>
      <c r="CN77" s="1312">
        <v>25.5</v>
      </c>
      <c r="CO77" s="1312"/>
      <c r="CP77" s="1312"/>
      <c r="CQ77" s="1312"/>
      <c r="CR77" s="1312"/>
      <c r="CS77" s="1312"/>
      <c r="CT77" s="1312"/>
      <c r="CU77" s="1312"/>
      <c r="CV77" s="1312">
        <v>25.1</v>
      </c>
      <c r="CW77" s="1312"/>
      <c r="CX77" s="1312"/>
      <c r="CY77" s="1312"/>
      <c r="CZ77" s="1312"/>
      <c r="DA77" s="1312"/>
      <c r="DB77" s="1312"/>
      <c r="DC77" s="1312"/>
    </row>
    <row r="78" spans="2:107" ht="13.2">
      <c r="B78" s="1282"/>
      <c r="G78" s="1301"/>
      <c r="H78" s="1301"/>
      <c r="I78" s="1301"/>
      <c r="J78" s="1301"/>
      <c r="K78" s="1329"/>
      <c r="L78" s="1329"/>
      <c r="M78" s="1329"/>
      <c r="N78" s="1329"/>
      <c r="AN78" s="1307"/>
      <c r="AO78" s="1307"/>
      <c r="AP78" s="1307"/>
      <c r="AQ78" s="1307"/>
      <c r="AR78" s="1307"/>
      <c r="AS78" s="1307"/>
      <c r="AT78" s="1307"/>
      <c r="AU78" s="1307"/>
      <c r="AV78" s="1307"/>
      <c r="AW78" s="1307"/>
      <c r="AX78" s="1307"/>
      <c r="AY78" s="1307"/>
      <c r="AZ78" s="1307"/>
      <c r="BA78" s="1307"/>
      <c r="BB78" s="1311"/>
      <c r="BC78" s="1311"/>
      <c r="BD78" s="1311"/>
      <c r="BE78" s="1311"/>
      <c r="BF78" s="1311"/>
      <c r="BG78" s="1311"/>
      <c r="BH78" s="1311"/>
      <c r="BI78" s="1311"/>
      <c r="BJ78" s="1311"/>
      <c r="BK78" s="1311"/>
      <c r="BL78" s="1311"/>
      <c r="BM78" s="1311"/>
      <c r="BN78" s="1311"/>
      <c r="BO78" s="1311"/>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ht="13.2">
      <c r="B79" s="1282"/>
      <c r="G79" s="1301"/>
      <c r="H79" s="1301"/>
      <c r="I79" s="1314"/>
      <c r="J79" s="1314"/>
      <c r="K79" s="1330"/>
      <c r="L79" s="1330"/>
      <c r="M79" s="1330"/>
      <c r="N79" s="1330"/>
      <c r="AN79" s="1307"/>
      <c r="AO79" s="1307"/>
      <c r="AP79" s="1307"/>
      <c r="AQ79" s="1307"/>
      <c r="AR79" s="1307"/>
      <c r="AS79" s="1307"/>
      <c r="AT79" s="1307"/>
      <c r="AU79" s="1307"/>
      <c r="AV79" s="1307"/>
      <c r="AW79" s="1307"/>
      <c r="AX79" s="1307"/>
      <c r="AY79" s="1307"/>
      <c r="AZ79" s="1307"/>
      <c r="BA79" s="1307"/>
      <c r="BB79" s="1311" t="s">
        <v>629</v>
      </c>
      <c r="BC79" s="1311"/>
      <c r="BD79" s="1311"/>
      <c r="BE79" s="1311"/>
      <c r="BF79" s="1311"/>
      <c r="BG79" s="1311"/>
      <c r="BH79" s="1311"/>
      <c r="BI79" s="1311"/>
      <c r="BJ79" s="1311"/>
      <c r="BK79" s="1311"/>
      <c r="BL79" s="1311"/>
      <c r="BM79" s="1311"/>
      <c r="BN79" s="1311"/>
      <c r="BO79" s="1311"/>
      <c r="BP79" s="1312">
        <v>7.5</v>
      </c>
      <c r="BQ79" s="1312"/>
      <c r="BR79" s="1312"/>
      <c r="BS79" s="1312"/>
      <c r="BT79" s="1312"/>
      <c r="BU79" s="1312"/>
      <c r="BV79" s="1312"/>
      <c r="BW79" s="1312"/>
      <c r="BX79" s="1312">
        <v>7.2</v>
      </c>
      <c r="BY79" s="1312"/>
      <c r="BZ79" s="1312"/>
      <c r="CA79" s="1312"/>
      <c r="CB79" s="1312"/>
      <c r="CC79" s="1312"/>
      <c r="CD79" s="1312"/>
      <c r="CE79" s="1312"/>
      <c r="CF79" s="1312">
        <v>6.9</v>
      </c>
      <c r="CG79" s="1312"/>
      <c r="CH79" s="1312"/>
      <c r="CI79" s="1312"/>
      <c r="CJ79" s="1312"/>
      <c r="CK79" s="1312"/>
      <c r="CL79" s="1312"/>
      <c r="CM79" s="1312"/>
      <c r="CN79" s="1312">
        <v>6.6</v>
      </c>
      <c r="CO79" s="1312"/>
      <c r="CP79" s="1312"/>
      <c r="CQ79" s="1312"/>
      <c r="CR79" s="1312"/>
      <c r="CS79" s="1312"/>
      <c r="CT79" s="1312"/>
      <c r="CU79" s="1312"/>
      <c r="CV79" s="1312">
        <v>6.4</v>
      </c>
      <c r="CW79" s="1312"/>
      <c r="CX79" s="1312"/>
      <c r="CY79" s="1312"/>
      <c r="CZ79" s="1312"/>
      <c r="DA79" s="1312"/>
      <c r="DB79" s="1312"/>
      <c r="DC79" s="1312"/>
    </row>
    <row r="80" spans="2:107" ht="13.2">
      <c r="B80" s="1282"/>
      <c r="G80" s="1301"/>
      <c r="H80" s="1301"/>
      <c r="I80" s="1314"/>
      <c r="J80" s="1314"/>
      <c r="K80" s="1330"/>
      <c r="L80" s="1330"/>
      <c r="M80" s="1330"/>
      <c r="N80" s="1330"/>
      <c r="AN80" s="1307"/>
      <c r="AO80" s="1307"/>
      <c r="AP80" s="1307"/>
      <c r="AQ80" s="1307"/>
      <c r="AR80" s="1307"/>
      <c r="AS80" s="1307"/>
      <c r="AT80" s="1307"/>
      <c r="AU80" s="1307"/>
      <c r="AV80" s="1307"/>
      <c r="AW80" s="1307"/>
      <c r="AX80" s="1307"/>
      <c r="AY80" s="1307"/>
      <c r="AZ80" s="1307"/>
      <c r="BA80" s="1307"/>
      <c r="BB80" s="1311"/>
      <c r="BC80" s="1311"/>
      <c r="BD80" s="1311"/>
      <c r="BE80" s="1311"/>
      <c r="BF80" s="1311"/>
      <c r="BG80" s="1311"/>
      <c r="BH80" s="1311"/>
      <c r="BI80" s="1311"/>
      <c r="BJ80" s="1311"/>
      <c r="BK80" s="1311"/>
      <c r="BL80" s="1311"/>
      <c r="BM80" s="1311"/>
      <c r="BN80" s="1311"/>
      <c r="BO80" s="1311"/>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ht="13.2">
      <c r="B81" s="1282"/>
    </row>
    <row r="82" spans="2:109" ht="16.2">
      <c r="B82" s="1282"/>
      <c r="K82" s="1331"/>
      <c r="L82" s="1331"/>
      <c r="M82" s="1331"/>
      <c r="N82" s="1331"/>
      <c r="AQ82" s="1331"/>
      <c r="AR82" s="1331"/>
      <c r="AS82" s="1331"/>
      <c r="AT82" s="1331"/>
      <c r="BC82" s="1331"/>
      <c r="BD82" s="1331"/>
      <c r="BE82" s="1331"/>
      <c r="BF82" s="1331"/>
      <c r="BO82" s="1331"/>
      <c r="BP82" s="1331"/>
      <c r="BQ82" s="1331"/>
      <c r="BR82" s="1331"/>
      <c r="CA82" s="1331"/>
      <c r="CB82" s="1331"/>
      <c r="CC82" s="1331"/>
      <c r="CD82" s="1331"/>
      <c r="CM82" s="1331"/>
      <c r="CN82" s="1331"/>
      <c r="CO82" s="1331"/>
      <c r="CP82" s="1331"/>
      <c r="CY82" s="1331"/>
      <c r="CZ82" s="1331"/>
      <c r="DA82" s="1331"/>
      <c r="DB82" s="1331"/>
      <c r="DC82" s="1331"/>
    </row>
    <row r="83" spans="2:109" ht="13.2">
      <c r="B83" s="1284"/>
      <c r="C83" s="1285"/>
      <c r="D83" s="1285"/>
      <c r="E83" s="1285"/>
      <c r="F83" s="1285"/>
      <c r="G83" s="1285"/>
      <c r="H83" s="1285"/>
      <c r="I83" s="1285"/>
      <c r="J83" s="1285"/>
      <c r="K83" s="1285"/>
      <c r="L83" s="1285"/>
      <c r="M83" s="1285"/>
      <c r="N83" s="1285"/>
      <c r="O83" s="1285"/>
      <c r="P83" s="1285"/>
      <c r="Q83" s="1285"/>
      <c r="R83" s="1285"/>
      <c r="S83" s="1285"/>
      <c r="T83" s="1285"/>
      <c r="U83" s="1285"/>
      <c r="V83" s="1285"/>
      <c r="W83" s="1285"/>
      <c r="X83" s="1285"/>
      <c r="Y83" s="1285"/>
      <c r="Z83" s="1285"/>
      <c r="AA83" s="1285"/>
      <c r="AB83" s="1285"/>
      <c r="AC83" s="1285"/>
      <c r="AD83" s="1285"/>
      <c r="AE83" s="1285"/>
      <c r="AF83" s="1285"/>
      <c r="AG83" s="1285"/>
      <c r="AH83" s="1285"/>
      <c r="AI83" s="1285"/>
      <c r="AJ83" s="1285"/>
      <c r="AK83" s="1285"/>
      <c r="AL83" s="1285"/>
      <c r="AM83" s="1285"/>
      <c r="AN83" s="1285"/>
      <c r="AO83" s="1285"/>
      <c r="AP83" s="1285"/>
      <c r="AQ83" s="1285"/>
      <c r="AR83" s="1285"/>
      <c r="AS83" s="1285"/>
      <c r="AT83" s="1285"/>
      <c r="AU83" s="1285"/>
      <c r="AV83" s="1285"/>
      <c r="AW83" s="1285"/>
      <c r="AX83" s="1285"/>
      <c r="AY83" s="1285"/>
      <c r="AZ83" s="1285"/>
      <c r="BA83" s="1285"/>
      <c r="BB83" s="1285"/>
      <c r="BC83" s="1285"/>
      <c r="BD83" s="1285"/>
      <c r="BE83" s="1285"/>
      <c r="BF83" s="1285"/>
      <c r="BG83" s="1285"/>
      <c r="BH83" s="1285"/>
      <c r="BI83" s="1285"/>
      <c r="BJ83" s="1285"/>
      <c r="BK83" s="1285"/>
      <c r="BL83" s="1285"/>
      <c r="BM83" s="1285"/>
      <c r="BN83" s="1285"/>
      <c r="BO83" s="1285"/>
      <c r="BP83" s="1285"/>
      <c r="BQ83" s="1285"/>
      <c r="BR83" s="1285"/>
      <c r="BS83" s="1285"/>
      <c r="BT83" s="1285"/>
      <c r="BU83" s="1285"/>
      <c r="BV83" s="1285"/>
      <c r="BW83" s="1285"/>
      <c r="BX83" s="1285"/>
      <c r="BY83" s="1285"/>
      <c r="BZ83" s="1285"/>
      <c r="CA83" s="1285"/>
      <c r="CB83" s="1285"/>
      <c r="CC83" s="1285"/>
      <c r="CD83" s="1285"/>
      <c r="CE83" s="1285"/>
      <c r="CF83" s="1285"/>
      <c r="CG83" s="1285"/>
      <c r="CH83" s="1285"/>
      <c r="CI83" s="1285"/>
      <c r="CJ83" s="1285"/>
      <c r="CK83" s="1285"/>
      <c r="CL83" s="1285"/>
      <c r="CM83" s="1285"/>
      <c r="CN83" s="1285"/>
      <c r="CO83" s="1285"/>
      <c r="CP83" s="1285"/>
      <c r="CQ83" s="1285"/>
      <c r="CR83" s="1285"/>
      <c r="CS83" s="1285"/>
      <c r="CT83" s="1285"/>
      <c r="CU83" s="1285"/>
      <c r="CV83" s="1285"/>
      <c r="CW83" s="1285"/>
      <c r="CX83" s="1285"/>
      <c r="CY83" s="1285"/>
      <c r="CZ83" s="1285"/>
      <c r="DA83" s="1285"/>
      <c r="DB83" s="1285"/>
      <c r="DC83" s="1285"/>
      <c r="DD83" s="1286"/>
    </row>
    <row r="84" spans="2:109" ht="13.2">
      <c r="DD84" s="1275"/>
      <c r="DE84" s="1275"/>
    </row>
    <row r="85" spans="2:109" ht="13.2">
      <c r="DD85" s="1275"/>
      <c r="DE85" s="1275"/>
    </row>
    <row r="86" spans="2:109" ht="13.2" hidden="1">
      <c r="DD86" s="1275"/>
      <c r="DE86" s="1275"/>
    </row>
    <row r="87" spans="2:109" ht="13.2" hidden="1">
      <c r="K87" s="1332"/>
      <c r="AQ87" s="1332"/>
      <c r="BC87" s="1332"/>
      <c r="BO87" s="1332"/>
      <c r="CA87" s="1332"/>
      <c r="CM87" s="1332"/>
      <c r="CY87" s="1332"/>
      <c r="DD87" s="1275"/>
      <c r="DE87" s="1275"/>
    </row>
    <row r="88" spans="2:109" ht="13.2" hidden="1">
      <c r="DD88" s="1275"/>
      <c r="DE88" s="1275"/>
    </row>
    <row r="89" spans="2:109" ht="13.2" hidden="1">
      <c r="DD89" s="1275"/>
      <c r="DE89" s="1275"/>
    </row>
    <row r="90" spans="2:109" ht="13.2" hidden="1">
      <c r="DD90" s="1275"/>
      <c r="DE90" s="1275"/>
    </row>
    <row r="91" spans="2:109" ht="13.2" hidden="1">
      <c r="DD91" s="1275"/>
      <c r="DE91" s="1275"/>
    </row>
    <row r="92" spans="2:109" ht="13.5" hidden="1" customHeight="1">
      <c r="DD92" s="1275"/>
      <c r="DE92" s="1275"/>
    </row>
    <row r="93" spans="2:109" ht="13.5" hidden="1" customHeight="1">
      <c r="DD93" s="1275"/>
      <c r="DE93" s="1275"/>
    </row>
    <row r="94" spans="2:109" ht="13.5" hidden="1" customHeight="1">
      <c r="DD94" s="1275"/>
      <c r="DE94" s="1275"/>
    </row>
    <row r="95" spans="2:109" ht="13.5" hidden="1" customHeight="1">
      <c r="DD95" s="1275"/>
      <c r="DE95" s="1275"/>
    </row>
    <row r="96" spans="2:109" ht="13.5" hidden="1" customHeight="1">
      <c r="DD96" s="1275"/>
      <c r="DE96" s="1275"/>
    </row>
    <row r="97" s="1275" customFormat="1" ht="13.5" hidden="1" customHeight="1"/>
    <row r="98" s="1275" customFormat="1" ht="13.5" hidden="1" customHeight="1"/>
    <row r="99" s="1275" customFormat="1" ht="13.5" hidden="1" customHeight="1"/>
    <row r="100" s="1275" customFormat="1" ht="13.5" hidden="1" customHeight="1"/>
    <row r="101" s="1275" customFormat="1" ht="13.5" hidden="1" customHeight="1"/>
    <row r="102" s="1275" customFormat="1" ht="13.5" hidden="1" customHeight="1"/>
    <row r="103" s="1275" customFormat="1" ht="13.5" hidden="1" customHeight="1"/>
    <row r="104" s="1275" customFormat="1" ht="13.5" hidden="1" customHeight="1"/>
    <row r="105" s="1275" customFormat="1" ht="13.5" hidden="1" customHeight="1"/>
    <row r="106" s="1275" customFormat="1" ht="13.5" hidden="1" customHeight="1"/>
    <row r="107" s="1275" customFormat="1" ht="13.5" hidden="1" customHeight="1"/>
    <row r="108" s="1275" customFormat="1" ht="13.5" hidden="1" customHeight="1"/>
    <row r="109" s="1275" customFormat="1" ht="13.5" hidden="1" customHeight="1"/>
    <row r="110" s="1275" customFormat="1" ht="13.5" hidden="1" customHeight="1"/>
    <row r="111" s="1275" customFormat="1" ht="13.5" hidden="1" customHeight="1"/>
    <row r="112" s="1275" customFormat="1" ht="13.5" hidden="1" customHeight="1"/>
    <row r="113" s="1275" customFormat="1" ht="13.5" hidden="1" customHeight="1"/>
    <row r="114" s="1275" customFormat="1" ht="13.5" hidden="1" customHeight="1"/>
    <row r="115" s="1275" customFormat="1" ht="13.5" hidden="1" customHeight="1"/>
    <row r="116" s="1275" customFormat="1" ht="13.5" hidden="1" customHeight="1"/>
    <row r="117" s="1275" customFormat="1" ht="13.5" hidden="1" customHeight="1"/>
    <row r="118" s="1275" customFormat="1" ht="13.5" hidden="1" customHeight="1"/>
    <row r="119" s="1275" customFormat="1" ht="13.5" hidden="1" customHeight="1"/>
    <row r="120" s="1275" customFormat="1" ht="13.5" hidden="1" customHeight="1"/>
    <row r="121" s="1275" customFormat="1" ht="13.5" hidden="1" customHeight="1"/>
    <row r="122" s="1275" customFormat="1" ht="13.5" hidden="1" customHeight="1"/>
    <row r="123" s="1275" customFormat="1" ht="13.5" hidden="1" customHeight="1"/>
    <row r="124" s="1275" customFormat="1" ht="13.5" hidden="1" customHeight="1"/>
    <row r="125" s="1275" customFormat="1" ht="13.5" hidden="1" customHeight="1"/>
    <row r="126" s="1275" customFormat="1" ht="13.5" hidden="1" customHeight="1"/>
    <row r="127" s="1275" customFormat="1" ht="13.5" hidden="1" customHeight="1"/>
    <row r="128" s="1275" customFormat="1" ht="13.5" hidden="1" customHeight="1"/>
    <row r="129" s="1275" customFormat="1" ht="13.5" hidden="1" customHeight="1"/>
    <row r="130" s="1275" customFormat="1" ht="13.5" hidden="1" customHeight="1"/>
    <row r="131" s="1275" customFormat="1" ht="13.5" hidden="1" customHeight="1"/>
    <row r="132" s="1275" customFormat="1" ht="13.5" hidden="1" customHeight="1"/>
    <row r="133" s="1275" customFormat="1" ht="13.5" hidden="1" customHeight="1"/>
    <row r="134" s="1275" customFormat="1" ht="13.5" hidden="1" customHeight="1"/>
    <row r="135" s="1275" customFormat="1" ht="13.5" hidden="1" customHeight="1"/>
    <row r="136" s="1275" customFormat="1" ht="13.5" hidden="1" customHeight="1"/>
    <row r="137" s="1275" customFormat="1" ht="13.5" hidden="1" customHeight="1"/>
    <row r="138" s="1275" customFormat="1" ht="13.5" hidden="1" customHeight="1"/>
    <row r="139" s="1275" customFormat="1" ht="13.5" hidden="1" customHeight="1"/>
    <row r="140" s="1275" customFormat="1" ht="13.5" hidden="1" customHeight="1"/>
    <row r="141" s="1275" customFormat="1" ht="13.5" hidden="1" customHeight="1"/>
    <row r="142" s="1275" customFormat="1" ht="13.5" hidden="1" customHeight="1"/>
    <row r="143" s="1275" customFormat="1" ht="13.5" hidden="1" customHeight="1"/>
    <row r="144" s="1275" customFormat="1" ht="13.5" hidden="1" customHeight="1"/>
    <row r="145" s="1275" customFormat="1" ht="13.5" hidden="1" customHeight="1"/>
    <row r="146" s="1275" customFormat="1" ht="13.5" hidden="1" customHeight="1"/>
    <row r="147" s="1275" customFormat="1" ht="13.5" hidden="1" customHeight="1"/>
    <row r="148" s="1275" customFormat="1" ht="13.5" hidden="1" customHeight="1"/>
    <row r="149" s="1275" customFormat="1" ht="13.5" hidden="1" customHeight="1"/>
    <row r="150" s="1275" customFormat="1" ht="13.5" hidden="1" customHeight="1"/>
    <row r="151" s="1275" customFormat="1" ht="13.5" hidden="1" customHeight="1"/>
    <row r="152" s="1275" customFormat="1" ht="13.5" hidden="1" customHeight="1"/>
    <row r="153" s="1275" customFormat="1" ht="13.5" hidden="1" customHeight="1"/>
    <row r="154" s="1275" customFormat="1" ht="13.5" hidden="1" customHeight="1"/>
    <row r="155" s="1275" customFormat="1" ht="13.5" hidden="1" customHeight="1"/>
    <row r="156" s="1275" customFormat="1" ht="13.5" hidden="1" customHeight="1"/>
    <row r="157" s="1275" customFormat="1" ht="13.5" hidden="1" customHeight="1"/>
    <row r="158" s="1275" customFormat="1" ht="13.5" hidden="1" customHeight="1"/>
    <row r="159" s="1275" customFormat="1" ht="13.5" hidden="1" customHeight="1"/>
    <row r="160" s="1275" customFormat="1" ht="13.5" hidden="1" customHeight="1"/>
  </sheetData>
  <sheetProtection algorithmName="SHA-512" hashValue="n5P1KFuIyMdHjpQ+SnATotzQTeqx11cCK74KeI75B56H5rv0kcAIX6knVQMnvgLymvzsqPWx7IdYfj32zlb+Xg==" saltValue="PeEJ3blyeUw/TiLXFkre/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cols>
    <col min="1" max="34" width="2.44140625" style="293" customWidth="1"/>
    <col min="35" max="122" width="2.44140625" style="292" customWidth="1"/>
    <col min="123" max="16384" width="2.441406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2">
      <c r="S2" s="292"/>
      <c r="AH2" s="292"/>
    </row>
    <row r="3" spans="1:34" ht="13.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2"/>
    <row r="5" spans="1:34" ht="13.2"/>
    <row r="6" spans="1:34" ht="13.2"/>
    <row r="7" spans="1:34" ht="13.2"/>
    <row r="8" spans="1:34" ht="13.2"/>
    <row r="9" spans="1:34" ht="13.2">
      <c r="AH9" s="292"/>
    </row>
    <row r="10" spans="1:34" ht="13.2"/>
    <row r="11" spans="1:34" ht="13.2"/>
    <row r="12" spans="1:34" ht="13.2"/>
    <row r="13" spans="1:34" ht="13.2"/>
    <row r="14" spans="1:34" ht="13.2"/>
    <row r="15" spans="1:34" ht="13.2"/>
    <row r="16" spans="1:34" ht="13.2"/>
    <row r="17" spans="12:34" ht="13.2">
      <c r="AH17" s="292"/>
    </row>
    <row r="18" spans="12:34" ht="13.2"/>
    <row r="19" spans="12:34" ht="13.2"/>
    <row r="20" spans="12:34" ht="13.2">
      <c r="AH20" s="292"/>
    </row>
    <row r="21" spans="12:34" ht="13.2">
      <c r="AH21" s="292"/>
    </row>
    <row r="22" spans="12:34" ht="13.2"/>
    <row r="23" spans="12:34" ht="13.2"/>
    <row r="24" spans="12:34" ht="13.2">
      <c r="Q24" s="292"/>
    </row>
    <row r="25" spans="12:34" ht="13.2"/>
    <row r="26" spans="12:34" ht="13.2"/>
    <row r="27" spans="12:34" ht="13.2"/>
    <row r="28" spans="12:34" ht="13.2">
      <c r="O28" s="292"/>
      <c r="T28" s="292"/>
      <c r="AH28" s="292"/>
    </row>
    <row r="29" spans="12:34" ht="13.2"/>
    <row r="30" spans="12:34" ht="13.2"/>
    <row r="31" spans="12:34" ht="13.2">
      <c r="Q31" s="292"/>
    </row>
    <row r="32" spans="12:34" ht="13.2">
      <c r="L32" s="292"/>
    </row>
    <row r="33" spans="2:34" ht="13.2">
      <c r="C33" s="292"/>
      <c r="E33" s="292"/>
      <c r="G33" s="292"/>
      <c r="I33" s="292"/>
      <c r="X33" s="292"/>
    </row>
    <row r="34" spans="2:34" ht="13.2">
      <c r="B34" s="292"/>
      <c r="P34" s="292"/>
      <c r="R34" s="292"/>
      <c r="T34" s="292"/>
    </row>
    <row r="35" spans="2:34" ht="13.2">
      <c r="D35" s="292"/>
      <c r="W35" s="292"/>
      <c r="AC35" s="292"/>
      <c r="AD35" s="292"/>
      <c r="AE35" s="292"/>
      <c r="AF35" s="292"/>
      <c r="AG35" s="292"/>
      <c r="AH35" s="292"/>
    </row>
    <row r="36" spans="2:34" ht="13.2">
      <c r="H36" s="292"/>
      <c r="J36" s="292"/>
      <c r="K36" s="292"/>
      <c r="M36" s="292"/>
      <c r="Y36" s="292"/>
      <c r="Z36" s="292"/>
      <c r="AA36" s="292"/>
      <c r="AB36" s="292"/>
      <c r="AC36" s="292"/>
      <c r="AD36" s="292"/>
      <c r="AE36" s="292"/>
      <c r="AF36" s="292"/>
      <c r="AG36" s="292"/>
      <c r="AH36" s="292"/>
    </row>
    <row r="37" spans="2:34" ht="13.2">
      <c r="AH37" s="292"/>
    </row>
    <row r="38" spans="2:34" ht="13.2">
      <c r="AG38" s="292"/>
      <c r="AH38" s="292"/>
    </row>
    <row r="39" spans="2:34" ht="13.2"/>
    <row r="40" spans="2:34" ht="13.2">
      <c r="X40" s="292"/>
    </row>
    <row r="41" spans="2:34" ht="13.2">
      <c r="R41" s="292"/>
    </row>
    <row r="42" spans="2:34" ht="13.2">
      <c r="W42" s="292"/>
    </row>
    <row r="43" spans="2:34" ht="13.2">
      <c r="Y43" s="292"/>
      <c r="Z43" s="292"/>
      <c r="AA43" s="292"/>
      <c r="AB43" s="292"/>
      <c r="AC43" s="292"/>
      <c r="AD43" s="292"/>
      <c r="AE43" s="292"/>
      <c r="AF43" s="292"/>
      <c r="AG43" s="292"/>
      <c r="AH43" s="292"/>
    </row>
    <row r="44" spans="2:34" ht="13.2">
      <c r="AH44" s="292"/>
    </row>
    <row r="45" spans="2:34" ht="13.2">
      <c r="X45" s="292"/>
    </row>
    <row r="46" spans="2:34" ht="13.2"/>
    <row r="47" spans="2:34" ht="13.2"/>
    <row r="48" spans="2:34" ht="13.2">
      <c r="W48" s="292"/>
      <c r="Y48" s="292"/>
      <c r="Z48" s="292"/>
      <c r="AA48" s="292"/>
      <c r="AB48" s="292"/>
      <c r="AC48" s="292"/>
      <c r="AD48" s="292"/>
      <c r="AE48" s="292"/>
      <c r="AF48" s="292"/>
      <c r="AG48" s="292"/>
      <c r="AH48" s="292"/>
    </row>
    <row r="49" spans="28:34" ht="13.2"/>
    <row r="50" spans="28:34" ht="13.2">
      <c r="AE50" s="292"/>
      <c r="AF50" s="292"/>
      <c r="AG50" s="292"/>
      <c r="AH50" s="292"/>
    </row>
    <row r="51" spans="28:34" ht="13.2">
      <c r="AC51" s="292"/>
      <c r="AD51" s="292"/>
      <c r="AE51" s="292"/>
      <c r="AF51" s="292"/>
      <c r="AG51" s="292"/>
      <c r="AH51" s="292"/>
    </row>
    <row r="52" spans="28:34" ht="13.2"/>
    <row r="53" spans="28:34" ht="13.2">
      <c r="AF53" s="292"/>
      <c r="AG53" s="292"/>
      <c r="AH53" s="292"/>
    </row>
    <row r="54" spans="28:34" ht="13.2">
      <c r="AH54" s="292"/>
    </row>
    <row r="55" spans="28:34" ht="13.2"/>
    <row r="56" spans="28:34" ht="13.2">
      <c r="AB56" s="292"/>
      <c r="AC56" s="292"/>
      <c r="AD56" s="292"/>
      <c r="AE56" s="292"/>
      <c r="AF56" s="292"/>
      <c r="AG56" s="292"/>
      <c r="AH56" s="292"/>
    </row>
    <row r="57" spans="28:34" ht="13.2">
      <c r="AH57" s="292"/>
    </row>
    <row r="58" spans="28:34" ht="13.2">
      <c r="AH58" s="292"/>
    </row>
    <row r="59" spans="28:34" ht="13.2"/>
    <row r="60" spans="28:34" ht="13.2"/>
    <row r="61" spans="28:34" ht="13.2"/>
    <row r="62" spans="28:34" ht="13.2"/>
    <row r="63" spans="28:34" ht="13.2">
      <c r="AH63" s="292"/>
    </row>
    <row r="64" spans="28:34" ht="13.2">
      <c r="AG64" s="292"/>
      <c r="AH64" s="292"/>
    </row>
    <row r="65" spans="28:34" ht="13.2"/>
    <row r="66" spans="28:34" ht="13.2"/>
    <row r="67" spans="28:34" ht="13.2"/>
    <row r="68" spans="28:34" ht="13.2">
      <c r="AB68" s="292"/>
      <c r="AC68" s="292"/>
      <c r="AD68" s="292"/>
      <c r="AE68" s="292"/>
      <c r="AF68" s="292"/>
      <c r="AG68" s="292"/>
      <c r="AH68" s="292"/>
    </row>
    <row r="69" spans="28:34" ht="13.2">
      <c r="AF69" s="292"/>
      <c r="AG69" s="292"/>
      <c r="AH69" s="292"/>
    </row>
    <row r="70" spans="28:34" ht="13.2"/>
    <row r="71" spans="28:34" ht="13.2"/>
    <row r="72" spans="28:34" ht="13.2"/>
    <row r="73" spans="28:34" ht="13.2"/>
    <row r="74" spans="28:34" ht="13.2"/>
    <row r="75" spans="28:34" ht="13.2">
      <c r="AH75" s="292"/>
    </row>
    <row r="76" spans="28:34" ht="13.2">
      <c r="AF76" s="292"/>
      <c r="AG76" s="292"/>
      <c r="AH76" s="292"/>
    </row>
    <row r="77" spans="28:34" ht="13.2">
      <c r="AG77" s="292"/>
      <c r="AH77" s="292"/>
    </row>
    <row r="78" spans="28:34" ht="13.2"/>
    <row r="79" spans="28:34" ht="13.2"/>
    <row r="80" spans="28:34" ht="13.2"/>
    <row r="81" spans="25:34" ht="13.2"/>
    <row r="82" spans="25:34" ht="13.2">
      <c r="Y82" s="292"/>
    </row>
    <row r="83" spans="25:34" ht="13.2">
      <c r="Y83" s="292"/>
      <c r="Z83" s="292"/>
      <c r="AA83" s="292"/>
      <c r="AB83" s="292"/>
      <c r="AC83" s="292"/>
      <c r="AD83" s="292"/>
      <c r="AE83" s="292"/>
      <c r="AF83" s="292"/>
      <c r="AG83" s="292"/>
      <c r="AH83" s="292"/>
    </row>
    <row r="84" spans="25:34" ht="13.2"/>
    <row r="85" spans="25:34" ht="13.2"/>
    <row r="86" spans="25:34" ht="13.2"/>
    <row r="87" spans="25:34" ht="13.2"/>
    <row r="88" spans="25:34" ht="13.2">
      <c r="AH88" s="292"/>
    </row>
    <row r="89" spans="25:34" ht="13.2"/>
    <row r="90" spans="25:34" ht="13.2"/>
    <row r="91" spans="25:34" ht="13.2"/>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522</v>
      </c>
    </row>
  </sheetData>
  <sheetProtection algorithmName="SHA-512" hashValue="X/0KkxnUPE/f4dKGunSNsET20fiStGwmVtPaDPYzf/MDfVafpTWBVSw0cXtCaGWNmCXXyzrJTANai+WMbkLtLg==" saltValue="6YNlEB+tl/hZWk/OZ4ddW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60" zoomScaleNormal="60" zoomScaleSheetLayoutView="55" workbookViewId="0"/>
  </sheetViews>
  <sheetFormatPr defaultColWidth="0" defaultRowHeight="13.5" customHeight="1" zeroHeight="1"/>
  <cols>
    <col min="1" max="34" width="2.44140625" style="293" customWidth="1"/>
    <col min="35" max="122" width="2.44140625" style="292" customWidth="1"/>
    <col min="123" max="16384" width="2.441406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2">
      <c r="S2" s="292"/>
      <c r="AH2" s="292"/>
    </row>
    <row r="3" spans="2:34" ht="13.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2"/>
    <row r="5" spans="2:34" ht="13.2"/>
    <row r="6" spans="2:34" ht="13.2"/>
    <row r="7" spans="2:34" ht="13.2"/>
    <row r="8" spans="2:34" ht="13.2"/>
    <row r="9" spans="2:34" ht="13.2">
      <c r="AH9" s="292"/>
    </row>
    <row r="10" spans="2:34" ht="13.2"/>
    <row r="11" spans="2:34" ht="13.2"/>
    <row r="12" spans="2:34" ht="13.2"/>
    <row r="13" spans="2:34" ht="13.2"/>
    <row r="14" spans="2:34" ht="13.2"/>
    <row r="15" spans="2:34" ht="13.2"/>
    <row r="16" spans="2:34" ht="13.2"/>
    <row r="17" spans="12:34" ht="13.2">
      <c r="AH17" s="292"/>
    </row>
    <row r="18" spans="12:34" ht="13.2"/>
    <row r="19" spans="12:34" ht="13.2"/>
    <row r="20" spans="12:34" ht="13.2">
      <c r="AH20" s="292"/>
    </row>
    <row r="21" spans="12:34" ht="13.2">
      <c r="AH21" s="292"/>
    </row>
    <row r="22" spans="12:34" ht="13.2"/>
    <row r="23" spans="12:34" ht="13.2"/>
    <row r="24" spans="12:34" ht="13.2">
      <c r="Q24" s="292"/>
    </row>
    <row r="25" spans="12:34" ht="13.2"/>
    <row r="26" spans="12:34" ht="13.2"/>
    <row r="27" spans="12:34" ht="13.2"/>
    <row r="28" spans="12:34" ht="13.2">
      <c r="O28" s="292"/>
      <c r="T28" s="292"/>
      <c r="AH28" s="292"/>
    </row>
    <row r="29" spans="12:34" ht="13.2"/>
    <row r="30" spans="12:34" ht="13.2"/>
    <row r="31" spans="12:34" ht="13.2">
      <c r="Q31" s="292"/>
    </row>
    <row r="32" spans="12:34" ht="13.2">
      <c r="L32" s="292"/>
    </row>
    <row r="33" spans="2:34" ht="13.2">
      <c r="C33" s="292"/>
      <c r="E33" s="292"/>
      <c r="G33" s="292"/>
      <c r="I33" s="292"/>
      <c r="X33" s="292"/>
    </row>
    <row r="34" spans="2:34" ht="13.2">
      <c r="B34" s="292"/>
      <c r="P34" s="292"/>
      <c r="R34" s="292"/>
      <c r="T34" s="292"/>
    </row>
    <row r="35" spans="2:34" ht="13.2">
      <c r="D35" s="292"/>
      <c r="W35" s="292"/>
      <c r="AC35" s="292"/>
      <c r="AD35" s="292"/>
      <c r="AE35" s="292"/>
      <c r="AF35" s="292"/>
      <c r="AG35" s="292"/>
      <c r="AH35" s="292"/>
    </row>
    <row r="36" spans="2:34" ht="13.2">
      <c r="H36" s="292"/>
      <c r="J36" s="292"/>
      <c r="K36" s="292"/>
      <c r="M36" s="292"/>
      <c r="Y36" s="292"/>
      <c r="Z36" s="292"/>
      <c r="AA36" s="292"/>
      <c r="AB36" s="292"/>
      <c r="AC36" s="292"/>
      <c r="AD36" s="292"/>
      <c r="AE36" s="292"/>
      <c r="AF36" s="292"/>
      <c r="AG36" s="292"/>
      <c r="AH36" s="292"/>
    </row>
    <row r="37" spans="2:34" ht="13.2">
      <c r="AH37" s="292"/>
    </row>
    <row r="38" spans="2:34" ht="13.2">
      <c r="AG38" s="292"/>
      <c r="AH38" s="292"/>
    </row>
    <row r="39" spans="2:34" ht="13.2"/>
    <row r="40" spans="2:34" ht="13.2">
      <c r="X40" s="292"/>
    </row>
    <row r="41" spans="2:34" ht="13.2">
      <c r="R41" s="292"/>
    </row>
    <row r="42" spans="2:34" ht="13.2">
      <c r="W42" s="292"/>
    </row>
    <row r="43" spans="2:34" ht="13.2">
      <c r="Y43" s="292"/>
      <c r="Z43" s="292"/>
      <c r="AA43" s="292"/>
      <c r="AB43" s="292"/>
      <c r="AC43" s="292"/>
      <c r="AD43" s="292"/>
      <c r="AE43" s="292"/>
      <c r="AF43" s="292"/>
      <c r="AG43" s="292"/>
      <c r="AH43" s="292"/>
    </row>
    <row r="44" spans="2:34" ht="13.2">
      <c r="AH44" s="292"/>
    </row>
    <row r="45" spans="2:34" ht="13.2">
      <c r="X45" s="292"/>
    </row>
    <row r="46" spans="2:34" ht="13.2"/>
    <row r="47" spans="2:34" ht="13.2"/>
    <row r="48" spans="2:34" ht="13.2">
      <c r="W48" s="292"/>
      <c r="Y48" s="292"/>
      <c r="Z48" s="292"/>
      <c r="AA48" s="292"/>
      <c r="AB48" s="292"/>
      <c r="AC48" s="292"/>
      <c r="AD48" s="292"/>
      <c r="AE48" s="292"/>
      <c r="AF48" s="292"/>
      <c r="AG48" s="292"/>
      <c r="AH48" s="292"/>
    </row>
    <row r="49" spans="28:34" ht="13.2"/>
    <row r="50" spans="28:34" ht="13.2">
      <c r="AE50" s="292"/>
      <c r="AF50" s="292"/>
      <c r="AG50" s="292"/>
      <c r="AH50" s="292"/>
    </row>
    <row r="51" spans="28:34" ht="13.2">
      <c r="AC51" s="292"/>
      <c r="AD51" s="292"/>
      <c r="AE51" s="292"/>
      <c r="AF51" s="292"/>
      <c r="AG51" s="292"/>
      <c r="AH51" s="292"/>
    </row>
    <row r="52" spans="28:34" ht="13.2"/>
    <row r="53" spans="28:34" ht="13.2">
      <c r="AF53" s="292"/>
      <c r="AG53" s="292"/>
      <c r="AH53" s="292"/>
    </row>
    <row r="54" spans="28:34" ht="13.2">
      <c r="AH54" s="292"/>
    </row>
    <row r="55" spans="28:34" ht="13.2"/>
    <row r="56" spans="28:34" ht="13.2">
      <c r="AB56" s="292"/>
      <c r="AC56" s="292"/>
      <c r="AD56" s="292"/>
      <c r="AE56" s="292"/>
      <c r="AF56" s="292"/>
      <c r="AG56" s="292"/>
      <c r="AH56" s="292"/>
    </row>
    <row r="57" spans="28:34" ht="13.2">
      <c r="AH57" s="292"/>
    </row>
    <row r="58" spans="28:34" ht="13.2">
      <c r="AH58" s="292"/>
    </row>
    <row r="59" spans="28:34" ht="13.2">
      <c r="AG59" s="292"/>
      <c r="AH59" s="292"/>
    </row>
    <row r="60" spans="28:34" ht="13.2"/>
    <row r="61" spans="28:34" ht="13.2"/>
    <row r="62" spans="28:34" ht="13.2"/>
    <row r="63" spans="28:34" ht="13.2">
      <c r="AH63" s="292"/>
    </row>
    <row r="64" spans="28:34" ht="13.2">
      <c r="AG64" s="292"/>
      <c r="AH64" s="292"/>
    </row>
    <row r="65" spans="28:34" ht="13.2"/>
    <row r="66" spans="28:34" ht="13.2"/>
    <row r="67" spans="28:34" ht="13.2"/>
    <row r="68" spans="28:34" ht="13.2">
      <c r="AB68" s="292"/>
      <c r="AC68" s="292"/>
      <c r="AD68" s="292"/>
      <c r="AE68" s="292"/>
      <c r="AF68" s="292"/>
      <c r="AG68" s="292"/>
      <c r="AH68" s="292"/>
    </row>
    <row r="69" spans="28:34" ht="13.2">
      <c r="AF69" s="292"/>
      <c r="AG69" s="292"/>
      <c r="AH69" s="292"/>
    </row>
    <row r="70" spans="28:34" ht="13.2"/>
    <row r="71" spans="28:34" ht="13.2"/>
    <row r="72" spans="28:34" ht="13.2"/>
    <row r="73" spans="28:34" ht="13.2"/>
    <row r="74" spans="28:34" ht="13.2"/>
    <row r="75" spans="28:34" ht="13.2">
      <c r="AH75" s="292"/>
    </row>
    <row r="76" spans="28:34" ht="13.2">
      <c r="AF76" s="292"/>
      <c r="AG76" s="292"/>
      <c r="AH76" s="292"/>
    </row>
    <row r="77" spans="28:34" ht="13.2">
      <c r="AG77" s="292"/>
      <c r="AH77" s="292"/>
    </row>
    <row r="78" spans="28:34" ht="13.2"/>
    <row r="79" spans="28:34" ht="13.2"/>
    <row r="80" spans="28:34" ht="13.2"/>
    <row r="81" spans="25:34" ht="13.2"/>
    <row r="82" spans="25:34" ht="13.2">
      <c r="Y82" s="292"/>
    </row>
    <row r="83" spans="25:34" ht="13.2">
      <c r="Y83" s="292"/>
      <c r="Z83" s="292"/>
      <c r="AA83" s="292"/>
      <c r="AB83" s="292"/>
      <c r="AC83" s="292"/>
      <c r="AD83" s="292"/>
      <c r="AE83" s="292"/>
      <c r="AF83" s="292"/>
      <c r="AG83" s="292"/>
      <c r="AH83" s="292"/>
    </row>
    <row r="84" spans="25:34" ht="13.2"/>
    <row r="85" spans="25:34" ht="13.2"/>
    <row r="86" spans="25:34" ht="13.2"/>
    <row r="87" spans="25:34" ht="13.2"/>
    <row r="88" spans="25:34" ht="13.2">
      <c r="AH88" s="292"/>
    </row>
    <row r="89" spans="25:34" ht="13.2"/>
    <row r="90" spans="25:34" ht="13.2"/>
    <row r="91" spans="25:34" ht="13.2"/>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522</v>
      </c>
    </row>
  </sheetData>
  <sheetProtection algorithmName="SHA-512" hashValue="aR+IUIzyFYWcR3ro9caN0za4LGOTdim2HdT54q6HxUvZ3qmo2kzysPsAc3fyIZKNOd7vt6HjLhqea8WKr9mH6g==" saltValue="Y0pyTV0ZXcEZkrJyY5IiK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cols>
    <col min="1" max="1" width="45.88671875" style="150" customWidth="1"/>
    <col min="2" max="8" width="13.33203125" style="150" customWidth="1"/>
    <col min="9" max="16384" width="11.109375" style="150"/>
  </cols>
  <sheetData>
    <row r="1" spans="1:8">
      <c r="A1" s="144"/>
      <c r="B1" s="145"/>
      <c r="C1" s="146"/>
      <c r="D1" s="147"/>
      <c r="E1" s="148"/>
      <c r="F1" s="148"/>
      <c r="G1" s="148"/>
      <c r="H1" s="149"/>
    </row>
    <row r="2" spans="1:8">
      <c r="A2" s="151"/>
      <c r="B2" s="152"/>
      <c r="C2" s="153"/>
      <c r="D2" s="154" t="s">
        <v>52</v>
      </c>
      <c r="E2" s="155"/>
      <c r="F2" s="156" t="s">
        <v>572</v>
      </c>
      <c r="G2" s="157"/>
      <c r="H2" s="158"/>
    </row>
    <row r="3" spans="1:8">
      <c r="A3" s="154" t="s">
        <v>565</v>
      </c>
      <c r="B3" s="159"/>
      <c r="C3" s="160"/>
      <c r="D3" s="161">
        <v>296253</v>
      </c>
      <c r="E3" s="162"/>
      <c r="F3" s="163">
        <v>57295</v>
      </c>
      <c r="G3" s="164"/>
      <c r="H3" s="165"/>
    </row>
    <row r="4" spans="1:8">
      <c r="A4" s="166"/>
      <c r="B4" s="167"/>
      <c r="C4" s="168"/>
      <c r="D4" s="169">
        <v>82565</v>
      </c>
      <c r="E4" s="170"/>
      <c r="F4" s="171">
        <v>32771</v>
      </c>
      <c r="G4" s="172"/>
      <c r="H4" s="173"/>
    </row>
    <row r="5" spans="1:8">
      <c r="A5" s="154" t="s">
        <v>567</v>
      </c>
      <c r="B5" s="159"/>
      <c r="C5" s="160"/>
      <c r="D5" s="161">
        <v>262324</v>
      </c>
      <c r="E5" s="162"/>
      <c r="F5" s="163">
        <v>54110</v>
      </c>
      <c r="G5" s="164"/>
      <c r="H5" s="165"/>
    </row>
    <row r="6" spans="1:8">
      <c r="A6" s="166"/>
      <c r="B6" s="167"/>
      <c r="C6" s="168"/>
      <c r="D6" s="169">
        <v>99198</v>
      </c>
      <c r="E6" s="170"/>
      <c r="F6" s="171">
        <v>30620</v>
      </c>
      <c r="G6" s="172"/>
      <c r="H6" s="173"/>
    </row>
    <row r="7" spans="1:8">
      <c r="A7" s="154" t="s">
        <v>568</v>
      </c>
      <c r="B7" s="159"/>
      <c r="C7" s="160"/>
      <c r="D7" s="161">
        <v>223998</v>
      </c>
      <c r="E7" s="162"/>
      <c r="F7" s="163">
        <v>54684</v>
      </c>
      <c r="G7" s="164"/>
      <c r="H7" s="165"/>
    </row>
    <row r="8" spans="1:8">
      <c r="A8" s="166"/>
      <c r="B8" s="167"/>
      <c r="C8" s="168"/>
      <c r="D8" s="169">
        <v>103796</v>
      </c>
      <c r="E8" s="170"/>
      <c r="F8" s="171">
        <v>32829</v>
      </c>
      <c r="G8" s="172"/>
      <c r="H8" s="173"/>
    </row>
    <row r="9" spans="1:8">
      <c r="A9" s="154" t="s">
        <v>569</v>
      </c>
      <c r="B9" s="159"/>
      <c r="C9" s="160"/>
      <c r="D9" s="161">
        <v>142024</v>
      </c>
      <c r="E9" s="162"/>
      <c r="F9" s="163">
        <v>62383</v>
      </c>
      <c r="G9" s="164"/>
      <c r="H9" s="165"/>
    </row>
    <row r="10" spans="1:8">
      <c r="A10" s="166"/>
      <c r="B10" s="167"/>
      <c r="C10" s="168"/>
      <c r="D10" s="169">
        <v>74179</v>
      </c>
      <c r="E10" s="170"/>
      <c r="F10" s="171">
        <v>35325</v>
      </c>
      <c r="G10" s="172"/>
      <c r="H10" s="173"/>
    </row>
    <row r="11" spans="1:8">
      <c r="A11" s="154" t="s">
        <v>570</v>
      </c>
      <c r="B11" s="159"/>
      <c r="C11" s="160"/>
      <c r="D11" s="161">
        <v>134559</v>
      </c>
      <c r="E11" s="162"/>
      <c r="F11" s="163">
        <v>63812</v>
      </c>
      <c r="G11" s="164"/>
      <c r="H11" s="165"/>
    </row>
    <row r="12" spans="1:8">
      <c r="A12" s="166"/>
      <c r="B12" s="167"/>
      <c r="C12" s="174"/>
      <c r="D12" s="169">
        <v>69245</v>
      </c>
      <c r="E12" s="170"/>
      <c r="F12" s="171">
        <v>33848</v>
      </c>
      <c r="G12" s="172"/>
      <c r="H12" s="173"/>
    </row>
    <row r="13" spans="1:8">
      <c r="A13" s="154"/>
      <c r="B13" s="159"/>
      <c r="C13" s="175"/>
      <c r="D13" s="176">
        <v>211832</v>
      </c>
      <c r="E13" s="177"/>
      <c r="F13" s="178">
        <v>58457</v>
      </c>
      <c r="G13" s="179"/>
      <c r="H13" s="165"/>
    </row>
    <row r="14" spans="1:8">
      <c r="A14" s="166"/>
      <c r="B14" s="167"/>
      <c r="C14" s="168"/>
      <c r="D14" s="169">
        <v>85797</v>
      </c>
      <c r="E14" s="170"/>
      <c r="F14" s="171">
        <v>33079</v>
      </c>
      <c r="G14" s="172"/>
      <c r="H14" s="173"/>
    </row>
    <row r="17" spans="1:11">
      <c r="A17" s="150" t="s">
        <v>53</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54</v>
      </c>
      <c r="B19" s="180">
        <f>ROUND(VALUE(SUBSTITUTE(実質収支比率等に係る経年分析!F$48,"▲","-")),2)</f>
        <v>13.69</v>
      </c>
      <c r="C19" s="180">
        <f>ROUND(VALUE(SUBSTITUTE(実質収支比率等に係る経年分析!G$48,"▲","-")),2)</f>
        <v>9.9700000000000006</v>
      </c>
      <c r="D19" s="180">
        <f>ROUND(VALUE(SUBSTITUTE(実質収支比率等に係る経年分析!H$48,"▲","-")),2)</f>
        <v>11.2</v>
      </c>
      <c r="E19" s="180">
        <f>ROUND(VALUE(SUBSTITUTE(実質収支比率等に係る経年分析!I$48,"▲","-")),2)</f>
        <v>6.82</v>
      </c>
      <c r="F19" s="180">
        <f>ROUND(VALUE(SUBSTITUTE(実質収支比率等に係る経年分析!J$48,"▲","-")),2)</f>
        <v>8.61</v>
      </c>
    </row>
    <row r="20" spans="1:11">
      <c r="A20" s="180" t="s">
        <v>55</v>
      </c>
      <c r="B20" s="180">
        <f>ROUND(VALUE(SUBSTITUTE(実質収支比率等に係る経年分析!F$47,"▲","-")),2)</f>
        <v>51.57</v>
      </c>
      <c r="C20" s="180">
        <f>ROUND(VALUE(SUBSTITUTE(実質収支比率等に係る経年分析!G$47,"▲","-")),2)</f>
        <v>42.65</v>
      </c>
      <c r="D20" s="180">
        <f>ROUND(VALUE(SUBSTITUTE(実質収支比率等に係る経年分析!H$47,"▲","-")),2)</f>
        <v>39.46</v>
      </c>
      <c r="E20" s="180">
        <f>ROUND(VALUE(SUBSTITUTE(実質収支比率等に係る経年分析!I$47,"▲","-")),2)</f>
        <v>39.08</v>
      </c>
      <c r="F20" s="180">
        <f>ROUND(VALUE(SUBSTITUTE(実質収支比率等に係る経年分析!J$47,"▲","-")),2)</f>
        <v>36.119999999999997</v>
      </c>
    </row>
    <row r="21" spans="1:11">
      <c r="A21" s="180" t="s">
        <v>56</v>
      </c>
      <c r="B21" s="180">
        <f>IF(ISNUMBER(VALUE(SUBSTITUTE(実質収支比率等に係る経年分析!F$49,"▲","-"))),ROUND(VALUE(SUBSTITUTE(実質収支比率等に係る経年分析!F$49,"▲","-")),2),NA())</f>
        <v>-6.73</v>
      </c>
      <c r="C21" s="180">
        <f>IF(ISNUMBER(VALUE(SUBSTITUTE(実質収支比率等に係る経年分析!G$49,"▲","-"))),ROUND(VALUE(SUBSTITUTE(実質収支比率等に係る経年分析!G$49,"▲","-")),2),NA())</f>
        <v>-14.59</v>
      </c>
      <c r="D21" s="180">
        <f>IF(ISNUMBER(VALUE(SUBSTITUTE(実質収支比率等に係る経年分析!H$49,"▲","-"))),ROUND(VALUE(SUBSTITUTE(実質収支比率等に係る経年分析!H$49,"▲","-")),2),NA())</f>
        <v>-2.78</v>
      </c>
      <c r="E21" s="180">
        <f>IF(ISNUMBER(VALUE(SUBSTITUTE(実質収支比率等に係る経年分析!I$49,"▲","-"))),ROUND(VALUE(SUBSTITUTE(実質収支比率等に係る経年分析!I$49,"▲","-")),2),NA())</f>
        <v>-5.72</v>
      </c>
      <c r="F21" s="180">
        <f>IF(ISNUMBER(VALUE(SUBSTITUTE(実質収支比率等に係る経年分析!J$49,"▲","-"))),ROUND(VALUE(SUBSTITUTE(実質収支比率等に係る経年分析!J$49,"▲","-")),2),NA())</f>
        <v>0.16</v>
      </c>
    </row>
    <row r="24" spans="1:11">
      <c r="A24" s="150" t="s">
        <v>57</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0.05</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0.04</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0.04</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0.04</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0.02</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漁業集落排水事業</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c r="A30" s="181" t="str">
        <f>IF(連結実質赤字比率に係る赤字・黒字の構成分析!C$40="",NA(),連結実質赤字比率に係る赤字・黒字の構成分析!C$40)</f>
        <v>墓地事業</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0.02</v>
      </c>
    </row>
    <row r="31" spans="1:11">
      <c r="A31" s="181" t="str">
        <f>IF(連結実質赤字比率に係る赤字・黒字の構成分析!C$39="",NA(),連結実質赤字比率に係る赤字・黒字の構成分析!C$39)</f>
        <v>国民健康保険事業</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0.22</v>
      </c>
    </row>
    <row r="32" spans="1:11">
      <c r="A32" s="181" t="str">
        <f>IF(連結実質赤字比率に係る赤字・黒字の構成分析!C$38="",NA(),連結実質赤字比率に係る赤字・黒字の構成分析!C$38)</f>
        <v>特定環境保全公共下水道事業</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0.23</v>
      </c>
    </row>
    <row r="33" spans="1:16">
      <c r="A33" s="181" t="str">
        <f>IF(連結実質赤字比率に係る赤字・黒字の構成分析!C$37="",NA(),連結実質赤字比率に係る赤字・黒字の構成分析!C$37)</f>
        <v>介護保険事業</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1.53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2.06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0.93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1.62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1.31</v>
      </c>
    </row>
    <row r="34" spans="1:16">
      <c r="A34" s="181" t="str">
        <f>IF(連結実質赤字比率に係る赤字・黒字の構成分析!C$36="",NA(),連結実質赤字比率に係る赤字・黒字の構成分析!C$36)</f>
        <v>公共下水道事業</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4.17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4.9800000000000004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3.79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2.97</v>
      </c>
    </row>
    <row r="35" spans="1:16">
      <c r="A35" s="181" t="str">
        <f>IF(連結実質赤字比率に係る赤字・黒字の構成分析!C$35="",NA(),連結実質赤字比率に係る赤字・黒字の構成分析!C$35)</f>
        <v>水道事業</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6.93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7.33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7.74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8.3000000000000007</v>
      </c>
    </row>
    <row r="36" spans="1:16">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13.67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9.9499999999999993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11.16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6.82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8.58</v>
      </c>
    </row>
    <row r="39" spans="1:16">
      <c r="A39" s="150" t="s">
        <v>60</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2974</v>
      </c>
      <c r="E42" s="182"/>
      <c r="F42" s="182"/>
      <c r="G42" s="182">
        <f>'実質公債費比率（分子）の構造'!L$52</f>
        <v>2760</v>
      </c>
      <c r="H42" s="182"/>
      <c r="I42" s="182"/>
      <c r="J42" s="182">
        <f>'実質公債費比率（分子）の構造'!M$52</f>
        <v>2703</v>
      </c>
      <c r="K42" s="182"/>
      <c r="L42" s="182"/>
      <c r="M42" s="182">
        <f>'実質公債費比率（分子）の構造'!N$52</f>
        <v>2619</v>
      </c>
      <c r="N42" s="182"/>
      <c r="O42" s="182"/>
      <c r="P42" s="182">
        <f>'実質公債費比率（分子）の構造'!O$52</f>
        <v>2794</v>
      </c>
    </row>
    <row r="43" spans="1:16">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c r="A44" s="182" t="s">
        <v>65</v>
      </c>
      <c r="B44" s="182">
        <f>'実質公債費比率（分子）の構造'!K$50</f>
        <v>21</v>
      </c>
      <c r="C44" s="182"/>
      <c r="D44" s="182"/>
      <c r="E44" s="182">
        <f>'実質公債費比率（分子）の構造'!L$50</f>
        <v>20</v>
      </c>
      <c r="F44" s="182"/>
      <c r="G44" s="182"/>
      <c r="H44" s="182">
        <f>'実質公債費比率（分子）の構造'!M$50</f>
        <v>19</v>
      </c>
      <c r="I44" s="182"/>
      <c r="J44" s="182"/>
      <c r="K44" s="182">
        <f>'実質公債費比率（分子）の構造'!N$50</f>
        <v>11</v>
      </c>
      <c r="L44" s="182"/>
      <c r="M44" s="182"/>
      <c r="N44" s="182">
        <f>'実質公債費比率（分子）の構造'!O$50</f>
        <v>7</v>
      </c>
      <c r="O44" s="182"/>
      <c r="P44" s="182"/>
    </row>
    <row r="45" spans="1:16">
      <c r="A45" s="182" t="s">
        <v>66</v>
      </c>
      <c r="B45" s="182">
        <f>'実質公債費比率（分子）の構造'!K$49</f>
        <v>29</v>
      </c>
      <c r="C45" s="182"/>
      <c r="D45" s="182"/>
      <c r="E45" s="182">
        <f>'実質公債費比率（分子）の構造'!L$49</f>
        <v>28</v>
      </c>
      <c r="F45" s="182"/>
      <c r="G45" s="182"/>
      <c r="H45" s="182">
        <f>'実質公債費比率（分子）の構造'!M$49</f>
        <v>28</v>
      </c>
      <c r="I45" s="182"/>
      <c r="J45" s="182"/>
      <c r="K45" s="182">
        <f>'実質公債費比率（分子）の構造'!N$49</f>
        <v>20</v>
      </c>
      <c r="L45" s="182"/>
      <c r="M45" s="182"/>
      <c r="N45" s="182">
        <f>'実質公債費比率（分子）の構造'!O$49</f>
        <v>19</v>
      </c>
      <c r="O45" s="182"/>
      <c r="P45" s="182"/>
    </row>
    <row r="46" spans="1:16">
      <c r="A46" s="182" t="s">
        <v>67</v>
      </c>
      <c r="B46" s="182">
        <f>'実質公債費比率（分子）の構造'!K$48</f>
        <v>820</v>
      </c>
      <c r="C46" s="182"/>
      <c r="D46" s="182"/>
      <c r="E46" s="182">
        <f>'実質公債費比率（分子）の構造'!L$48</f>
        <v>842</v>
      </c>
      <c r="F46" s="182"/>
      <c r="G46" s="182"/>
      <c r="H46" s="182">
        <f>'実質公債費比率（分子）の構造'!M$48</f>
        <v>677</v>
      </c>
      <c r="I46" s="182"/>
      <c r="J46" s="182"/>
      <c r="K46" s="182">
        <f>'実質公債費比率（分子）の構造'!N$48</f>
        <v>655</v>
      </c>
      <c r="L46" s="182"/>
      <c r="M46" s="182"/>
      <c r="N46" s="182">
        <f>'実質公債費比率（分子）の構造'!O$48</f>
        <v>732</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3753</v>
      </c>
      <c r="C49" s="182"/>
      <c r="D49" s="182"/>
      <c r="E49" s="182">
        <f>'実質公債費比率（分子）の構造'!L$45</f>
        <v>3359</v>
      </c>
      <c r="F49" s="182"/>
      <c r="G49" s="182"/>
      <c r="H49" s="182">
        <f>'実質公債費比率（分子）の構造'!M$45</f>
        <v>3221</v>
      </c>
      <c r="I49" s="182"/>
      <c r="J49" s="182"/>
      <c r="K49" s="182">
        <f>'実質公債費比率（分子）の構造'!N$45</f>
        <v>3117</v>
      </c>
      <c r="L49" s="182"/>
      <c r="M49" s="182"/>
      <c r="N49" s="182">
        <f>'実質公債費比率（分子）の構造'!O$45</f>
        <v>3256</v>
      </c>
      <c r="O49" s="182"/>
      <c r="P49" s="182"/>
    </row>
    <row r="50" spans="1:16">
      <c r="A50" s="182" t="s">
        <v>71</v>
      </c>
      <c r="B50" s="182" t="e">
        <f>NA()</f>
        <v>#N/A</v>
      </c>
      <c r="C50" s="182">
        <f>IF(ISNUMBER('実質公債費比率（分子）の構造'!K$53),'実質公債費比率（分子）の構造'!K$53,NA())</f>
        <v>1649</v>
      </c>
      <c r="D50" s="182" t="e">
        <f>NA()</f>
        <v>#N/A</v>
      </c>
      <c r="E50" s="182" t="e">
        <f>NA()</f>
        <v>#N/A</v>
      </c>
      <c r="F50" s="182">
        <f>IF(ISNUMBER('実質公債費比率（分子）の構造'!L$53),'実質公債費比率（分子）の構造'!L$53,NA())</f>
        <v>1489</v>
      </c>
      <c r="G50" s="182" t="e">
        <f>NA()</f>
        <v>#N/A</v>
      </c>
      <c r="H50" s="182" t="e">
        <f>NA()</f>
        <v>#N/A</v>
      </c>
      <c r="I50" s="182">
        <f>IF(ISNUMBER('実質公債費比率（分子）の構造'!M$53),'実質公債費比率（分子）の構造'!M$53,NA())</f>
        <v>1242</v>
      </c>
      <c r="J50" s="182" t="e">
        <f>NA()</f>
        <v>#N/A</v>
      </c>
      <c r="K50" s="182" t="e">
        <f>NA()</f>
        <v>#N/A</v>
      </c>
      <c r="L50" s="182">
        <f>IF(ISNUMBER('実質公債費比率（分子）の構造'!N$53),'実質公債費比率（分子）の構造'!N$53,NA())</f>
        <v>1184</v>
      </c>
      <c r="M50" s="182" t="e">
        <f>NA()</f>
        <v>#N/A</v>
      </c>
      <c r="N50" s="182" t="e">
        <f>NA()</f>
        <v>#N/A</v>
      </c>
      <c r="O50" s="182">
        <f>IF(ISNUMBER('実質公債費比率（分子）の構造'!O$53),'実質公債費比率（分子）の構造'!O$53,NA())</f>
        <v>1220</v>
      </c>
      <c r="P50" s="182" t="e">
        <f>NA()</f>
        <v>#N/A</v>
      </c>
    </row>
    <row r="53" spans="1:16">
      <c r="A53" s="150" t="s">
        <v>72</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30228</v>
      </c>
      <c r="E56" s="181"/>
      <c r="F56" s="181"/>
      <c r="G56" s="181">
        <f>'将来負担比率（分子）の構造'!J$52</f>
        <v>32702</v>
      </c>
      <c r="H56" s="181"/>
      <c r="I56" s="181"/>
      <c r="J56" s="181">
        <f>'将来負担比率（分子）の構造'!K$52</f>
        <v>34853</v>
      </c>
      <c r="K56" s="181"/>
      <c r="L56" s="181"/>
      <c r="M56" s="181">
        <f>'将来負担比率（分子）の構造'!L$52</f>
        <v>35650</v>
      </c>
      <c r="N56" s="181"/>
      <c r="O56" s="181"/>
      <c r="P56" s="181">
        <f>'将来負担比率（分子）の構造'!M$52</f>
        <v>37483</v>
      </c>
    </row>
    <row r="57" spans="1:16">
      <c r="A57" s="181" t="s">
        <v>42</v>
      </c>
      <c r="B57" s="181"/>
      <c r="C57" s="181"/>
      <c r="D57" s="181">
        <f>'将来負担比率（分子）の構造'!I$51</f>
        <v>2493</v>
      </c>
      <c r="E57" s="181"/>
      <c r="F57" s="181"/>
      <c r="G57" s="181">
        <f>'将来負担比率（分子）の構造'!J$51</f>
        <v>2682</v>
      </c>
      <c r="H57" s="181"/>
      <c r="I57" s="181"/>
      <c r="J57" s="181">
        <f>'将来負担比率（分子）の構造'!K$51</f>
        <v>2655</v>
      </c>
      <c r="K57" s="181"/>
      <c r="L57" s="181"/>
      <c r="M57" s="181">
        <f>'将来負担比率（分子）の構造'!L$51</f>
        <v>2612</v>
      </c>
      <c r="N57" s="181"/>
      <c r="O57" s="181"/>
      <c r="P57" s="181">
        <f>'将来負担比率（分子）の構造'!M$51</f>
        <v>2576</v>
      </c>
    </row>
    <row r="58" spans="1:16">
      <c r="A58" s="181" t="s">
        <v>41</v>
      </c>
      <c r="B58" s="181"/>
      <c r="C58" s="181"/>
      <c r="D58" s="181">
        <f>'将来負担比率（分子）の構造'!I$50</f>
        <v>12853</v>
      </c>
      <c r="E58" s="181"/>
      <c r="F58" s="181"/>
      <c r="G58" s="181">
        <f>'将来負担比率（分子）の構造'!J$50</f>
        <v>12485</v>
      </c>
      <c r="H58" s="181"/>
      <c r="I58" s="181"/>
      <c r="J58" s="181">
        <f>'将来負担比率（分子）の構造'!K$50</f>
        <v>13709</v>
      </c>
      <c r="K58" s="181"/>
      <c r="L58" s="181"/>
      <c r="M58" s="181">
        <f>'将来負担比率（分子）の構造'!L$50</f>
        <v>14351</v>
      </c>
      <c r="N58" s="181"/>
      <c r="O58" s="181"/>
      <c r="P58" s="181">
        <f>'将来負担比率（分子）の構造'!M$50</f>
        <v>14681</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4950</v>
      </c>
      <c r="C62" s="181"/>
      <c r="D62" s="181"/>
      <c r="E62" s="181">
        <f>'将来負担比率（分子）の構造'!J$45</f>
        <v>4862</v>
      </c>
      <c r="F62" s="181"/>
      <c r="G62" s="181"/>
      <c r="H62" s="181">
        <f>'将来負担比率（分子）の構造'!K$45</f>
        <v>4552</v>
      </c>
      <c r="I62" s="181"/>
      <c r="J62" s="181"/>
      <c r="K62" s="181">
        <f>'将来負担比率（分子）の構造'!L$45</f>
        <v>4437</v>
      </c>
      <c r="L62" s="181"/>
      <c r="M62" s="181"/>
      <c r="N62" s="181">
        <f>'将来負担比率（分子）の構造'!M$45</f>
        <v>4261</v>
      </c>
      <c r="O62" s="181"/>
      <c r="P62" s="181"/>
    </row>
    <row r="63" spans="1:16">
      <c r="A63" s="181" t="s">
        <v>34</v>
      </c>
      <c r="B63" s="181">
        <f>'将来負担比率（分子）の構造'!I$44</f>
        <v>161</v>
      </c>
      <c r="C63" s="181"/>
      <c r="D63" s="181"/>
      <c r="E63" s="181">
        <f>'将来負担比率（分子）の構造'!J$44</f>
        <v>135</v>
      </c>
      <c r="F63" s="181"/>
      <c r="G63" s="181"/>
      <c r="H63" s="181">
        <f>'将来負担比率（分子）の構造'!K$44</f>
        <v>108</v>
      </c>
      <c r="I63" s="181"/>
      <c r="J63" s="181"/>
      <c r="K63" s="181">
        <f>'将来負担比率（分子）の構造'!L$44</f>
        <v>89</v>
      </c>
      <c r="L63" s="181"/>
      <c r="M63" s="181"/>
      <c r="N63" s="181">
        <f>'将来負担比率（分子）の構造'!M$44</f>
        <v>72</v>
      </c>
      <c r="O63" s="181"/>
      <c r="P63" s="181"/>
    </row>
    <row r="64" spans="1:16">
      <c r="A64" s="181" t="s">
        <v>33</v>
      </c>
      <c r="B64" s="181">
        <f>'将来負担比率（分子）の構造'!I$43</f>
        <v>7670</v>
      </c>
      <c r="C64" s="181"/>
      <c r="D64" s="181"/>
      <c r="E64" s="181">
        <f>'将来負担比率（分子）の構造'!J$43</f>
        <v>7382</v>
      </c>
      <c r="F64" s="181"/>
      <c r="G64" s="181"/>
      <c r="H64" s="181">
        <f>'将来負担比率（分子）の構造'!K$43</f>
        <v>6825</v>
      </c>
      <c r="I64" s="181"/>
      <c r="J64" s="181"/>
      <c r="K64" s="181">
        <f>'将来負担比率（分子）の構造'!L$43</f>
        <v>6433</v>
      </c>
      <c r="L64" s="181"/>
      <c r="M64" s="181"/>
      <c r="N64" s="181">
        <f>'将来負担比率（分子）の構造'!M$43</f>
        <v>6585</v>
      </c>
      <c r="O64" s="181"/>
      <c r="P64" s="181"/>
    </row>
    <row r="65" spans="1:16">
      <c r="A65" s="181" t="s">
        <v>32</v>
      </c>
      <c r="B65" s="181">
        <f>'将来負担比率（分子）の構造'!I$42</f>
        <v>74</v>
      </c>
      <c r="C65" s="181"/>
      <c r="D65" s="181"/>
      <c r="E65" s="181">
        <f>'将来負担比率（分子）の構造'!J$42</f>
        <v>55</v>
      </c>
      <c r="F65" s="181"/>
      <c r="G65" s="181"/>
      <c r="H65" s="181">
        <f>'将来負担比率（分子）の構造'!K$42</f>
        <v>37</v>
      </c>
      <c r="I65" s="181"/>
      <c r="J65" s="181"/>
      <c r="K65" s="181">
        <f>'将来負担比率（分子）の構造'!L$42</f>
        <v>27</v>
      </c>
      <c r="L65" s="181"/>
      <c r="M65" s="181"/>
      <c r="N65" s="181">
        <f>'将来負担比率（分子）の構造'!M$42</f>
        <v>20</v>
      </c>
      <c r="O65" s="181"/>
      <c r="P65" s="181"/>
    </row>
    <row r="66" spans="1:16">
      <c r="A66" s="181" t="s">
        <v>31</v>
      </c>
      <c r="B66" s="181">
        <f>'将来負担比率（分子）の構造'!I$41</f>
        <v>36025</v>
      </c>
      <c r="C66" s="181"/>
      <c r="D66" s="181"/>
      <c r="E66" s="181">
        <f>'将来負担比率（分子）の構造'!J$41</f>
        <v>39414</v>
      </c>
      <c r="F66" s="181"/>
      <c r="G66" s="181"/>
      <c r="H66" s="181">
        <f>'将来負担比率（分子）の構造'!K$41</f>
        <v>42397</v>
      </c>
      <c r="I66" s="181"/>
      <c r="J66" s="181"/>
      <c r="K66" s="181">
        <f>'将来負担比率（分子）の構造'!L$41</f>
        <v>45106</v>
      </c>
      <c r="L66" s="181"/>
      <c r="M66" s="181"/>
      <c r="N66" s="181">
        <f>'将来負担比率（分子）の構造'!M$41</f>
        <v>46961</v>
      </c>
      <c r="O66" s="181"/>
      <c r="P66" s="181"/>
    </row>
    <row r="67" spans="1:16">
      <c r="A67" s="181" t="s">
        <v>75</v>
      </c>
      <c r="B67" s="181" t="e">
        <f>NA()</f>
        <v>#N/A</v>
      </c>
      <c r="C67" s="181">
        <f>IF(ISNUMBER('将来負担比率（分子）の構造'!I$53), IF('将来負担比率（分子）の構造'!I$53 &lt; 0, 0, '将来負担比率（分子）の構造'!I$53), NA())</f>
        <v>3306</v>
      </c>
      <c r="D67" s="181" t="e">
        <f>NA()</f>
        <v>#N/A</v>
      </c>
      <c r="E67" s="181" t="e">
        <f>NA()</f>
        <v>#N/A</v>
      </c>
      <c r="F67" s="181">
        <f>IF(ISNUMBER('将来負担比率（分子）の構造'!J$53), IF('将来負担比率（分子）の構造'!J$53 &lt; 0, 0, '将来負担比率（分子）の構造'!J$53), NA())</f>
        <v>3979</v>
      </c>
      <c r="G67" s="181" t="e">
        <f>NA()</f>
        <v>#N/A</v>
      </c>
      <c r="H67" s="181" t="e">
        <f>NA()</f>
        <v>#N/A</v>
      </c>
      <c r="I67" s="181">
        <f>IF(ISNUMBER('将来負担比率（分子）の構造'!K$53), IF('将来負担比率（分子）の構造'!K$53 &lt; 0, 0, '将来負担比率（分子）の構造'!K$53), NA())</f>
        <v>2703</v>
      </c>
      <c r="J67" s="181" t="e">
        <f>NA()</f>
        <v>#N/A</v>
      </c>
      <c r="K67" s="181" t="e">
        <f>NA()</f>
        <v>#N/A</v>
      </c>
      <c r="L67" s="181">
        <f>IF(ISNUMBER('将来負担比率（分子）の構造'!L$53), IF('将来負担比率（分子）の構造'!L$53 &lt; 0, 0, '将来負担比率（分子）の構造'!L$53), NA())</f>
        <v>3480</v>
      </c>
      <c r="M67" s="181" t="e">
        <f>NA()</f>
        <v>#N/A</v>
      </c>
      <c r="N67" s="181" t="e">
        <f>NA()</f>
        <v>#N/A</v>
      </c>
      <c r="O67" s="181">
        <f>IF(ISNUMBER('将来負担比率（分子）の構造'!M$53), IF('将来負担比率（分子）の構造'!M$53 &lt; 0, 0, '将来負担比率（分子）の構造'!M$53), NA())</f>
        <v>3159</v>
      </c>
      <c r="P67" s="181" t="e">
        <f>NA()</f>
        <v>#N/A</v>
      </c>
    </row>
    <row r="70" spans="1:16">
      <c r="A70" s="183" t="s">
        <v>76</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77</v>
      </c>
      <c r="B72" s="185">
        <f>基金残高に係る経年分析!F55</f>
        <v>6863</v>
      </c>
      <c r="C72" s="185">
        <f>基金残高に係る経年分析!G55</f>
        <v>6670</v>
      </c>
      <c r="D72" s="185">
        <f>基金残高に係る経年分析!H55</f>
        <v>6349</v>
      </c>
    </row>
    <row r="73" spans="1:16">
      <c r="A73" s="184" t="s">
        <v>78</v>
      </c>
      <c r="B73" s="185">
        <f>基金残高に係る経年分析!F56</f>
        <v>2968</v>
      </c>
      <c r="C73" s="185">
        <f>基金残高に係る経年分析!G56</f>
        <v>3854</v>
      </c>
      <c r="D73" s="185">
        <f>基金残高に係る経年分析!H56</f>
        <v>4509</v>
      </c>
    </row>
    <row r="74" spans="1:16">
      <c r="A74" s="184" t="s">
        <v>79</v>
      </c>
      <c r="B74" s="185">
        <f>基金残高に係る経年分析!F57</f>
        <v>12697</v>
      </c>
      <c r="C74" s="185">
        <f>基金残高に係る経年分析!G57</f>
        <v>8504</v>
      </c>
      <c r="D74" s="185">
        <f>基金残高に係る経年分析!H57</f>
        <v>5009</v>
      </c>
    </row>
  </sheetData>
  <sheetProtection algorithmName="SHA-512" hashValue="9GQvqULQd4U/R7oXpB4k1sXlCqX2neDl17F7KH/OhfLkytIY0C7Dgtb0yjAtYqWN3HJZpUBlH8s/u3XyblpF5g==" saltValue="pznrl0thMgXbOuG0PWs93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640625" style="226" customWidth="1"/>
    <col min="96" max="133" width="1.6640625" style="243" customWidth="1"/>
    <col min="134" max="143" width="1.6640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217</v>
      </c>
      <c r="DI1" s="762"/>
      <c r="DJ1" s="762"/>
      <c r="DK1" s="762"/>
      <c r="DL1" s="762"/>
      <c r="DM1" s="762"/>
      <c r="DN1" s="763"/>
      <c r="DO1" s="226"/>
      <c r="DP1" s="761" t="s">
        <v>218</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c r="B2" s="227" t="s">
        <v>219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03" t="s">
        <v>220</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221</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222</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c r="B4" s="703" t="s">
        <v>1</v>
      </c>
      <c r="C4" s="704"/>
      <c r="D4" s="704"/>
      <c r="E4" s="704"/>
      <c r="F4" s="704"/>
      <c r="G4" s="704"/>
      <c r="H4" s="704"/>
      <c r="I4" s="704"/>
      <c r="J4" s="704"/>
      <c r="K4" s="704"/>
      <c r="L4" s="704"/>
      <c r="M4" s="704"/>
      <c r="N4" s="704"/>
      <c r="O4" s="704"/>
      <c r="P4" s="704"/>
      <c r="Q4" s="705"/>
      <c r="R4" s="703" t="s">
        <v>223</v>
      </c>
      <c r="S4" s="704"/>
      <c r="T4" s="704"/>
      <c r="U4" s="704"/>
      <c r="V4" s="704"/>
      <c r="W4" s="704"/>
      <c r="X4" s="704"/>
      <c r="Y4" s="705"/>
      <c r="Z4" s="703" t="s">
        <v>224</v>
      </c>
      <c r="AA4" s="704"/>
      <c r="AB4" s="704"/>
      <c r="AC4" s="705"/>
      <c r="AD4" s="703" t="s">
        <v>225</v>
      </c>
      <c r="AE4" s="704"/>
      <c r="AF4" s="704"/>
      <c r="AG4" s="704"/>
      <c r="AH4" s="704"/>
      <c r="AI4" s="704"/>
      <c r="AJ4" s="704"/>
      <c r="AK4" s="705"/>
      <c r="AL4" s="703" t="s">
        <v>224</v>
      </c>
      <c r="AM4" s="704"/>
      <c r="AN4" s="704"/>
      <c r="AO4" s="705"/>
      <c r="AP4" s="764" t="s">
        <v>226</v>
      </c>
      <c r="AQ4" s="764"/>
      <c r="AR4" s="764"/>
      <c r="AS4" s="764"/>
      <c r="AT4" s="764"/>
      <c r="AU4" s="764"/>
      <c r="AV4" s="764"/>
      <c r="AW4" s="764"/>
      <c r="AX4" s="764"/>
      <c r="AY4" s="764"/>
      <c r="AZ4" s="764"/>
      <c r="BA4" s="764"/>
      <c r="BB4" s="764"/>
      <c r="BC4" s="764"/>
      <c r="BD4" s="764"/>
      <c r="BE4" s="764"/>
      <c r="BF4" s="764"/>
      <c r="BG4" s="764" t="s">
        <v>227</v>
      </c>
      <c r="BH4" s="764"/>
      <c r="BI4" s="764"/>
      <c r="BJ4" s="764"/>
      <c r="BK4" s="764"/>
      <c r="BL4" s="764"/>
      <c r="BM4" s="764"/>
      <c r="BN4" s="764"/>
      <c r="BO4" s="764" t="s">
        <v>224</v>
      </c>
      <c r="BP4" s="764"/>
      <c r="BQ4" s="764"/>
      <c r="BR4" s="764"/>
      <c r="BS4" s="764" t="s">
        <v>228</v>
      </c>
      <c r="BT4" s="764"/>
      <c r="BU4" s="764"/>
      <c r="BV4" s="764"/>
      <c r="BW4" s="764"/>
      <c r="BX4" s="764"/>
      <c r="BY4" s="764"/>
      <c r="BZ4" s="764"/>
      <c r="CA4" s="764"/>
      <c r="CB4" s="764"/>
      <c r="CD4" s="746" t="s">
        <v>229</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c r="B5" s="708" t="s">
        <v>230</v>
      </c>
      <c r="C5" s="709"/>
      <c r="D5" s="709"/>
      <c r="E5" s="709"/>
      <c r="F5" s="709"/>
      <c r="G5" s="709"/>
      <c r="H5" s="709"/>
      <c r="I5" s="709"/>
      <c r="J5" s="709"/>
      <c r="K5" s="709"/>
      <c r="L5" s="709"/>
      <c r="M5" s="709"/>
      <c r="N5" s="709"/>
      <c r="O5" s="709"/>
      <c r="P5" s="709"/>
      <c r="Q5" s="710"/>
      <c r="R5" s="697">
        <v>5602927</v>
      </c>
      <c r="S5" s="698"/>
      <c r="T5" s="698"/>
      <c r="U5" s="698"/>
      <c r="V5" s="698"/>
      <c r="W5" s="698"/>
      <c r="X5" s="698"/>
      <c r="Y5" s="741"/>
      <c r="Z5" s="759">
        <v>11.5</v>
      </c>
      <c r="AA5" s="759"/>
      <c r="AB5" s="759"/>
      <c r="AC5" s="759"/>
      <c r="AD5" s="760">
        <v>5602927</v>
      </c>
      <c r="AE5" s="760"/>
      <c r="AF5" s="760"/>
      <c r="AG5" s="760"/>
      <c r="AH5" s="760"/>
      <c r="AI5" s="760"/>
      <c r="AJ5" s="760"/>
      <c r="AK5" s="760"/>
      <c r="AL5" s="742">
        <v>33</v>
      </c>
      <c r="AM5" s="713"/>
      <c r="AN5" s="713"/>
      <c r="AO5" s="743"/>
      <c r="AP5" s="708" t="s">
        <v>231</v>
      </c>
      <c r="AQ5" s="709"/>
      <c r="AR5" s="709"/>
      <c r="AS5" s="709"/>
      <c r="AT5" s="709"/>
      <c r="AU5" s="709"/>
      <c r="AV5" s="709"/>
      <c r="AW5" s="709"/>
      <c r="AX5" s="709"/>
      <c r="AY5" s="709"/>
      <c r="AZ5" s="709"/>
      <c r="BA5" s="709"/>
      <c r="BB5" s="709"/>
      <c r="BC5" s="709"/>
      <c r="BD5" s="709"/>
      <c r="BE5" s="709"/>
      <c r="BF5" s="710"/>
      <c r="BG5" s="642">
        <v>5602180</v>
      </c>
      <c r="BH5" s="643"/>
      <c r="BI5" s="643"/>
      <c r="BJ5" s="643"/>
      <c r="BK5" s="643"/>
      <c r="BL5" s="643"/>
      <c r="BM5" s="643"/>
      <c r="BN5" s="644"/>
      <c r="BO5" s="675">
        <v>100</v>
      </c>
      <c r="BP5" s="675"/>
      <c r="BQ5" s="675"/>
      <c r="BR5" s="675"/>
      <c r="BS5" s="676">
        <v>261380</v>
      </c>
      <c r="BT5" s="676"/>
      <c r="BU5" s="676"/>
      <c r="BV5" s="676"/>
      <c r="BW5" s="676"/>
      <c r="BX5" s="676"/>
      <c r="BY5" s="676"/>
      <c r="BZ5" s="676"/>
      <c r="CA5" s="676"/>
      <c r="CB5" s="739"/>
      <c r="CD5" s="746" t="s">
        <v>226</v>
      </c>
      <c r="CE5" s="747"/>
      <c r="CF5" s="747"/>
      <c r="CG5" s="747"/>
      <c r="CH5" s="747"/>
      <c r="CI5" s="747"/>
      <c r="CJ5" s="747"/>
      <c r="CK5" s="747"/>
      <c r="CL5" s="747"/>
      <c r="CM5" s="747"/>
      <c r="CN5" s="747"/>
      <c r="CO5" s="747"/>
      <c r="CP5" s="747"/>
      <c r="CQ5" s="748"/>
      <c r="CR5" s="746" t="s">
        <v>232</v>
      </c>
      <c r="CS5" s="747"/>
      <c r="CT5" s="747"/>
      <c r="CU5" s="747"/>
      <c r="CV5" s="747"/>
      <c r="CW5" s="747"/>
      <c r="CX5" s="747"/>
      <c r="CY5" s="748"/>
      <c r="CZ5" s="746" t="s">
        <v>224</v>
      </c>
      <c r="DA5" s="747"/>
      <c r="DB5" s="747"/>
      <c r="DC5" s="748"/>
      <c r="DD5" s="746" t="s">
        <v>233</v>
      </c>
      <c r="DE5" s="747"/>
      <c r="DF5" s="747"/>
      <c r="DG5" s="747"/>
      <c r="DH5" s="747"/>
      <c r="DI5" s="747"/>
      <c r="DJ5" s="747"/>
      <c r="DK5" s="747"/>
      <c r="DL5" s="747"/>
      <c r="DM5" s="747"/>
      <c r="DN5" s="747"/>
      <c r="DO5" s="747"/>
      <c r="DP5" s="748"/>
      <c r="DQ5" s="746" t="s">
        <v>234</v>
      </c>
      <c r="DR5" s="747"/>
      <c r="DS5" s="747"/>
      <c r="DT5" s="747"/>
      <c r="DU5" s="747"/>
      <c r="DV5" s="747"/>
      <c r="DW5" s="747"/>
      <c r="DX5" s="747"/>
      <c r="DY5" s="747"/>
      <c r="DZ5" s="747"/>
      <c r="EA5" s="747"/>
      <c r="EB5" s="747"/>
      <c r="EC5" s="748"/>
    </row>
    <row r="6" spans="2:143" ht="11.25" customHeight="1">
      <c r="B6" s="639" t="s">
        <v>235</v>
      </c>
      <c r="C6" s="640"/>
      <c r="D6" s="640"/>
      <c r="E6" s="640"/>
      <c r="F6" s="640"/>
      <c r="G6" s="640"/>
      <c r="H6" s="640"/>
      <c r="I6" s="640"/>
      <c r="J6" s="640"/>
      <c r="K6" s="640"/>
      <c r="L6" s="640"/>
      <c r="M6" s="640"/>
      <c r="N6" s="640"/>
      <c r="O6" s="640"/>
      <c r="P6" s="640"/>
      <c r="Q6" s="641"/>
      <c r="R6" s="642">
        <v>330946</v>
      </c>
      <c r="S6" s="643"/>
      <c r="T6" s="643"/>
      <c r="U6" s="643"/>
      <c r="V6" s="643"/>
      <c r="W6" s="643"/>
      <c r="X6" s="643"/>
      <c r="Y6" s="644"/>
      <c r="Z6" s="675">
        <v>0.7</v>
      </c>
      <c r="AA6" s="675"/>
      <c r="AB6" s="675"/>
      <c r="AC6" s="675"/>
      <c r="AD6" s="676">
        <v>330946</v>
      </c>
      <c r="AE6" s="676"/>
      <c r="AF6" s="676"/>
      <c r="AG6" s="676"/>
      <c r="AH6" s="676"/>
      <c r="AI6" s="676"/>
      <c r="AJ6" s="676"/>
      <c r="AK6" s="676"/>
      <c r="AL6" s="645">
        <v>1.9</v>
      </c>
      <c r="AM6" s="646"/>
      <c r="AN6" s="646"/>
      <c r="AO6" s="677"/>
      <c r="AP6" s="639" t="s">
        <v>236</v>
      </c>
      <c r="AQ6" s="640"/>
      <c r="AR6" s="640"/>
      <c r="AS6" s="640"/>
      <c r="AT6" s="640"/>
      <c r="AU6" s="640"/>
      <c r="AV6" s="640"/>
      <c r="AW6" s="640"/>
      <c r="AX6" s="640"/>
      <c r="AY6" s="640"/>
      <c r="AZ6" s="640"/>
      <c r="BA6" s="640"/>
      <c r="BB6" s="640"/>
      <c r="BC6" s="640"/>
      <c r="BD6" s="640"/>
      <c r="BE6" s="640"/>
      <c r="BF6" s="641"/>
      <c r="BG6" s="642">
        <v>5602180</v>
      </c>
      <c r="BH6" s="643"/>
      <c r="BI6" s="643"/>
      <c r="BJ6" s="643"/>
      <c r="BK6" s="643"/>
      <c r="BL6" s="643"/>
      <c r="BM6" s="643"/>
      <c r="BN6" s="644"/>
      <c r="BO6" s="675">
        <v>100</v>
      </c>
      <c r="BP6" s="675"/>
      <c r="BQ6" s="675"/>
      <c r="BR6" s="675"/>
      <c r="BS6" s="676">
        <v>261380</v>
      </c>
      <c r="BT6" s="676"/>
      <c r="BU6" s="676"/>
      <c r="BV6" s="676"/>
      <c r="BW6" s="676"/>
      <c r="BX6" s="676"/>
      <c r="BY6" s="676"/>
      <c r="BZ6" s="676"/>
      <c r="CA6" s="676"/>
      <c r="CB6" s="739"/>
      <c r="CD6" s="700" t="s">
        <v>237</v>
      </c>
      <c r="CE6" s="701"/>
      <c r="CF6" s="701"/>
      <c r="CG6" s="701"/>
      <c r="CH6" s="701"/>
      <c r="CI6" s="701"/>
      <c r="CJ6" s="701"/>
      <c r="CK6" s="701"/>
      <c r="CL6" s="701"/>
      <c r="CM6" s="701"/>
      <c r="CN6" s="701"/>
      <c r="CO6" s="701"/>
      <c r="CP6" s="701"/>
      <c r="CQ6" s="702"/>
      <c r="CR6" s="642">
        <v>208698</v>
      </c>
      <c r="CS6" s="643"/>
      <c r="CT6" s="643"/>
      <c r="CU6" s="643"/>
      <c r="CV6" s="643"/>
      <c r="CW6" s="643"/>
      <c r="CX6" s="643"/>
      <c r="CY6" s="644"/>
      <c r="CZ6" s="742">
        <v>0.4</v>
      </c>
      <c r="DA6" s="713"/>
      <c r="DB6" s="713"/>
      <c r="DC6" s="745"/>
      <c r="DD6" s="648" t="s">
        <v>238</v>
      </c>
      <c r="DE6" s="643"/>
      <c r="DF6" s="643"/>
      <c r="DG6" s="643"/>
      <c r="DH6" s="643"/>
      <c r="DI6" s="643"/>
      <c r="DJ6" s="643"/>
      <c r="DK6" s="643"/>
      <c r="DL6" s="643"/>
      <c r="DM6" s="643"/>
      <c r="DN6" s="643"/>
      <c r="DO6" s="643"/>
      <c r="DP6" s="644"/>
      <c r="DQ6" s="648">
        <v>208698</v>
      </c>
      <c r="DR6" s="643"/>
      <c r="DS6" s="643"/>
      <c r="DT6" s="643"/>
      <c r="DU6" s="643"/>
      <c r="DV6" s="643"/>
      <c r="DW6" s="643"/>
      <c r="DX6" s="643"/>
      <c r="DY6" s="643"/>
      <c r="DZ6" s="643"/>
      <c r="EA6" s="643"/>
      <c r="EB6" s="643"/>
      <c r="EC6" s="689"/>
    </row>
    <row r="7" spans="2:143" ht="11.25" customHeight="1">
      <c r="B7" s="639" t="s">
        <v>239</v>
      </c>
      <c r="C7" s="640"/>
      <c r="D7" s="640"/>
      <c r="E7" s="640"/>
      <c r="F7" s="640"/>
      <c r="G7" s="640"/>
      <c r="H7" s="640"/>
      <c r="I7" s="640"/>
      <c r="J7" s="640"/>
      <c r="K7" s="640"/>
      <c r="L7" s="640"/>
      <c r="M7" s="640"/>
      <c r="N7" s="640"/>
      <c r="O7" s="640"/>
      <c r="P7" s="640"/>
      <c r="Q7" s="641"/>
      <c r="R7" s="642">
        <v>3927</v>
      </c>
      <c r="S7" s="643"/>
      <c r="T7" s="643"/>
      <c r="U7" s="643"/>
      <c r="V7" s="643"/>
      <c r="W7" s="643"/>
      <c r="X7" s="643"/>
      <c r="Y7" s="644"/>
      <c r="Z7" s="675">
        <v>0</v>
      </c>
      <c r="AA7" s="675"/>
      <c r="AB7" s="675"/>
      <c r="AC7" s="675"/>
      <c r="AD7" s="676">
        <v>3927</v>
      </c>
      <c r="AE7" s="676"/>
      <c r="AF7" s="676"/>
      <c r="AG7" s="676"/>
      <c r="AH7" s="676"/>
      <c r="AI7" s="676"/>
      <c r="AJ7" s="676"/>
      <c r="AK7" s="676"/>
      <c r="AL7" s="645">
        <v>0</v>
      </c>
      <c r="AM7" s="646"/>
      <c r="AN7" s="646"/>
      <c r="AO7" s="677"/>
      <c r="AP7" s="639" t="s">
        <v>240</v>
      </c>
      <c r="AQ7" s="640"/>
      <c r="AR7" s="640"/>
      <c r="AS7" s="640"/>
      <c r="AT7" s="640"/>
      <c r="AU7" s="640"/>
      <c r="AV7" s="640"/>
      <c r="AW7" s="640"/>
      <c r="AX7" s="640"/>
      <c r="AY7" s="640"/>
      <c r="AZ7" s="640"/>
      <c r="BA7" s="640"/>
      <c r="BB7" s="640"/>
      <c r="BC7" s="640"/>
      <c r="BD7" s="640"/>
      <c r="BE7" s="640"/>
      <c r="BF7" s="641"/>
      <c r="BG7" s="642">
        <v>2418862</v>
      </c>
      <c r="BH7" s="643"/>
      <c r="BI7" s="643"/>
      <c r="BJ7" s="643"/>
      <c r="BK7" s="643"/>
      <c r="BL7" s="643"/>
      <c r="BM7" s="643"/>
      <c r="BN7" s="644"/>
      <c r="BO7" s="675">
        <v>43.2</v>
      </c>
      <c r="BP7" s="675"/>
      <c r="BQ7" s="675"/>
      <c r="BR7" s="675"/>
      <c r="BS7" s="676">
        <v>89305</v>
      </c>
      <c r="BT7" s="676"/>
      <c r="BU7" s="676"/>
      <c r="BV7" s="676"/>
      <c r="BW7" s="676"/>
      <c r="BX7" s="676"/>
      <c r="BY7" s="676"/>
      <c r="BZ7" s="676"/>
      <c r="CA7" s="676"/>
      <c r="CB7" s="739"/>
      <c r="CD7" s="681" t="s">
        <v>241</v>
      </c>
      <c r="CE7" s="682"/>
      <c r="CF7" s="682"/>
      <c r="CG7" s="682"/>
      <c r="CH7" s="682"/>
      <c r="CI7" s="682"/>
      <c r="CJ7" s="682"/>
      <c r="CK7" s="682"/>
      <c r="CL7" s="682"/>
      <c r="CM7" s="682"/>
      <c r="CN7" s="682"/>
      <c r="CO7" s="682"/>
      <c r="CP7" s="682"/>
      <c r="CQ7" s="683"/>
      <c r="CR7" s="642">
        <v>11635182</v>
      </c>
      <c r="CS7" s="643"/>
      <c r="CT7" s="643"/>
      <c r="CU7" s="643"/>
      <c r="CV7" s="643"/>
      <c r="CW7" s="643"/>
      <c r="CX7" s="643"/>
      <c r="CY7" s="644"/>
      <c r="CZ7" s="675">
        <v>25</v>
      </c>
      <c r="DA7" s="675"/>
      <c r="DB7" s="675"/>
      <c r="DC7" s="675"/>
      <c r="DD7" s="648">
        <v>1200671</v>
      </c>
      <c r="DE7" s="643"/>
      <c r="DF7" s="643"/>
      <c r="DG7" s="643"/>
      <c r="DH7" s="643"/>
      <c r="DI7" s="643"/>
      <c r="DJ7" s="643"/>
      <c r="DK7" s="643"/>
      <c r="DL7" s="643"/>
      <c r="DM7" s="643"/>
      <c r="DN7" s="643"/>
      <c r="DO7" s="643"/>
      <c r="DP7" s="644"/>
      <c r="DQ7" s="648">
        <v>4636988</v>
      </c>
      <c r="DR7" s="643"/>
      <c r="DS7" s="643"/>
      <c r="DT7" s="643"/>
      <c r="DU7" s="643"/>
      <c r="DV7" s="643"/>
      <c r="DW7" s="643"/>
      <c r="DX7" s="643"/>
      <c r="DY7" s="643"/>
      <c r="DZ7" s="643"/>
      <c r="EA7" s="643"/>
      <c r="EB7" s="643"/>
      <c r="EC7" s="689"/>
    </row>
    <row r="8" spans="2:143" ht="11.25" customHeight="1">
      <c r="B8" s="639" t="s">
        <v>242</v>
      </c>
      <c r="C8" s="640"/>
      <c r="D8" s="640"/>
      <c r="E8" s="640"/>
      <c r="F8" s="640"/>
      <c r="G8" s="640"/>
      <c r="H8" s="640"/>
      <c r="I8" s="640"/>
      <c r="J8" s="640"/>
      <c r="K8" s="640"/>
      <c r="L8" s="640"/>
      <c r="M8" s="640"/>
      <c r="N8" s="640"/>
      <c r="O8" s="640"/>
      <c r="P8" s="640"/>
      <c r="Q8" s="641"/>
      <c r="R8" s="642">
        <v>10672</v>
      </c>
      <c r="S8" s="643"/>
      <c r="T8" s="643"/>
      <c r="U8" s="643"/>
      <c r="V8" s="643"/>
      <c r="W8" s="643"/>
      <c r="X8" s="643"/>
      <c r="Y8" s="644"/>
      <c r="Z8" s="675">
        <v>0</v>
      </c>
      <c r="AA8" s="675"/>
      <c r="AB8" s="675"/>
      <c r="AC8" s="675"/>
      <c r="AD8" s="676">
        <v>10672</v>
      </c>
      <c r="AE8" s="676"/>
      <c r="AF8" s="676"/>
      <c r="AG8" s="676"/>
      <c r="AH8" s="676"/>
      <c r="AI8" s="676"/>
      <c r="AJ8" s="676"/>
      <c r="AK8" s="676"/>
      <c r="AL8" s="645">
        <v>0.1</v>
      </c>
      <c r="AM8" s="646"/>
      <c r="AN8" s="646"/>
      <c r="AO8" s="677"/>
      <c r="AP8" s="639" t="s">
        <v>243</v>
      </c>
      <c r="AQ8" s="640"/>
      <c r="AR8" s="640"/>
      <c r="AS8" s="640"/>
      <c r="AT8" s="640"/>
      <c r="AU8" s="640"/>
      <c r="AV8" s="640"/>
      <c r="AW8" s="640"/>
      <c r="AX8" s="640"/>
      <c r="AY8" s="640"/>
      <c r="AZ8" s="640"/>
      <c r="BA8" s="640"/>
      <c r="BB8" s="640"/>
      <c r="BC8" s="640"/>
      <c r="BD8" s="640"/>
      <c r="BE8" s="640"/>
      <c r="BF8" s="641"/>
      <c r="BG8" s="642">
        <v>86095</v>
      </c>
      <c r="BH8" s="643"/>
      <c r="BI8" s="643"/>
      <c r="BJ8" s="643"/>
      <c r="BK8" s="643"/>
      <c r="BL8" s="643"/>
      <c r="BM8" s="643"/>
      <c r="BN8" s="644"/>
      <c r="BO8" s="675">
        <v>1.5</v>
      </c>
      <c r="BP8" s="675"/>
      <c r="BQ8" s="675"/>
      <c r="BR8" s="675"/>
      <c r="BS8" s="648" t="s">
        <v>129</v>
      </c>
      <c r="BT8" s="643"/>
      <c r="BU8" s="643"/>
      <c r="BV8" s="643"/>
      <c r="BW8" s="643"/>
      <c r="BX8" s="643"/>
      <c r="BY8" s="643"/>
      <c r="BZ8" s="643"/>
      <c r="CA8" s="643"/>
      <c r="CB8" s="689"/>
      <c r="CD8" s="681" t="s">
        <v>244</v>
      </c>
      <c r="CE8" s="682"/>
      <c r="CF8" s="682"/>
      <c r="CG8" s="682"/>
      <c r="CH8" s="682"/>
      <c r="CI8" s="682"/>
      <c r="CJ8" s="682"/>
      <c r="CK8" s="682"/>
      <c r="CL8" s="682"/>
      <c r="CM8" s="682"/>
      <c r="CN8" s="682"/>
      <c r="CO8" s="682"/>
      <c r="CP8" s="682"/>
      <c r="CQ8" s="683"/>
      <c r="CR8" s="642">
        <v>9433555</v>
      </c>
      <c r="CS8" s="643"/>
      <c r="CT8" s="643"/>
      <c r="CU8" s="643"/>
      <c r="CV8" s="643"/>
      <c r="CW8" s="643"/>
      <c r="CX8" s="643"/>
      <c r="CY8" s="644"/>
      <c r="CZ8" s="675">
        <v>20.3</v>
      </c>
      <c r="DA8" s="675"/>
      <c r="DB8" s="675"/>
      <c r="DC8" s="675"/>
      <c r="DD8" s="648">
        <v>164014</v>
      </c>
      <c r="DE8" s="643"/>
      <c r="DF8" s="643"/>
      <c r="DG8" s="643"/>
      <c r="DH8" s="643"/>
      <c r="DI8" s="643"/>
      <c r="DJ8" s="643"/>
      <c r="DK8" s="643"/>
      <c r="DL8" s="643"/>
      <c r="DM8" s="643"/>
      <c r="DN8" s="643"/>
      <c r="DO8" s="643"/>
      <c r="DP8" s="644"/>
      <c r="DQ8" s="648">
        <v>4533366</v>
      </c>
      <c r="DR8" s="643"/>
      <c r="DS8" s="643"/>
      <c r="DT8" s="643"/>
      <c r="DU8" s="643"/>
      <c r="DV8" s="643"/>
      <c r="DW8" s="643"/>
      <c r="DX8" s="643"/>
      <c r="DY8" s="643"/>
      <c r="DZ8" s="643"/>
      <c r="EA8" s="643"/>
      <c r="EB8" s="643"/>
      <c r="EC8" s="689"/>
    </row>
    <row r="9" spans="2:143" ht="11.25" customHeight="1">
      <c r="B9" s="639" t="s">
        <v>245</v>
      </c>
      <c r="C9" s="640"/>
      <c r="D9" s="640"/>
      <c r="E9" s="640"/>
      <c r="F9" s="640"/>
      <c r="G9" s="640"/>
      <c r="H9" s="640"/>
      <c r="I9" s="640"/>
      <c r="J9" s="640"/>
      <c r="K9" s="640"/>
      <c r="L9" s="640"/>
      <c r="M9" s="640"/>
      <c r="N9" s="640"/>
      <c r="O9" s="640"/>
      <c r="P9" s="640"/>
      <c r="Q9" s="641"/>
      <c r="R9" s="642">
        <v>12395</v>
      </c>
      <c r="S9" s="643"/>
      <c r="T9" s="643"/>
      <c r="U9" s="643"/>
      <c r="V9" s="643"/>
      <c r="W9" s="643"/>
      <c r="X9" s="643"/>
      <c r="Y9" s="644"/>
      <c r="Z9" s="675">
        <v>0</v>
      </c>
      <c r="AA9" s="675"/>
      <c r="AB9" s="675"/>
      <c r="AC9" s="675"/>
      <c r="AD9" s="676">
        <v>12395</v>
      </c>
      <c r="AE9" s="676"/>
      <c r="AF9" s="676"/>
      <c r="AG9" s="676"/>
      <c r="AH9" s="676"/>
      <c r="AI9" s="676"/>
      <c r="AJ9" s="676"/>
      <c r="AK9" s="676"/>
      <c r="AL9" s="645">
        <v>0.1</v>
      </c>
      <c r="AM9" s="646"/>
      <c r="AN9" s="646"/>
      <c r="AO9" s="677"/>
      <c r="AP9" s="639" t="s">
        <v>246</v>
      </c>
      <c r="AQ9" s="640"/>
      <c r="AR9" s="640"/>
      <c r="AS9" s="640"/>
      <c r="AT9" s="640"/>
      <c r="AU9" s="640"/>
      <c r="AV9" s="640"/>
      <c r="AW9" s="640"/>
      <c r="AX9" s="640"/>
      <c r="AY9" s="640"/>
      <c r="AZ9" s="640"/>
      <c r="BA9" s="640"/>
      <c r="BB9" s="640"/>
      <c r="BC9" s="640"/>
      <c r="BD9" s="640"/>
      <c r="BE9" s="640"/>
      <c r="BF9" s="641"/>
      <c r="BG9" s="642">
        <v>1890470</v>
      </c>
      <c r="BH9" s="643"/>
      <c r="BI9" s="643"/>
      <c r="BJ9" s="643"/>
      <c r="BK9" s="643"/>
      <c r="BL9" s="643"/>
      <c r="BM9" s="643"/>
      <c r="BN9" s="644"/>
      <c r="BO9" s="675">
        <v>33.700000000000003</v>
      </c>
      <c r="BP9" s="675"/>
      <c r="BQ9" s="675"/>
      <c r="BR9" s="675"/>
      <c r="BS9" s="648" t="s">
        <v>129</v>
      </c>
      <c r="BT9" s="643"/>
      <c r="BU9" s="643"/>
      <c r="BV9" s="643"/>
      <c r="BW9" s="643"/>
      <c r="BX9" s="643"/>
      <c r="BY9" s="643"/>
      <c r="BZ9" s="643"/>
      <c r="CA9" s="643"/>
      <c r="CB9" s="689"/>
      <c r="CD9" s="681" t="s">
        <v>247</v>
      </c>
      <c r="CE9" s="682"/>
      <c r="CF9" s="682"/>
      <c r="CG9" s="682"/>
      <c r="CH9" s="682"/>
      <c r="CI9" s="682"/>
      <c r="CJ9" s="682"/>
      <c r="CK9" s="682"/>
      <c r="CL9" s="682"/>
      <c r="CM9" s="682"/>
      <c r="CN9" s="682"/>
      <c r="CO9" s="682"/>
      <c r="CP9" s="682"/>
      <c r="CQ9" s="683"/>
      <c r="CR9" s="642">
        <v>2638152</v>
      </c>
      <c r="CS9" s="643"/>
      <c r="CT9" s="643"/>
      <c r="CU9" s="643"/>
      <c r="CV9" s="643"/>
      <c r="CW9" s="643"/>
      <c r="CX9" s="643"/>
      <c r="CY9" s="644"/>
      <c r="CZ9" s="675">
        <v>5.7</v>
      </c>
      <c r="DA9" s="675"/>
      <c r="DB9" s="675"/>
      <c r="DC9" s="675"/>
      <c r="DD9" s="648">
        <v>22541</v>
      </c>
      <c r="DE9" s="643"/>
      <c r="DF9" s="643"/>
      <c r="DG9" s="643"/>
      <c r="DH9" s="643"/>
      <c r="DI9" s="643"/>
      <c r="DJ9" s="643"/>
      <c r="DK9" s="643"/>
      <c r="DL9" s="643"/>
      <c r="DM9" s="643"/>
      <c r="DN9" s="643"/>
      <c r="DO9" s="643"/>
      <c r="DP9" s="644"/>
      <c r="DQ9" s="648">
        <v>1980002</v>
      </c>
      <c r="DR9" s="643"/>
      <c r="DS9" s="643"/>
      <c r="DT9" s="643"/>
      <c r="DU9" s="643"/>
      <c r="DV9" s="643"/>
      <c r="DW9" s="643"/>
      <c r="DX9" s="643"/>
      <c r="DY9" s="643"/>
      <c r="DZ9" s="643"/>
      <c r="EA9" s="643"/>
      <c r="EB9" s="643"/>
      <c r="EC9" s="689"/>
    </row>
    <row r="10" spans="2:143" ht="11.25" customHeight="1">
      <c r="B10" s="639" t="s">
        <v>248</v>
      </c>
      <c r="C10" s="640"/>
      <c r="D10" s="640"/>
      <c r="E10" s="640"/>
      <c r="F10" s="640"/>
      <c r="G10" s="640"/>
      <c r="H10" s="640"/>
      <c r="I10" s="640"/>
      <c r="J10" s="640"/>
      <c r="K10" s="640"/>
      <c r="L10" s="640"/>
      <c r="M10" s="640"/>
      <c r="N10" s="640"/>
      <c r="O10" s="640"/>
      <c r="P10" s="640"/>
      <c r="Q10" s="641"/>
      <c r="R10" s="642" t="s">
        <v>249</v>
      </c>
      <c r="S10" s="643"/>
      <c r="T10" s="643"/>
      <c r="U10" s="643"/>
      <c r="V10" s="643"/>
      <c r="W10" s="643"/>
      <c r="X10" s="643"/>
      <c r="Y10" s="644"/>
      <c r="Z10" s="675" t="s">
        <v>238</v>
      </c>
      <c r="AA10" s="675"/>
      <c r="AB10" s="675"/>
      <c r="AC10" s="675"/>
      <c r="AD10" s="676" t="s">
        <v>129</v>
      </c>
      <c r="AE10" s="676"/>
      <c r="AF10" s="676"/>
      <c r="AG10" s="676"/>
      <c r="AH10" s="676"/>
      <c r="AI10" s="676"/>
      <c r="AJ10" s="676"/>
      <c r="AK10" s="676"/>
      <c r="AL10" s="645" t="s">
        <v>238</v>
      </c>
      <c r="AM10" s="646"/>
      <c r="AN10" s="646"/>
      <c r="AO10" s="677"/>
      <c r="AP10" s="639" t="s">
        <v>250</v>
      </c>
      <c r="AQ10" s="640"/>
      <c r="AR10" s="640"/>
      <c r="AS10" s="640"/>
      <c r="AT10" s="640"/>
      <c r="AU10" s="640"/>
      <c r="AV10" s="640"/>
      <c r="AW10" s="640"/>
      <c r="AX10" s="640"/>
      <c r="AY10" s="640"/>
      <c r="AZ10" s="640"/>
      <c r="BA10" s="640"/>
      <c r="BB10" s="640"/>
      <c r="BC10" s="640"/>
      <c r="BD10" s="640"/>
      <c r="BE10" s="640"/>
      <c r="BF10" s="641"/>
      <c r="BG10" s="642">
        <v>178594</v>
      </c>
      <c r="BH10" s="643"/>
      <c r="BI10" s="643"/>
      <c r="BJ10" s="643"/>
      <c r="BK10" s="643"/>
      <c r="BL10" s="643"/>
      <c r="BM10" s="643"/>
      <c r="BN10" s="644"/>
      <c r="BO10" s="675">
        <v>3.2</v>
      </c>
      <c r="BP10" s="675"/>
      <c r="BQ10" s="675"/>
      <c r="BR10" s="675"/>
      <c r="BS10" s="648">
        <v>62631</v>
      </c>
      <c r="BT10" s="643"/>
      <c r="BU10" s="643"/>
      <c r="BV10" s="643"/>
      <c r="BW10" s="643"/>
      <c r="BX10" s="643"/>
      <c r="BY10" s="643"/>
      <c r="BZ10" s="643"/>
      <c r="CA10" s="643"/>
      <c r="CB10" s="689"/>
      <c r="CD10" s="681" t="s">
        <v>251</v>
      </c>
      <c r="CE10" s="682"/>
      <c r="CF10" s="682"/>
      <c r="CG10" s="682"/>
      <c r="CH10" s="682"/>
      <c r="CI10" s="682"/>
      <c r="CJ10" s="682"/>
      <c r="CK10" s="682"/>
      <c r="CL10" s="682"/>
      <c r="CM10" s="682"/>
      <c r="CN10" s="682"/>
      <c r="CO10" s="682"/>
      <c r="CP10" s="682"/>
      <c r="CQ10" s="683"/>
      <c r="CR10" s="642">
        <v>76378</v>
      </c>
      <c r="CS10" s="643"/>
      <c r="CT10" s="643"/>
      <c r="CU10" s="643"/>
      <c r="CV10" s="643"/>
      <c r="CW10" s="643"/>
      <c r="CX10" s="643"/>
      <c r="CY10" s="644"/>
      <c r="CZ10" s="675">
        <v>0.2</v>
      </c>
      <c r="DA10" s="675"/>
      <c r="DB10" s="675"/>
      <c r="DC10" s="675"/>
      <c r="DD10" s="648" t="s">
        <v>129</v>
      </c>
      <c r="DE10" s="643"/>
      <c r="DF10" s="643"/>
      <c r="DG10" s="643"/>
      <c r="DH10" s="643"/>
      <c r="DI10" s="643"/>
      <c r="DJ10" s="643"/>
      <c r="DK10" s="643"/>
      <c r="DL10" s="643"/>
      <c r="DM10" s="643"/>
      <c r="DN10" s="643"/>
      <c r="DO10" s="643"/>
      <c r="DP10" s="644"/>
      <c r="DQ10" s="648">
        <v>51490</v>
      </c>
      <c r="DR10" s="643"/>
      <c r="DS10" s="643"/>
      <c r="DT10" s="643"/>
      <c r="DU10" s="643"/>
      <c r="DV10" s="643"/>
      <c r="DW10" s="643"/>
      <c r="DX10" s="643"/>
      <c r="DY10" s="643"/>
      <c r="DZ10" s="643"/>
      <c r="EA10" s="643"/>
      <c r="EB10" s="643"/>
      <c r="EC10" s="689"/>
    </row>
    <row r="11" spans="2:143" ht="11.25" customHeight="1">
      <c r="B11" s="639" t="s">
        <v>252</v>
      </c>
      <c r="C11" s="640"/>
      <c r="D11" s="640"/>
      <c r="E11" s="640"/>
      <c r="F11" s="640"/>
      <c r="G11" s="640"/>
      <c r="H11" s="640"/>
      <c r="I11" s="640"/>
      <c r="J11" s="640"/>
      <c r="K11" s="640"/>
      <c r="L11" s="640"/>
      <c r="M11" s="640"/>
      <c r="N11" s="640"/>
      <c r="O11" s="640"/>
      <c r="P11" s="640"/>
      <c r="Q11" s="641"/>
      <c r="R11" s="642">
        <v>1267460</v>
      </c>
      <c r="S11" s="643"/>
      <c r="T11" s="643"/>
      <c r="U11" s="643"/>
      <c r="V11" s="643"/>
      <c r="W11" s="643"/>
      <c r="X11" s="643"/>
      <c r="Y11" s="644"/>
      <c r="Z11" s="645">
        <v>2.6</v>
      </c>
      <c r="AA11" s="646"/>
      <c r="AB11" s="646"/>
      <c r="AC11" s="647"/>
      <c r="AD11" s="648">
        <v>1267460</v>
      </c>
      <c r="AE11" s="643"/>
      <c r="AF11" s="643"/>
      <c r="AG11" s="643"/>
      <c r="AH11" s="643"/>
      <c r="AI11" s="643"/>
      <c r="AJ11" s="643"/>
      <c r="AK11" s="644"/>
      <c r="AL11" s="645">
        <v>7.5</v>
      </c>
      <c r="AM11" s="646"/>
      <c r="AN11" s="646"/>
      <c r="AO11" s="677"/>
      <c r="AP11" s="639" t="s">
        <v>253</v>
      </c>
      <c r="AQ11" s="640"/>
      <c r="AR11" s="640"/>
      <c r="AS11" s="640"/>
      <c r="AT11" s="640"/>
      <c r="AU11" s="640"/>
      <c r="AV11" s="640"/>
      <c r="AW11" s="640"/>
      <c r="AX11" s="640"/>
      <c r="AY11" s="640"/>
      <c r="AZ11" s="640"/>
      <c r="BA11" s="640"/>
      <c r="BB11" s="640"/>
      <c r="BC11" s="640"/>
      <c r="BD11" s="640"/>
      <c r="BE11" s="640"/>
      <c r="BF11" s="641"/>
      <c r="BG11" s="642">
        <v>263703</v>
      </c>
      <c r="BH11" s="643"/>
      <c r="BI11" s="643"/>
      <c r="BJ11" s="643"/>
      <c r="BK11" s="643"/>
      <c r="BL11" s="643"/>
      <c r="BM11" s="643"/>
      <c r="BN11" s="644"/>
      <c r="BO11" s="675">
        <v>4.7</v>
      </c>
      <c r="BP11" s="675"/>
      <c r="BQ11" s="675"/>
      <c r="BR11" s="675"/>
      <c r="BS11" s="648">
        <v>26674</v>
      </c>
      <c r="BT11" s="643"/>
      <c r="BU11" s="643"/>
      <c r="BV11" s="643"/>
      <c r="BW11" s="643"/>
      <c r="BX11" s="643"/>
      <c r="BY11" s="643"/>
      <c r="BZ11" s="643"/>
      <c r="CA11" s="643"/>
      <c r="CB11" s="689"/>
      <c r="CD11" s="681" t="s">
        <v>254</v>
      </c>
      <c r="CE11" s="682"/>
      <c r="CF11" s="682"/>
      <c r="CG11" s="682"/>
      <c r="CH11" s="682"/>
      <c r="CI11" s="682"/>
      <c r="CJ11" s="682"/>
      <c r="CK11" s="682"/>
      <c r="CL11" s="682"/>
      <c r="CM11" s="682"/>
      <c r="CN11" s="682"/>
      <c r="CO11" s="682"/>
      <c r="CP11" s="682"/>
      <c r="CQ11" s="683"/>
      <c r="CR11" s="642">
        <v>2152481</v>
      </c>
      <c r="CS11" s="643"/>
      <c r="CT11" s="643"/>
      <c r="CU11" s="643"/>
      <c r="CV11" s="643"/>
      <c r="CW11" s="643"/>
      <c r="CX11" s="643"/>
      <c r="CY11" s="644"/>
      <c r="CZ11" s="675">
        <v>4.5999999999999996</v>
      </c>
      <c r="DA11" s="675"/>
      <c r="DB11" s="675"/>
      <c r="DC11" s="675"/>
      <c r="DD11" s="648">
        <v>1421447</v>
      </c>
      <c r="DE11" s="643"/>
      <c r="DF11" s="643"/>
      <c r="DG11" s="643"/>
      <c r="DH11" s="643"/>
      <c r="DI11" s="643"/>
      <c r="DJ11" s="643"/>
      <c r="DK11" s="643"/>
      <c r="DL11" s="643"/>
      <c r="DM11" s="643"/>
      <c r="DN11" s="643"/>
      <c r="DO11" s="643"/>
      <c r="DP11" s="644"/>
      <c r="DQ11" s="648">
        <v>1043358</v>
      </c>
      <c r="DR11" s="643"/>
      <c r="DS11" s="643"/>
      <c r="DT11" s="643"/>
      <c r="DU11" s="643"/>
      <c r="DV11" s="643"/>
      <c r="DW11" s="643"/>
      <c r="DX11" s="643"/>
      <c r="DY11" s="643"/>
      <c r="DZ11" s="643"/>
      <c r="EA11" s="643"/>
      <c r="EB11" s="643"/>
      <c r="EC11" s="689"/>
    </row>
    <row r="12" spans="2:143" ht="11.25" customHeight="1">
      <c r="B12" s="639" t="s">
        <v>255</v>
      </c>
      <c r="C12" s="640"/>
      <c r="D12" s="640"/>
      <c r="E12" s="640"/>
      <c r="F12" s="640"/>
      <c r="G12" s="640"/>
      <c r="H12" s="640"/>
      <c r="I12" s="640"/>
      <c r="J12" s="640"/>
      <c r="K12" s="640"/>
      <c r="L12" s="640"/>
      <c r="M12" s="640"/>
      <c r="N12" s="640"/>
      <c r="O12" s="640"/>
      <c r="P12" s="640"/>
      <c r="Q12" s="641"/>
      <c r="R12" s="642">
        <v>8835</v>
      </c>
      <c r="S12" s="643"/>
      <c r="T12" s="643"/>
      <c r="U12" s="643"/>
      <c r="V12" s="643"/>
      <c r="W12" s="643"/>
      <c r="X12" s="643"/>
      <c r="Y12" s="644"/>
      <c r="Z12" s="675">
        <v>0</v>
      </c>
      <c r="AA12" s="675"/>
      <c r="AB12" s="675"/>
      <c r="AC12" s="675"/>
      <c r="AD12" s="676">
        <v>8835</v>
      </c>
      <c r="AE12" s="676"/>
      <c r="AF12" s="676"/>
      <c r="AG12" s="676"/>
      <c r="AH12" s="676"/>
      <c r="AI12" s="676"/>
      <c r="AJ12" s="676"/>
      <c r="AK12" s="676"/>
      <c r="AL12" s="645">
        <v>0.1</v>
      </c>
      <c r="AM12" s="646"/>
      <c r="AN12" s="646"/>
      <c r="AO12" s="677"/>
      <c r="AP12" s="639" t="s">
        <v>256</v>
      </c>
      <c r="AQ12" s="640"/>
      <c r="AR12" s="640"/>
      <c r="AS12" s="640"/>
      <c r="AT12" s="640"/>
      <c r="AU12" s="640"/>
      <c r="AV12" s="640"/>
      <c r="AW12" s="640"/>
      <c r="AX12" s="640"/>
      <c r="AY12" s="640"/>
      <c r="AZ12" s="640"/>
      <c r="BA12" s="640"/>
      <c r="BB12" s="640"/>
      <c r="BC12" s="640"/>
      <c r="BD12" s="640"/>
      <c r="BE12" s="640"/>
      <c r="BF12" s="641"/>
      <c r="BG12" s="642">
        <v>2634526</v>
      </c>
      <c r="BH12" s="643"/>
      <c r="BI12" s="643"/>
      <c r="BJ12" s="643"/>
      <c r="BK12" s="643"/>
      <c r="BL12" s="643"/>
      <c r="BM12" s="643"/>
      <c r="BN12" s="644"/>
      <c r="BO12" s="675">
        <v>47</v>
      </c>
      <c r="BP12" s="675"/>
      <c r="BQ12" s="675"/>
      <c r="BR12" s="675"/>
      <c r="BS12" s="648">
        <v>172075</v>
      </c>
      <c r="BT12" s="643"/>
      <c r="BU12" s="643"/>
      <c r="BV12" s="643"/>
      <c r="BW12" s="643"/>
      <c r="BX12" s="643"/>
      <c r="BY12" s="643"/>
      <c r="BZ12" s="643"/>
      <c r="CA12" s="643"/>
      <c r="CB12" s="689"/>
      <c r="CD12" s="681" t="s">
        <v>257</v>
      </c>
      <c r="CE12" s="682"/>
      <c r="CF12" s="682"/>
      <c r="CG12" s="682"/>
      <c r="CH12" s="682"/>
      <c r="CI12" s="682"/>
      <c r="CJ12" s="682"/>
      <c r="CK12" s="682"/>
      <c r="CL12" s="682"/>
      <c r="CM12" s="682"/>
      <c r="CN12" s="682"/>
      <c r="CO12" s="682"/>
      <c r="CP12" s="682"/>
      <c r="CQ12" s="683"/>
      <c r="CR12" s="642">
        <v>2231999</v>
      </c>
      <c r="CS12" s="643"/>
      <c r="CT12" s="643"/>
      <c r="CU12" s="643"/>
      <c r="CV12" s="643"/>
      <c r="CW12" s="643"/>
      <c r="CX12" s="643"/>
      <c r="CY12" s="644"/>
      <c r="CZ12" s="675">
        <v>4.8</v>
      </c>
      <c r="DA12" s="675"/>
      <c r="DB12" s="675"/>
      <c r="DC12" s="675"/>
      <c r="DD12" s="648">
        <v>241523</v>
      </c>
      <c r="DE12" s="643"/>
      <c r="DF12" s="643"/>
      <c r="DG12" s="643"/>
      <c r="DH12" s="643"/>
      <c r="DI12" s="643"/>
      <c r="DJ12" s="643"/>
      <c r="DK12" s="643"/>
      <c r="DL12" s="643"/>
      <c r="DM12" s="643"/>
      <c r="DN12" s="643"/>
      <c r="DO12" s="643"/>
      <c r="DP12" s="644"/>
      <c r="DQ12" s="648">
        <v>1271678</v>
      </c>
      <c r="DR12" s="643"/>
      <c r="DS12" s="643"/>
      <c r="DT12" s="643"/>
      <c r="DU12" s="643"/>
      <c r="DV12" s="643"/>
      <c r="DW12" s="643"/>
      <c r="DX12" s="643"/>
      <c r="DY12" s="643"/>
      <c r="DZ12" s="643"/>
      <c r="EA12" s="643"/>
      <c r="EB12" s="643"/>
      <c r="EC12" s="689"/>
    </row>
    <row r="13" spans="2:143" ht="11.25" customHeight="1">
      <c r="B13" s="639" t="s">
        <v>258</v>
      </c>
      <c r="C13" s="640"/>
      <c r="D13" s="640"/>
      <c r="E13" s="640"/>
      <c r="F13" s="640"/>
      <c r="G13" s="640"/>
      <c r="H13" s="640"/>
      <c r="I13" s="640"/>
      <c r="J13" s="640"/>
      <c r="K13" s="640"/>
      <c r="L13" s="640"/>
      <c r="M13" s="640"/>
      <c r="N13" s="640"/>
      <c r="O13" s="640"/>
      <c r="P13" s="640"/>
      <c r="Q13" s="641"/>
      <c r="R13" s="642" t="s">
        <v>238</v>
      </c>
      <c r="S13" s="643"/>
      <c r="T13" s="643"/>
      <c r="U13" s="643"/>
      <c r="V13" s="643"/>
      <c r="W13" s="643"/>
      <c r="X13" s="643"/>
      <c r="Y13" s="644"/>
      <c r="Z13" s="675" t="s">
        <v>129</v>
      </c>
      <c r="AA13" s="675"/>
      <c r="AB13" s="675"/>
      <c r="AC13" s="675"/>
      <c r="AD13" s="676" t="s">
        <v>238</v>
      </c>
      <c r="AE13" s="676"/>
      <c r="AF13" s="676"/>
      <c r="AG13" s="676"/>
      <c r="AH13" s="676"/>
      <c r="AI13" s="676"/>
      <c r="AJ13" s="676"/>
      <c r="AK13" s="676"/>
      <c r="AL13" s="645" t="s">
        <v>238</v>
      </c>
      <c r="AM13" s="646"/>
      <c r="AN13" s="646"/>
      <c r="AO13" s="677"/>
      <c r="AP13" s="639" t="s">
        <v>259</v>
      </c>
      <c r="AQ13" s="640"/>
      <c r="AR13" s="640"/>
      <c r="AS13" s="640"/>
      <c r="AT13" s="640"/>
      <c r="AU13" s="640"/>
      <c r="AV13" s="640"/>
      <c r="AW13" s="640"/>
      <c r="AX13" s="640"/>
      <c r="AY13" s="640"/>
      <c r="AZ13" s="640"/>
      <c r="BA13" s="640"/>
      <c r="BB13" s="640"/>
      <c r="BC13" s="640"/>
      <c r="BD13" s="640"/>
      <c r="BE13" s="640"/>
      <c r="BF13" s="641"/>
      <c r="BG13" s="642">
        <v>2576338</v>
      </c>
      <c r="BH13" s="643"/>
      <c r="BI13" s="643"/>
      <c r="BJ13" s="643"/>
      <c r="BK13" s="643"/>
      <c r="BL13" s="643"/>
      <c r="BM13" s="643"/>
      <c r="BN13" s="644"/>
      <c r="BO13" s="675">
        <v>46</v>
      </c>
      <c r="BP13" s="675"/>
      <c r="BQ13" s="675"/>
      <c r="BR13" s="675"/>
      <c r="BS13" s="648">
        <v>172075</v>
      </c>
      <c r="BT13" s="643"/>
      <c r="BU13" s="643"/>
      <c r="BV13" s="643"/>
      <c r="BW13" s="643"/>
      <c r="BX13" s="643"/>
      <c r="BY13" s="643"/>
      <c r="BZ13" s="643"/>
      <c r="CA13" s="643"/>
      <c r="CB13" s="689"/>
      <c r="CD13" s="681" t="s">
        <v>260</v>
      </c>
      <c r="CE13" s="682"/>
      <c r="CF13" s="682"/>
      <c r="CG13" s="682"/>
      <c r="CH13" s="682"/>
      <c r="CI13" s="682"/>
      <c r="CJ13" s="682"/>
      <c r="CK13" s="682"/>
      <c r="CL13" s="682"/>
      <c r="CM13" s="682"/>
      <c r="CN13" s="682"/>
      <c r="CO13" s="682"/>
      <c r="CP13" s="682"/>
      <c r="CQ13" s="683"/>
      <c r="CR13" s="642">
        <v>5472798</v>
      </c>
      <c r="CS13" s="643"/>
      <c r="CT13" s="643"/>
      <c r="CU13" s="643"/>
      <c r="CV13" s="643"/>
      <c r="CW13" s="643"/>
      <c r="CX13" s="643"/>
      <c r="CY13" s="644"/>
      <c r="CZ13" s="675">
        <v>11.7</v>
      </c>
      <c r="DA13" s="675"/>
      <c r="DB13" s="675"/>
      <c r="DC13" s="675"/>
      <c r="DD13" s="648">
        <v>2150227</v>
      </c>
      <c r="DE13" s="643"/>
      <c r="DF13" s="643"/>
      <c r="DG13" s="643"/>
      <c r="DH13" s="643"/>
      <c r="DI13" s="643"/>
      <c r="DJ13" s="643"/>
      <c r="DK13" s="643"/>
      <c r="DL13" s="643"/>
      <c r="DM13" s="643"/>
      <c r="DN13" s="643"/>
      <c r="DO13" s="643"/>
      <c r="DP13" s="644"/>
      <c r="DQ13" s="648">
        <v>1774425</v>
      </c>
      <c r="DR13" s="643"/>
      <c r="DS13" s="643"/>
      <c r="DT13" s="643"/>
      <c r="DU13" s="643"/>
      <c r="DV13" s="643"/>
      <c r="DW13" s="643"/>
      <c r="DX13" s="643"/>
      <c r="DY13" s="643"/>
      <c r="DZ13" s="643"/>
      <c r="EA13" s="643"/>
      <c r="EB13" s="643"/>
      <c r="EC13" s="689"/>
    </row>
    <row r="14" spans="2:143" ht="11.25" customHeight="1">
      <c r="B14" s="639" t="s">
        <v>261</v>
      </c>
      <c r="C14" s="640"/>
      <c r="D14" s="640"/>
      <c r="E14" s="640"/>
      <c r="F14" s="640"/>
      <c r="G14" s="640"/>
      <c r="H14" s="640"/>
      <c r="I14" s="640"/>
      <c r="J14" s="640"/>
      <c r="K14" s="640"/>
      <c r="L14" s="640"/>
      <c r="M14" s="640"/>
      <c r="N14" s="640"/>
      <c r="O14" s="640"/>
      <c r="P14" s="640"/>
      <c r="Q14" s="641"/>
      <c r="R14" s="642">
        <v>131</v>
      </c>
      <c r="S14" s="643"/>
      <c r="T14" s="643"/>
      <c r="U14" s="643"/>
      <c r="V14" s="643"/>
      <c r="W14" s="643"/>
      <c r="X14" s="643"/>
      <c r="Y14" s="644"/>
      <c r="Z14" s="675">
        <v>0</v>
      </c>
      <c r="AA14" s="675"/>
      <c r="AB14" s="675"/>
      <c r="AC14" s="675"/>
      <c r="AD14" s="676">
        <v>131</v>
      </c>
      <c r="AE14" s="676"/>
      <c r="AF14" s="676"/>
      <c r="AG14" s="676"/>
      <c r="AH14" s="676"/>
      <c r="AI14" s="676"/>
      <c r="AJ14" s="676"/>
      <c r="AK14" s="676"/>
      <c r="AL14" s="645">
        <v>0</v>
      </c>
      <c r="AM14" s="646"/>
      <c r="AN14" s="646"/>
      <c r="AO14" s="677"/>
      <c r="AP14" s="639" t="s">
        <v>262</v>
      </c>
      <c r="AQ14" s="640"/>
      <c r="AR14" s="640"/>
      <c r="AS14" s="640"/>
      <c r="AT14" s="640"/>
      <c r="AU14" s="640"/>
      <c r="AV14" s="640"/>
      <c r="AW14" s="640"/>
      <c r="AX14" s="640"/>
      <c r="AY14" s="640"/>
      <c r="AZ14" s="640"/>
      <c r="BA14" s="640"/>
      <c r="BB14" s="640"/>
      <c r="BC14" s="640"/>
      <c r="BD14" s="640"/>
      <c r="BE14" s="640"/>
      <c r="BF14" s="641"/>
      <c r="BG14" s="642">
        <v>166122</v>
      </c>
      <c r="BH14" s="643"/>
      <c r="BI14" s="643"/>
      <c r="BJ14" s="643"/>
      <c r="BK14" s="643"/>
      <c r="BL14" s="643"/>
      <c r="BM14" s="643"/>
      <c r="BN14" s="644"/>
      <c r="BO14" s="675">
        <v>3</v>
      </c>
      <c r="BP14" s="675"/>
      <c r="BQ14" s="675"/>
      <c r="BR14" s="675"/>
      <c r="BS14" s="648" t="s">
        <v>238</v>
      </c>
      <c r="BT14" s="643"/>
      <c r="BU14" s="643"/>
      <c r="BV14" s="643"/>
      <c r="BW14" s="643"/>
      <c r="BX14" s="643"/>
      <c r="BY14" s="643"/>
      <c r="BZ14" s="643"/>
      <c r="CA14" s="643"/>
      <c r="CB14" s="689"/>
      <c r="CD14" s="681" t="s">
        <v>263</v>
      </c>
      <c r="CE14" s="682"/>
      <c r="CF14" s="682"/>
      <c r="CG14" s="682"/>
      <c r="CH14" s="682"/>
      <c r="CI14" s="682"/>
      <c r="CJ14" s="682"/>
      <c r="CK14" s="682"/>
      <c r="CL14" s="682"/>
      <c r="CM14" s="682"/>
      <c r="CN14" s="682"/>
      <c r="CO14" s="682"/>
      <c r="CP14" s="682"/>
      <c r="CQ14" s="683"/>
      <c r="CR14" s="642">
        <v>1929287</v>
      </c>
      <c r="CS14" s="643"/>
      <c r="CT14" s="643"/>
      <c r="CU14" s="643"/>
      <c r="CV14" s="643"/>
      <c r="CW14" s="643"/>
      <c r="CX14" s="643"/>
      <c r="CY14" s="644"/>
      <c r="CZ14" s="675">
        <v>4.0999999999999996</v>
      </c>
      <c r="DA14" s="675"/>
      <c r="DB14" s="675"/>
      <c r="DC14" s="675"/>
      <c r="DD14" s="648">
        <v>423954</v>
      </c>
      <c r="DE14" s="643"/>
      <c r="DF14" s="643"/>
      <c r="DG14" s="643"/>
      <c r="DH14" s="643"/>
      <c r="DI14" s="643"/>
      <c r="DJ14" s="643"/>
      <c r="DK14" s="643"/>
      <c r="DL14" s="643"/>
      <c r="DM14" s="643"/>
      <c r="DN14" s="643"/>
      <c r="DO14" s="643"/>
      <c r="DP14" s="644"/>
      <c r="DQ14" s="648">
        <v>1403122</v>
      </c>
      <c r="DR14" s="643"/>
      <c r="DS14" s="643"/>
      <c r="DT14" s="643"/>
      <c r="DU14" s="643"/>
      <c r="DV14" s="643"/>
      <c r="DW14" s="643"/>
      <c r="DX14" s="643"/>
      <c r="DY14" s="643"/>
      <c r="DZ14" s="643"/>
      <c r="EA14" s="643"/>
      <c r="EB14" s="643"/>
      <c r="EC14" s="689"/>
    </row>
    <row r="15" spans="2:143" ht="11.25" customHeight="1">
      <c r="B15" s="639" t="s">
        <v>264</v>
      </c>
      <c r="C15" s="640"/>
      <c r="D15" s="640"/>
      <c r="E15" s="640"/>
      <c r="F15" s="640"/>
      <c r="G15" s="640"/>
      <c r="H15" s="640"/>
      <c r="I15" s="640"/>
      <c r="J15" s="640"/>
      <c r="K15" s="640"/>
      <c r="L15" s="640"/>
      <c r="M15" s="640"/>
      <c r="N15" s="640"/>
      <c r="O15" s="640"/>
      <c r="P15" s="640"/>
      <c r="Q15" s="641"/>
      <c r="R15" s="642" t="s">
        <v>238</v>
      </c>
      <c r="S15" s="643"/>
      <c r="T15" s="643"/>
      <c r="U15" s="643"/>
      <c r="V15" s="643"/>
      <c r="W15" s="643"/>
      <c r="X15" s="643"/>
      <c r="Y15" s="644"/>
      <c r="Z15" s="675" t="s">
        <v>129</v>
      </c>
      <c r="AA15" s="675"/>
      <c r="AB15" s="675"/>
      <c r="AC15" s="675"/>
      <c r="AD15" s="676" t="s">
        <v>129</v>
      </c>
      <c r="AE15" s="676"/>
      <c r="AF15" s="676"/>
      <c r="AG15" s="676"/>
      <c r="AH15" s="676"/>
      <c r="AI15" s="676"/>
      <c r="AJ15" s="676"/>
      <c r="AK15" s="676"/>
      <c r="AL15" s="645" t="s">
        <v>129</v>
      </c>
      <c r="AM15" s="646"/>
      <c r="AN15" s="646"/>
      <c r="AO15" s="677"/>
      <c r="AP15" s="639" t="s">
        <v>265</v>
      </c>
      <c r="AQ15" s="640"/>
      <c r="AR15" s="640"/>
      <c r="AS15" s="640"/>
      <c r="AT15" s="640"/>
      <c r="AU15" s="640"/>
      <c r="AV15" s="640"/>
      <c r="AW15" s="640"/>
      <c r="AX15" s="640"/>
      <c r="AY15" s="640"/>
      <c r="AZ15" s="640"/>
      <c r="BA15" s="640"/>
      <c r="BB15" s="640"/>
      <c r="BC15" s="640"/>
      <c r="BD15" s="640"/>
      <c r="BE15" s="640"/>
      <c r="BF15" s="641"/>
      <c r="BG15" s="642">
        <v>382670</v>
      </c>
      <c r="BH15" s="643"/>
      <c r="BI15" s="643"/>
      <c r="BJ15" s="643"/>
      <c r="BK15" s="643"/>
      <c r="BL15" s="643"/>
      <c r="BM15" s="643"/>
      <c r="BN15" s="644"/>
      <c r="BO15" s="675">
        <v>6.8</v>
      </c>
      <c r="BP15" s="675"/>
      <c r="BQ15" s="675"/>
      <c r="BR15" s="675"/>
      <c r="BS15" s="648" t="s">
        <v>249</v>
      </c>
      <c r="BT15" s="643"/>
      <c r="BU15" s="643"/>
      <c r="BV15" s="643"/>
      <c r="BW15" s="643"/>
      <c r="BX15" s="643"/>
      <c r="BY15" s="643"/>
      <c r="BZ15" s="643"/>
      <c r="CA15" s="643"/>
      <c r="CB15" s="689"/>
      <c r="CD15" s="681" t="s">
        <v>266</v>
      </c>
      <c r="CE15" s="682"/>
      <c r="CF15" s="682"/>
      <c r="CG15" s="682"/>
      <c r="CH15" s="682"/>
      <c r="CI15" s="682"/>
      <c r="CJ15" s="682"/>
      <c r="CK15" s="682"/>
      <c r="CL15" s="682"/>
      <c r="CM15" s="682"/>
      <c r="CN15" s="682"/>
      <c r="CO15" s="682"/>
      <c r="CP15" s="682"/>
      <c r="CQ15" s="683"/>
      <c r="CR15" s="642">
        <v>3991443</v>
      </c>
      <c r="CS15" s="643"/>
      <c r="CT15" s="643"/>
      <c r="CU15" s="643"/>
      <c r="CV15" s="643"/>
      <c r="CW15" s="643"/>
      <c r="CX15" s="643"/>
      <c r="CY15" s="644"/>
      <c r="CZ15" s="675">
        <v>8.6</v>
      </c>
      <c r="DA15" s="675"/>
      <c r="DB15" s="675"/>
      <c r="DC15" s="675"/>
      <c r="DD15" s="648">
        <v>1179208</v>
      </c>
      <c r="DE15" s="643"/>
      <c r="DF15" s="643"/>
      <c r="DG15" s="643"/>
      <c r="DH15" s="643"/>
      <c r="DI15" s="643"/>
      <c r="DJ15" s="643"/>
      <c r="DK15" s="643"/>
      <c r="DL15" s="643"/>
      <c r="DM15" s="643"/>
      <c r="DN15" s="643"/>
      <c r="DO15" s="643"/>
      <c r="DP15" s="644"/>
      <c r="DQ15" s="648">
        <v>2387668</v>
      </c>
      <c r="DR15" s="643"/>
      <c r="DS15" s="643"/>
      <c r="DT15" s="643"/>
      <c r="DU15" s="643"/>
      <c r="DV15" s="643"/>
      <c r="DW15" s="643"/>
      <c r="DX15" s="643"/>
      <c r="DY15" s="643"/>
      <c r="DZ15" s="643"/>
      <c r="EA15" s="643"/>
      <c r="EB15" s="643"/>
      <c r="EC15" s="689"/>
    </row>
    <row r="16" spans="2:143" ht="11.25" customHeight="1">
      <c r="B16" s="639" t="s">
        <v>267</v>
      </c>
      <c r="C16" s="640"/>
      <c r="D16" s="640"/>
      <c r="E16" s="640"/>
      <c r="F16" s="640"/>
      <c r="G16" s="640"/>
      <c r="H16" s="640"/>
      <c r="I16" s="640"/>
      <c r="J16" s="640"/>
      <c r="K16" s="640"/>
      <c r="L16" s="640"/>
      <c r="M16" s="640"/>
      <c r="N16" s="640"/>
      <c r="O16" s="640"/>
      <c r="P16" s="640"/>
      <c r="Q16" s="641"/>
      <c r="R16" s="642">
        <v>12691</v>
      </c>
      <c r="S16" s="643"/>
      <c r="T16" s="643"/>
      <c r="U16" s="643"/>
      <c r="V16" s="643"/>
      <c r="W16" s="643"/>
      <c r="X16" s="643"/>
      <c r="Y16" s="644"/>
      <c r="Z16" s="675">
        <v>0</v>
      </c>
      <c r="AA16" s="675"/>
      <c r="AB16" s="675"/>
      <c r="AC16" s="675"/>
      <c r="AD16" s="676">
        <v>12691</v>
      </c>
      <c r="AE16" s="676"/>
      <c r="AF16" s="676"/>
      <c r="AG16" s="676"/>
      <c r="AH16" s="676"/>
      <c r="AI16" s="676"/>
      <c r="AJ16" s="676"/>
      <c r="AK16" s="676"/>
      <c r="AL16" s="645">
        <v>0.1</v>
      </c>
      <c r="AM16" s="646"/>
      <c r="AN16" s="646"/>
      <c r="AO16" s="677"/>
      <c r="AP16" s="639" t="s">
        <v>268</v>
      </c>
      <c r="AQ16" s="640"/>
      <c r="AR16" s="640"/>
      <c r="AS16" s="640"/>
      <c r="AT16" s="640"/>
      <c r="AU16" s="640"/>
      <c r="AV16" s="640"/>
      <c r="AW16" s="640"/>
      <c r="AX16" s="640"/>
      <c r="AY16" s="640"/>
      <c r="AZ16" s="640"/>
      <c r="BA16" s="640"/>
      <c r="BB16" s="640"/>
      <c r="BC16" s="640"/>
      <c r="BD16" s="640"/>
      <c r="BE16" s="640"/>
      <c r="BF16" s="641"/>
      <c r="BG16" s="642" t="s">
        <v>129</v>
      </c>
      <c r="BH16" s="643"/>
      <c r="BI16" s="643"/>
      <c r="BJ16" s="643"/>
      <c r="BK16" s="643"/>
      <c r="BL16" s="643"/>
      <c r="BM16" s="643"/>
      <c r="BN16" s="644"/>
      <c r="BO16" s="675" t="s">
        <v>129</v>
      </c>
      <c r="BP16" s="675"/>
      <c r="BQ16" s="675"/>
      <c r="BR16" s="675"/>
      <c r="BS16" s="648" t="s">
        <v>129</v>
      </c>
      <c r="BT16" s="643"/>
      <c r="BU16" s="643"/>
      <c r="BV16" s="643"/>
      <c r="BW16" s="643"/>
      <c r="BX16" s="643"/>
      <c r="BY16" s="643"/>
      <c r="BZ16" s="643"/>
      <c r="CA16" s="643"/>
      <c r="CB16" s="689"/>
      <c r="CD16" s="681" t="s">
        <v>269</v>
      </c>
      <c r="CE16" s="682"/>
      <c r="CF16" s="682"/>
      <c r="CG16" s="682"/>
      <c r="CH16" s="682"/>
      <c r="CI16" s="682"/>
      <c r="CJ16" s="682"/>
      <c r="CK16" s="682"/>
      <c r="CL16" s="682"/>
      <c r="CM16" s="682"/>
      <c r="CN16" s="682"/>
      <c r="CO16" s="682"/>
      <c r="CP16" s="682"/>
      <c r="CQ16" s="683"/>
      <c r="CR16" s="642">
        <v>3559297</v>
      </c>
      <c r="CS16" s="643"/>
      <c r="CT16" s="643"/>
      <c r="CU16" s="643"/>
      <c r="CV16" s="643"/>
      <c r="CW16" s="643"/>
      <c r="CX16" s="643"/>
      <c r="CY16" s="644"/>
      <c r="CZ16" s="675">
        <v>7.6</v>
      </c>
      <c r="DA16" s="675"/>
      <c r="DB16" s="675"/>
      <c r="DC16" s="675"/>
      <c r="DD16" s="648" t="s">
        <v>129</v>
      </c>
      <c r="DE16" s="643"/>
      <c r="DF16" s="643"/>
      <c r="DG16" s="643"/>
      <c r="DH16" s="643"/>
      <c r="DI16" s="643"/>
      <c r="DJ16" s="643"/>
      <c r="DK16" s="643"/>
      <c r="DL16" s="643"/>
      <c r="DM16" s="643"/>
      <c r="DN16" s="643"/>
      <c r="DO16" s="643"/>
      <c r="DP16" s="644"/>
      <c r="DQ16" s="648">
        <v>255076</v>
      </c>
      <c r="DR16" s="643"/>
      <c r="DS16" s="643"/>
      <c r="DT16" s="643"/>
      <c r="DU16" s="643"/>
      <c r="DV16" s="643"/>
      <c r="DW16" s="643"/>
      <c r="DX16" s="643"/>
      <c r="DY16" s="643"/>
      <c r="DZ16" s="643"/>
      <c r="EA16" s="643"/>
      <c r="EB16" s="643"/>
      <c r="EC16" s="689"/>
    </row>
    <row r="17" spans="2:133" ht="11.25" customHeight="1">
      <c r="B17" s="639" t="s">
        <v>270</v>
      </c>
      <c r="C17" s="640"/>
      <c r="D17" s="640"/>
      <c r="E17" s="640"/>
      <c r="F17" s="640"/>
      <c r="G17" s="640"/>
      <c r="H17" s="640"/>
      <c r="I17" s="640"/>
      <c r="J17" s="640"/>
      <c r="K17" s="640"/>
      <c r="L17" s="640"/>
      <c r="M17" s="640"/>
      <c r="N17" s="640"/>
      <c r="O17" s="640"/>
      <c r="P17" s="640"/>
      <c r="Q17" s="641"/>
      <c r="R17" s="642">
        <v>49999</v>
      </c>
      <c r="S17" s="643"/>
      <c r="T17" s="643"/>
      <c r="U17" s="643"/>
      <c r="V17" s="643"/>
      <c r="W17" s="643"/>
      <c r="X17" s="643"/>
      <c r="Y17" s="644"/>
      <c r="Z17" s="675">
        <v>0.1</v>
      </c>
      <c r="AA17" s="675"/>
      <c r="AB17" s="675"/>
      <c r="AC17" s="675"/>
      <c r="AD17" s="676">
        <v>49999</v>
      </c>
      <c r="AE17" s="676"/>
      <c r="AF17" s="676"/>
      <c r="AG17" s="676"/>
      <c r="AH17" s="676"/>
      <c r="AI17" s="676"/>
      <c r="AJ17" s="676"/>
      <c r="AK17" s="676"/>
      <c r="AL17" s="645">
        <v>0.3</v>
      </c>
      <c r="AM17" s="646"/>
      <c r="AN17" s="646"/>
      <c r="AO17" s="677"/>
      <c r="AP17" s="639" t="s">
        <v>271</v>
      </c>
      <c r="AQ17" s="640"/>
      <c r="AR17" s="640"/>
      <c r="AS17" s="640"/>
      <c r="AT17" s="640"/>
      <c r="AU17" s="640"/>
      <c r="AV17" s="640"/>
      <c r="AW17" s="640"/>
      <c r="AX17" s="640"/>
      <c r="AY17" s="640"/>
      <c r="AZ17" s="640"/>
      <c r="BA17" s="640"/>
      <c r="BB17" s="640"/>
      <c r="BC17" s="640"/>
      <c r="BD17" s="640"/>
      <c r="BE17" s="640"/>
      <c r="BF17" s="641"/>
      <c r="BG17" s="642" t="s">
        <v>238</v>
      </c>
      <c r="BH17" s="643"/>
      <c r="BI17" s="643"/>
      <c r="BJ17" s="643"/>
      <c r="BK17" s="643"/>
      <c r="BL17" s="643"/>
      <c r="BM17" s="643"/>
      <c r="BN17" s="644"/>
      <c r="BO17" s="675" t="s">
        <v>129</v>
      </c>
      <c r="BP17" s="675"/>
      <c r="BQ17" s="675"/>
      <c r="BR17" s="675"/>
      <c r="BS17" s="648" t="s">
        <v>238</v>
      </c>
      <c r="BT17" s="643"/>
      <c r="BU17" s="643"/>
      <c r="BV17" s="643"/>
      <c r="BW17" s="643"/>
      <c r="BX17" s="643"/>
      <c r="BY17" s="643"/>
      <c r="BZ17" s="643"/>
      <c r="CA17" s="643"/>
      <c r="CB17" s="689"/>
      <c r="CD17" s="681" t="s">
        <v>272</v>
      </c>
      <c r="CE17" s="682"/>
      <c r="CF17" s="682"/>
      <c r="CG17" s="682"/>
      <c r="CH17" s="682"/>
      <c r="CI17" s="682"/>
      <c r="CJ17" s="682"/>
      <c r="CK17" s="682"/>
      <c r="CL17" s="682"/>
      <c r="CM17" s="682"/>
      <c r="CN17" s="682"/>
      <c r="CO17" s="682"/>
      <c r="CP17" s="682"/>
      <c r="CQ17" s="683"/>
      <c r="CR17" s="642">
        <v>3255795</v>
      </c>
      <c r="CS17" s="643"/>
      <c r="CT17" s="643"/>
      <c r="CU17" s="643"/>
      <c r="CV17" s="643"/>
      <c r="CW17" s="643"/>
      <c r="CX17" s="643"/>
      <c r="CY17" s="644"/>
      <c r="CZ17" s="675">
        <v>7</v>
      </c>
      <c r="DA17" s="675"/>
      <c r="DB17" s="675"/>
      <c r="DC17" s="675"/>
      <c r="DD17" s="648" t="s">
        <v>238</v>
      </c>
      <c r="DE17" s="643"/>
      <c r="DF17" s="643"/>
      <c r="DG17" s="643"/>
      <c r="DH17" s="643"/>
      <c r="DI17" s="643"/>
      <c r="DJ17" s="643"/>
      <c r="DK17" s="643"/>
      <c r="DL17" s="643"/>
      <c r="DM17" s="643"/>
      <c r="DN17" s="643"/>
      <c r="DO17" s="643"/>
      <c r="DP17" s="644"/>
      <c r="DQ17" s="648">
        <v>3151695</v>
      </c>
      <c r="DR17" s="643"/>
      <c r="DS17" s="643"/>
      <c r="DT17" s="643"/>
      <c r="DU17" s="643"/>
      <c r="DV17" s="643"/>
      <c r="DW17" s="643"/>
      <c r="DX17" s="643"/>
      <c r="DY17" s="643"/>
      <c r="DZ17" s="643"/>
      <c r="EA17" s="643"/>
      <c r="EB17" s="643"/>
      <c r="EC17" s="689"/>
    </row>
    <row r="18" spans="2:133" ht="11.25" customHeight="1">
      <c r="B18" s="639" t="s">
        <v>273</v>
      </c>
      <c r="C18" s="640"/>
      <c r="D18" s="640"/>
      <c r="E18" s="640"/>
      <c r="F18" s="640"/>
      <c r="G18" s="640"/>
      <c r="H18" s="640"/>
      <c r="I18" s="640"/>
      <c r="J18" s="640"/>
      <c r="K18" s="640"/>
      <c r="L18" s="640"/>
      <c r="M18" s="640"/>
      <c r="N18" s="640"/>
      <c r="O18" s="640"/>
      <c r="P18" s="640"/>
      <c r="Q18" s="641"/>
      <c r="R18" s="642">
        <v>39339</v>
      </c>
      <c r="S18" s="643"/>
      <c r="T18" s="643"/>
      <c r="U18" s="643"/>
      <c r="V18" s="643"/>
      <c r="W18" s="643"/>
      <c r="X18" s="643"/>
      <c r="Y18" s="644"/>
      <c r="Z18" s="675">
        <v>0.1</v>
      </c>
      <c r="AA18" s="675"/>
      <c r="AB18" s="675"/>
      <c r="AC18" s="675"/>
      <c r="AD18" s="676">
        <v>39339</v>
      </c>
      <c r="AE18" s="676"/>
      <c r="AF18" s="676"/>
      <c r="AG18" s="676"/>
      <c r="AH18" s="676"/>
      <c r="AI18" s="676"/>
      <c r="AJ18" s="676"/>
      <c r="AK18" s="676"/>
      <c r="AL18" s="645">
        <v>0.2</v>
      </c>
      <c r="AM18" s="646"/>
      <c r="AN18" s="646"/>
      <c r="AO18" s="677"/>
      <c r="AP18" s="639" t="s">
        <v>274</v>
      </c>
      <c r="AQ18" s="640"/>
      <c r="AR18" s="640"/>
      <c r="AS18" s="640"/>
      <c r="AT18" s="640"/>
      <c r="AU18" s="640"/>
      <c r="AV18" s="640"/>
      <c r="AW18" s="640"/>
      <c r="AX18" s="640"/>
      <c r="AY18" s="640"/>
      <c r="AZ18" s="640"/>
      <c r="BA18" s="640"/>
      <c r="BB18" s="640"/>
      <c r="BC18" s="640"/>
      <c r="BD18" s="640"/>
      <c r="BE18" s="640"/>
      <c r="BF18" s="641"/>
      <c r="BG18" s="642" t="s">
        <v>238</v>
      </c>
      <c r="BH18" s="643"/>
      <c r="BI18" s="643"/>
      <c r="BJ18" s="643"/>
      <c r="BK18" s="643"/>
      <c r="BL18" s="643"/>
      <c r="BM18" s="643"/>
      <c r="BN18" s="644"/>
      <c r="BO18" s="675" t="s">
        <v>129</v>
      </c>
      <c r="BP18" s="675"/>
      <c r="BQ18" s="675"/>
      <c r="BR18" s="675"/>
      <c r="BS18" s="648" t="s">
        <v>129</v>
      </c>
      <c r="BT18" s="643"/>
      <c r="BU18" s="643"/>
      <c r="BV18" s="643"/>
      <c r="BW18" s="643"/>
      <c r="BX18" s="643"/>
      <c r="BY18" s="643"/>
      <c r="BZ18" s="643"/>
      <c r="CA18" s="643"/>
      <c r="CB18" s="689"/>
      <c r="CD18" s="681" t="s">
        <v>275</v>
      </c>
      <c r="CE18" s="682"/>
      <c r="CF18" s="682"/>
      <c r="CG18" s="682"/>
      <c r="CH18" s="682"/>
      <c r="CI18" s="682"/>
      <c r="CJ18" s="682"/>
      <c r="CK18" s="682"/>
      <c r="CL18" s="682"/>
      <c r="CM18" s="682"/>
      <c r="CN18" s="682"/>
      <c r="CO18" s="682"/>
      <c r="CP18" s="682"/>
      <c r="CQ18" s="683"/>
      <c r="CR18" s="642" t="s">
        <v>129</v>
      </c>
      <c r="CS18" s="643"/>
      <c r="CT18" s="643"/>
      <c r="CU18" s="643"/>
      <c r="CV18" s="643"/>
      <c r="CW18" s="643"/>
      <c r="CX18" s="643"/>
      <c r="CY18" s="644"/>
      <c r="CZ18" s="675" t="s">
        <v>249</v>
      </c>
      <c r="DA18" s="675"/>
      <c r="DB18" s="675"/>
      <c r="DC18" s="675"/>
      <c r="DD18" s="648" t="s">
        <v>129</v>
      </c>
      <c r="DE18" s="643"/>
      <c r="DF18" s="643"/>
      <c r="DG18" s="643"/>
      <c r="DH18" s="643"/>
      <c r="DI18" s="643"/>
      <c r="DJ18" s="643"/>
      <c r="DK18" s="643"/>
      <c r="DL18" s="643"/>
      <c r="DM18" s="643"/>
      <c r="DN18" s="643"/>
      <c r="DO18" s="643"/>
      <c r="DP18" s="644"/>
      <c r="DQ18" s="648" t="s">
        <v>129</v>
      </c>
      <c r="DR18" s="643"/>
      <c r="DS18" s="643"/>
      <c r="DT18" s="643"/>
      <c r="DU18" s="643"/>
      <c r="DV18" s="643"/>
      <c r="DW18" s="643"/>
      <c r="DX18" s="643"/>
      <c r="DY18" s="643"/>
      <c r="DZ18" s="643"/>
      <c r="EA18" s="643"/>
      <c r="EB18" s="643"/>
      <c r="EC18" s="689"/>
    </row>
    <row r="19" spans="2:133" ht="11.25" customHeight="1">
      <c r="B19" s="639" t="s">
        <v>276</v>
      </c>
      <c r="C19" s="640"/>
      <c r="D19" s="640"/>
      <c r="E19" s="640"/>
      <c r="F19" s="640"/>
      <c r="G19" s="640"/>
      <c r="H19" s="640"/>
      <c r="I19" s="640"/>
      <c r="J19" s="640"/>
      <c r="K19" s="640"/>
      <c r="L19" s="640"/>
      <c r="M19" s="640"/>
      <c r="N19" s="640"/>
      <c r="O19" s="640"/>
      <c r="P19" s="640"/>
      <c r="Q19" s="641"/>
      <c r="R19" s="642">
        <v>28749</v>
      </c>
      <c r="S19" s="643"/>
      <c r="T19" s="643"/>
      <c r="U19" s="643"/>
      <c r="V19" s="643"/>
      <c r="W19" s="643"/>
      <c r="X19" s="643"/>
      <c r="Y19" s="644"/>
      <c r="Z19" s="675">
        <v>0.1</v>
      </c>
      <c r="AA19" s="675"/>
      <c r="AB19" s="675"/>
      <c r="AC19" s="675"/>
      <c r="AD19" s="676">
        <v>28749</v>
      </c>
      <c r="AE19" s="676"/>
      <c r="AF19" s="676"/>
      <c r="AG19" s="676"/>
      <c r="AH19" s="676"/>
      <c r="AI19" s="676"/>
      <c r="AJ19" s="676"/>
      <c r="AK19" s="676"/>
      <c r="AL19" s="645">
        <v>0.2</v>
      </c>
      <c r="AM19" s="646"/>
      <c r="AN19" s="646"/>
      <c r="AO19" s="677"/>
      <c r="AP19" s="639" t="s">
        <v>277</v>
      </c>
      <c r="AQ19" s="640"/>
      <c r="AR19" s="640"/>
      <c r="AS19" s="640"/>
      <c r="AT19" s="640"/>
      <c r="AU19" s="640"/>
      <c r="AV19" s="640"/>
      <c r="AW19" s="640"/>
      <c r="AX19" s="640"/>
      <c r="AY19" s="640"/>
      <c r="AZ19" s="640"/>
      <c r="BA19" s="640"/>
      <c r="BB19" s="640"/>
      <c r="BC19" s="640"/>
      <c r="BD19" s="640"/>
      <c r="BE19" s="640"/>
      <c r="BF19" s="641"/>
      <c r="BG19" s="642">
        <v>747</v>
      </c>
      <c r="BH19" s="643"/>
      <c r="BI19" s="643"/>
      <c r="BJ19" s="643"/>
      <c r="BK19" s="643"/>
      <c r="BL19" s="643"/>
      <c r="BM19" s="643"/>
      <c r="BN19" s="644"/>
      <c r="BO19" s="675">
        <v>0</v>
      </c>
      <c r="BP19" s="675"/>
      <c r="BQ19" s="675"/>
      <c r="BR19" s="675"/>
      <c r="BS19" s="648" t="s">
        <v>129</v>
      </c>
      <c r="BT19" s="643"/>
      <c r="BU19" s="643"/>
      <c r="BV19" s="643"/>
      <c r="BW19" s="643"/>
      <c r="BX19" s="643"/>
      <c r="BY19" s="643"/>
      <c r="BZ19" s="643"/>
      <c r="CA19" s="643"/>
      <c r="CB19" s="689"/>
      <c r="CD19" s="681" t="s">
        <v>278</v>
      </c>
      <c r="CE19" s="682"/>
      <c r="CF19" s="682"/>
      <c r="CG19" s="682"/>
      <c r="CH19" s="682"/>
      <c r="CI19" s="682"/>
      <c r="CJ19" s="682"/>
      <c r="CK19" s="682"/>
      <c r="CL19" s="682"/>
      <c r="CM19" s="682"/>
      <c r="CN19" s="682"/>
      <c r="CO19" s="682"/>
      <c r="CP19" s="682"/>
      <c r="CQ19" s="683"/>
      <c r="CR19" s="642" t="s">
        <v>238</v>
      </c>
      <c r="CS19" s="643"/>
      <c r="CT19" s="643"/>
      <c r="CU19" s="643"/>
      <c r="CV19" s="643"/>
      <c r="CW19" s="643"/>
      <c r="CX19" s="643"/>
      <c r="CY19" s="644"/>
      <c r="CZ19" s="675" t="s">
        <v>129</v>
      </c>
      <c r="DA19" s="675"/>
      <c r="DB19" s="675"/>
      <c r="DC19" s="675"/>
      <c r="DD19" s="648" t="s">
        <v>238</v>
      </c>
      <c r="DE19" s="643"/>
      <c r="DF19" s="643"/>
      <c r="DG19" s="643"/>
      <c r="DH19" s="643"/>
      <c r="DI19" s="643"/>
      <c r="DJ19" s="643"/>
      <c r="DK19" s="643"/>
      <c r="DL19" s="643"/>
      <c r="DM19" s="643"/>
      <c r="DN19" s="643"/>
      <c r="DO19" s="643"/>
      <c r="DP19" s="644"/>
      <c r="DQ19" s="648" t="s">
        <v>129</v>
      </c>
      <c r="DR19" s="643"/>
      <c r="DS19" s="643"/>
      <c r="DT19" s="643"/>
      <c r="DU19" s="643"/>
      <c r="DV19" s="643"/>
      <c r="DW19" s="643"/>
      <c r="DX19" s="643"/>
      <c r="DY19" s="643"/>
      <c r="DZ19" s="643"/>
      <c r="EA19" s="643"/>
      <c r="EB19" s="643"/>
      <c r="EC19" s="689"/>
    </row>
    <row r="20" spans="2:133" ht="11.25" customHeight="1">
      <c r="B20" s="639" t="s">
        <v>279</v>
      </c>
      <c r="C20" s="640"/>
      <c r="D20" s="640"/>
      <c r="E20" s="640"/>
      <c r="F20" s="640"/>
      <c r="G20" s="640"/>
      <c r="H20" s="640"/>
      <c r="I20" s="640"/>
      <c r="J20" s="640"/>
      <c r="K20" s="640"/>
      <c r="L20" s="640"/>
      <c r="M20" s="640"/>
      <c r="N20" s="640"/>
      <c r="O20" s="640"/>
      <c r="P20" s="640"/>
      <c r="Q20" s="641"/>
      <c r="R20" s="642">
        <v>5149</v>
      </c>
      <c r="S20" s="643"/>
      <c r="T20" s="643"/>
      <c r="U20" s="643"/>
      <c r="V20" s="643"/>
      <c r="W20" s="643"/>
      <c r="X20" s="643"/>
      <c r="Y20" s="644"/>
      <c r="Z20" s="675">
        <v>0</v>
      </c>
      <c r="AA20" s="675"/>
      <c r="AB20" s="675"/>
      <c r="AC20" s="675"/>
      <c r="AD20" s="676">
        <v>5149</v>
      </c>
      <c r="AE20" s="676"/>
      <c r="AF20" s="676"/>
      <c r="AG20" s="676"/>
      <c r="AH20" s="676"/>
      <c r="AI20" s="676"/>
      <c r="AJ20" s="676"/>
      <c r="AK20" s="676"/>
      <c r="AL20" s="645">
        <v>0</v>
      </c>
      <c r="AM20" s="646"/>
      <c r="AN20" s="646"/>
      <c r="AO20" s="677"/>
      <c r="AP20" s="639" t="s">
        <v>280</v>
      </c>
      <c r="AQ20" s="640"/>
      <c r="AR20" s="640"/>
      <c r="AS20" s="640"/>
      <c r="AT20" s="640"/>
      <c r="AU20" s="640"/>
      <c r="AV20" s="640"/>
      <c r="AW20" s="640"/>
      <c r="AX20" s="640"/>
      <c r="AY20" s="640"/>
      <c r="AZ20" s="640"/>
      <c r="BA20" s="640"/>
      <c r="BB20" s="640"/>
      <c r="BC20" s="640"/>
      <c r="BD20" s="640"/>
      <c r="BE20" s="640"/>
      <c r="BF20" s="641"/>
      <c r="BG20" s="642">
        <v>747</v>
      </c>
      <c r="BH20" s="643"/>
      <c r="BI20" s="643"/>
      <c r="BJ20" s="643"/>
      <c r="BK20" s="643"/>
      <c r="BL20" s="643"/>
      <c r="BM20" s="643"/>
      <c r="BN20" s="644"/>
      <c r="BO20" s="675">
        <v>0</v>
      </c>
      <c r="BP20" s="675"/>
      <c r="BQ20" s="675"/>
      <c r="BR20" s="675"/>
      <c r="BS20" s="648" t="s">
        <v>238</v>
      </c>
      <c r="BT20" s="643"/>
      <c r="BU20" s="643"/>
      <c r="BV20" s="643"/>
      <c r="BW20" s="643"/>
      <c r="BX20" s="643"/>
      <c r="BY20" s="643"/>
      <c r="BZ20" s="643"/>
      <c r="CA20" s="643"/>
      <c r="CB20" s="689"/>
      <c r="CD20" s="681" t="s">
        <v>281</v>
      </c>
      <c r="CE20" s="682"/>
      <c r="CF20" s="682"/>
      <c r="CG20" s="682"/>
      <c r="CH20" s="682"/>
      <c r="CI20" s="682"/>
      <c r="CJ20" s="682"/>
      <c r="CK20" s="682"/>
      <c r="CL20" s="682"/>
      <c r="CM20" s="682"/>
      <c r="CN20" s="682"/>
      <c r="CO20" s="682"/>
      <c r="CP20" s="682"/>
      <c r="CQ20" s="683"/>
      <c r="CR20" s="642">
        <v>46585065</v>
      </c>
      <c r="CS20" s="643"/>
      <c r="CT20" s="643"/>
      <c r="CU20" s="643"/>
      <c r="CV20" s="643"/>
      <c r="CW20" s="643"/>
      <c r="CX20" s="643"/>
      <c r="CY20" s="644"/>
      <c r="CZ20" s="675">
        <v>100</v>
      </c>
      <c r="DA20" s="675"/>
      <c r="DB20" s="675"/>
      <c r="DC20" s="675"/>
      <c r="DD20" s="648">
        <v>6803585</v>
      </c>
      <c r="DE20" s="643"/>
      <c r="DF20" s="643"/>
      <c r="DG20" s="643"/>
      <c r="DH20" s="643"/>
      <c r="DI20" s="643"/>
      <c r="DJ20" s="643"/>
      <c r="DK20" s="643"/>
      <c r="DL20" s="643"/>
      <c r="DM20" s="643"/>
      <c r="DN20" s="643"/>
      <c r="DO20" s="643"/>
      <c r="DP20" s="644"/>
      <c r="DQ20" s="648">
        <v>22697566</v>
      </c>
      <c r="DR20" s="643"/>
      <c r="DS20" s="643"/>
      <c r="DT20" s="643"/>
      <c r="DU20" s="643"/>
      <c r="DV20" s="643"/>
      <c r="DW20" s="643"/>
      <c r="DX20" s="643"/>
      <c r="DY20" s="643"/>
      <c r="DZ20" s="643"/>
      <c r="EA20" s="643"/>
      <c r="EB20" s="643"/>
      <c r="EC20" s="689"/>
    </row>
    <row r="21" spans="2:133" ht="11.25" customHeight="1">
      <c r="B21" s="639" t="s">
        <v>282</v>
      </c>
      <c r="C21" s="640"/>
      <c r="D21" s="640"/>
      <c r="E21" s="640"/>
      <c r="F21" s="640"/>
      <c r="G21" s="640"/>
      <c r="H21" s="640"/>
      <c r="I21" s="640"/>
      <c r="J21" s="640"/>
      <c r="K21" s="640"/>
      <c r="L21" s="640"/>
      <c r="M21" s="640"/>
      <c r="N21" s="640"/>
      <c r="O21" s="640"/>
      <c r="P21" s="640"/>
      <c r="Q21" s="641"/>
      <c r="R21" s="642">
        <v>5441</v>
      </c>
      <c r="S21" s="643"/>
      <c r="T21" s="643"/>
      <c r="U21" s="643"/>
      <c r="V21" s="643"/>
      <c r="W21" s="643"/>
      <c r="X21" s="643"/>
      <c r="Y21" s="644"/>
      <c r="Z21" s="675">
        <v>0</v>
      </c>
      <c r="AA21" s="675"/>
      <c r="AB21" s="675"/>
      <c r="AC21" s="675"/>
      <c r="AD21" s="676">
        <v>5441</v>
      </c>
      <c r="AE21" s="676"/>
      <c r="AF21" s="676"/>
      <c r="AG21" s="676"/>
      <c r="AH21" s="676"/>
      <c r="AI21" s="676"/>
      <c r="AJ21" s="676"/>
      <c r="AK21" s="676"/>
      <c r="AL21" s="645">
        <v>0</v>
      </c>
      <c r="AM21" s="646"/>
      <c r="AN21" s="646"/>
      <c r="AO21" s="677"/>
      <c r="AP21" s="736" t="s">
        <v>283</v>
      </c>
      <c r="AQ21" s="744"/>
      <c r="AR21" s="744"/>
      <c r="AS21" s="744"/>
      <c r="AT21" s="744"/>
      <c r="AU21" s="744"/>
      <c r="AV21" s="744"/>
      <c r="AW21" s="744"/>
      <c r="AX21" s="744"/>
      <c r="AY21" s="744"/>
      <c r="AZ21" s="744"/>
      <c r="BA21" s="744"/>
      <c r="BB21" s="744"/>
      <c r="BC21" s="744"/>
      <c r="BD21" s="744"/>
      <c r="BE21" s="744"/>
      <c r="BF21" s="738"/>
      <c r="BG21" s="642">
        <v>747</v>
      </c>
      <c r="BH21" s="643"/>
      <c r="BI21" s="643"/>
      <c r="BJ21" s="643"/>
      <c r="BK21" s="643"/>
      <c r="BL21" s="643"/>
      <c r="BM21" s="643"/>
      <c r="BN21" s="644"/>
      <c r="BO21" s="675">
        <v>0</v>
      </c>
      <c r="BP21" s="675"/>
      <c r="BQ21" s="675"/>
      <c r="BR21" s="675"/>
      <c r="BS21" s="648" t="s">
        <v>129</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c r="B22" s="639" t="s">
        <v>284</v>
      </c>
      <c r="C22" s="640"/>
      <c r="D22" s="640"/>
      <c r="E22" s="640"/>
      <c r="F22" s="640"/>
      <c r="G22" s="640"/>
      <c r="H22" s="640"/>
      <c r="I22" s="640"/>
      <c r="J22" s="640"/>
      <c r="K22" s="640"/>
      <c r="L22" s="640"/>
      <c r="M22" s="640"/>
      <c r="N22" s="640"/>
      <c r="O22" s="640"/>
      <c r="P22" s="640"/>
      <c r="Q22" s="641"/>
      <c r="R22" s="642">
        <v>12235201</v>
      </c>
      <c r="S22" s="643"/>
      <c r="T22" s="643"/>
      <c r="U22" s="643"/>
      <c r="V22" s="643"/>
      <c r="W22" s="643"/>
      <c r="X22" s="643"/>
      <c r="Y22" s="644"/>
      <c r="Z22" s="675">
        <v>25.1</v>
      </c>
      <c r="AA22" s="675"/>
      <c r="AB22" s="675"/>
      <c r="AC22" s="675"/>
      <c r="AD22" s="676">
        <v>9519205</v>
      </c>
      <c r="AE22" s="676"/>
      <c r="AF22" s="676"/>
      <c r="AG22" s="676"/>
      <c r="AH22" s="676"/>
      <c r="AI22" s="676"/>
      <c r="AJ22" s="676"/>
      <c r="AK22" s="676"/>
      <c r="AL22" s="645">
        <v>56</v>
      </c>
      <c r="AM22" s="646"/>
      <c r="AN22" s="646"/>
      <c r="AO22" s="677"/>
      <c r="AP22" s="736" t="s">
        <v>285</v>
      </c>
      <c r="AQ22" s="744"/>
      <c r="AR22" s="744"/>
      <c r="AS22" s="744"/>
      <c r="AT22" s="744"/>
      <c r="AU22" s="744"/>
      <c r="AV22" s="744"/>
      <c r="AW22" s="744"/>
      <c r="AX22" s="744"/>
      <c r="AY22" s="744"/>
      <c r="AZ22" s="744"/>
      <c r="BA22" s="744"/>
      <c r="BB22" s="744"/>
      <c r="BC22" s="744"/>
      <c r="BD22" s="744"/>
      <c r="BE22" s="744"/>
      <c r="BF22" s="738"/>
      <c r="BG22" s="642" t="s">
        <v>238</v>
      </c>
      <c r="BH22" s="643"/>
      <c r="BI22" s="643"/>
      <c r="BJ22" s="643"/>
      <c r="BK22" s="643"/>
      <c r="BL22" s="643"/>
      <c r="BM22" s="643"/>
      <c r="BN22" s="644"/>
      <c r="BO22" s="675" t="s">
        <v>129</v>
      </c>
      <c r="BP22" s="675"/>
      <c r="BQ22" s="675"/>
      <c r="BR22" s="675"/>
      <c r="BS22" s="648" t="s">
        <v>238</v>
      </c>
      <c r="BT22" s="643"/>
      <c r="BU22" s="643"/>
      <c r="BV22" s="643"/>
      <c r="BW22" s="643"/>
      <c r="BX22" s="643"/>
      <c r="BY22" s="643"/>
      <c r="BZ22" s="643"/>
      <c r="CA22" s="643"/>
      <c r="CB22" s="689"/>
      <c r="CD22" s="746" t="s">
        <v>286</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c r="B23" s="639" t="s">
        <v>287</v>
      </c>
      <c r="C23" s="640"/>
      <c r="D23" s="640"/>
      <c r="E23" s="640"/>
      <c r="F23" s="640"/>
      <c r="G23" s="640"/>
      <c r="H23" s="640"/>
      <c r="I23" s="640"/>
      <c r="J23" s="640"/>
      <c r="K23" s="640"/>
      <c r="L23" s="640"/>
      <c r="M23" s="640"/>
      <c r="N23" s="640"/>
      <c r="O23" s="640"/>
      <c r="P23" s="640"/>
      <c r="Q23" s="641"/>
      <c r="R23" s="642">
        <v>9519205</v>
      </c>
      <c r="S23" s="643"/>
      <c r="T23" s="643"/>
      <c r="U23" s="643"/>
      <c r="V23" s="643"/>
      <c r="W23" s="643"/>
      <c r="X23" s="643"/>
      <c r="Y23" s="644"/>
      <c r="Z23" s="675">
        <v>19.5</v>
      </c>
      <c r="AA23" s="675"/>
      <c r="AB23" s="675"/>
      <c r="AC23" s="675"/>
      <c r="AD23" s="676">
        <v>9519205</v>
      </c>
      <c r="AE23" s="676"/>
      <c r="AF23" s="676"/>
      <c r="AG23" s="676"/>
      <c r="AH23" s="676"/>
      <c r="AI23" s="676"/>
      <c r="AJ23" s="676"/>
      <c r="AK23" s="676"/>
      <c r="AL23" s="645">
        <v>56</v>
      </c>
      <c r="AM23" s="646"/>
      <c r="AN23" s="646"/>
      <c r="AO23" s="677"/>
      <c r="AP23" s="736" t="s">
        <v>288</v>
      </c>
      <c r="AQ23" s="744"/>
      <c r="AR23" s="744"/>
      <c r="AS23" s="744"/>
      <c r="AT23" s="744"/>
      <c r="AU23" s="744"/>
      <c r="AV23" s="744"/>
      <c r="AW23" s="744"/>
      <c r="AX23" s="744"/>
      <c r="AY23" s="744"/>
      <c r="AZ23" s="744"/>
      <c r="BA23" s="744"/>
      <c r="BB23" s="744"/>
      <c r="BC23" s="744"/>
      <c r="BD23" s="744"/>
      <c r="BE23" s="744"/>
      <c r="BF23" s="738"/>
      <c r="BG23" s="642" t="s">
        <v>129</v>
      </c>
      <c r="BH23" s="643"/>
      <c r="BI23" s="643"/>
      <c r="BJ23" s="643"/>
      <c r="BK23" s="643"/>
      <c r="BL23" s="643"/>
      <c r="BM23" s="643"/>
      <c r="BN23" s="644"/>
      <c r="BO23" s="675" t="s">
        <v>238</v>
      </c>
      <c r="BP23" s="675"/>
      <c r="BQ23" s="675"/>
      <c r="BR23" s="675"/>
      <c r="BS23" s="648" t="s">
        <v>238</v>
      </c>
      <c r="BT23" s="643"/>
      <c r="BU23" s="643"/>
      <c r="BV23" s="643"/>
      <c r="BW23" s="643"/>
      <c r="BX23" s="643"/>
      <c r="BY23" s="643"/>
      <c r="BZ23" s="643"/>
      <c r="CA23" s="643"/>
      <c r="CB23" s="689"/>
      <c r="CD23" s="746" t="s">
        <v>226</v>
      </c>
      <c r="CE23" s="747"/>
      <c r="CF23" s="747"/>
      <c r="CG23" s="747"/>
      <c r="CH23" s="747"/>
      <c r="CI23" s="747"/>
      <c r="CJ23" s="747"/>
      <c r="CK23" s="747"/>
      <c r="CL23" s="747"/>
      <c r="CM23" s="747"/>
      <c r="CN23" s="747"/>
      <c r="CO23" s="747"/>
      <c r="CP23" s="747"/>
      <c r="CQ23" s="748"/>
      <c r="CR23" s="746" t="s">
        <v>289</v>
      </c>
      <c r="CS23" s="747"/>
      <c r="CT23" s="747"/>
      <c r="CU23" s="747"/>
      <c r="CV23" s="747"/>
      <c r="CW23" s="747"/>
      <c r="CX23" s="747"/>
      <c r="CY23" s="748"/>
      <c r="CZ23" s="746" t="s">
        <v>290</v>
      </c>
      <c r="DA23" s="747"/>
      <c r="DB23" s="747"/>
      <c r="DC23" s="748"/>
      <c r="DD23" s="746" t="s">
        <v>291</v>
      </c>
      <c r="DE23" s="747"/>
      <c r="DF23" s="747"/>
      <c r="DG23" s="747"/>
      <c r="DH23" s="747"/>
      <c r="DI23" s="747"/>
      <c r="DJ23" s="747"/>
      <c r="DK23" s="748"/>
      <c r="DL23" s="755" t="s">
        <v>292</v>
      </c>
      <c r="DM23" s="756"/>
      <c r="DN23" s="756"/>
      <c r="DO23" s="756"/>
      <c r="DP23" s="756"/>
      <c r="DQ23" s="756"/>
      <c r="DR23" s="756"/>
      <c r="DS23" s="756"/>
      <c r="DT23" s="756"/>
      <c r="DU23" s="756"/>
      <c r="DV23" s="757"/>
      <c r="DW23" s="746" t="s">
        <v>293</v>
      </c>
      <c r="DX23" s="747"/>
      <c r="DY23" s="747"/>
      <c r="DZ23" s="747"/>
      <c r="EA23" s="747"/>
      <c r="EB23" s="747"/>
      <c r="EC23" s="748"/>
    </row>
    <row r="24" spans="2:133" ht="11.25" customHeight="1">
      <c r="B24" s="639" t="s">
        <v>294</v>
      </c>
      <c r="C24" s="640"/>
      <c r="D24" s="640"/>
      <c r="E24" s="640"/>
      <c r="F24" s="640"/>
      <c r="G24" s="640"/>
      <c r="H24" s="640"/>
      <c r="I24" s="640"/>
      <c r="J24" s="640"/>
      <c r="K24" s="640"/>
      <c r="L24" s="640"/>
      <c r="M24" s="640"/>
      <c r="N24" s="640"/>
      <c r="O24" s="640"/>
      <c r="P24" s="640"/>
      <c r="Q24" s="641"/>
      <c r="R24" s="642">
        <v>1112038</v>
      </c>
      <c r="S24" s="643"/>
      <c r="T24" s="643"/>
      <c r="U24" s="643"/>
      <c r="V24" s="643"/>
      <c r="W24" s="643"/>
      <c r="X24" s="643"/>
      <c r="Y24" s="644"/>
      <c r="Z24" s="675">
        <v>2.2999999999999998</v>
      </c>
      <c r="AA24" s="675"/>
      <c r="AB24" s="675"/>
      <c r="AC24" s="675"/>
      <c r="AD24" s="676" t="s">
        <v>129</v>
      </c>
      <c r="AE24" s="676"/>
      <c r="AF24" s="676"/>
      <c r="AG24" s="676"/>
      <c r="AH24" s="676"/>
      <c r="AI24" s="676"/>
      <c r="AJ24" s="676"/>
      <c r="AK24" s="676"/>
      <c r="AL24" s="645" t="s">
        <v>129</v>
      </c>
      <c r="AM24" s="646"/>
      <c r="AN24" s="646"/>
      <c r="AO24" s="677"/>
      <c r="AP24" s="736" t="s">
        <v>295</v>
      </c>
      <c r="AQ24" s="744"/>
      <c r="AR24" s="744"/>
      <c r="AS24" s="744"/>
      <c r="AT24" s="744"/>
      <c r="AU24" s="744"/>
      <c r="AV24" s="744"/>
      <c r="AW24" s="744"/>
      <c r="AX24" s="744"/>
      <c r="AY24" s="744"/>
      <c r="AZ24" s="744"/>
      <c r="BA24" s="744"/>
      <c r="BB24" s="744"/>
      <c r="BC24" s="744"/>
      <c r="BD24" s="744"/>
      <c r="BE24" s="744"/>
      <c r="BF24" s="738"/>
      <c r="BG24" s="642" t="s">
        <v>129</v>
      </c>
      <c r="BH24" s="643"/>
      <c r="BI24" s="643"/>
      <c r="BJ24" s="643"/>
      <c r="BK24" s="643"/>
      <c r="BL24" s="643"/>
      <c r="BM24" s="643"/>
      <c r="BN24" s="644"/>
      <c r="BO24" s="675" t="s">
        <v>238</v>
      </c>
      <c r="BP24" s="675"/>
      <c r="BQ24" s="675"/>
      <c r="BR24" s="675"/>
      <c r="BS24" s="648" t="s">
        <v>129</v>
      </c>
      <c r="BT24" s="643"/>
      <c r="BU24" s="643"/>
      <c r="BV24" s="643"/>
      <c r="BW24" s="643"/>
      <c r="BX24" s="643"/>
      <c r="BY24" s="643"/>
      <c r="BZ24" s="643"/>
      <c r="CA24" s="643"/>
      <c r="CB24" s="689"/>
      <c r="CD24" s="700" t="s">
        <v>296</v>
      </c>
      <c r="CE24" s="701"/>
      <c r="CF24" s="701"/>
      <c r="CG24" s="701"/>
      <c r="CH24" s="701"/>
      <c r="CI24" s="701"/>
      <c r="CJ24" s="701"/>
      <c r="CK24" s="701"/>
      <c r="CL24" s="701"/>
      <c r="CM24" s="701"/>
      <c r="CN24" s="701"/>
      <c r="CO24" s="701"/>
      <c r="CP24" s="701"/>
      <c r="CQ24" s="702"/>
      <c r="CR24" s="697">
        <v>13544682</v>
      </c>
      <c r="CS24" s="698"/>
      <c r="CT24" s="698"/>
      <c r="CU24" s="698"/>
      <c r="CV24" s="698"/>
      <c r="CW24" s="698"/>
      <c r="CX24" s="698"/>
      <c r="CY24" s="741"/>
      <c r="CZ24" s="742">
        <v>29.1</v>
      </c>
      <c r="DA24" s="713"/>
      <c r="DB24" s="713"/>
      <c r="DC24" s="745"/>
      <c r="DD24" s="740">
        <v>9196191</v>
      </c>
      <c r="DE24" s="698"/>
      <c r="DF24" s="698"/>
      <c r="DG24" s="698"/>
      <c r="DH24" s="698"/>
      <c r="DI24" s="698"/>
      <c r="DJ24" s="698"/>
      <c r="DK24" s="741"/>
      <c r="DL24" s="740">
        <v>8894092</v>
      </c>
      <c r="DM24" s="698"/>
      <c r="DN24" s="698"/>
      <c r="DO24" s="698"/>
      <c r="DP24" s="698"/>
      <c r="DQ24" s="698"/>
      <c r="DR24" s="698"/>
      <c r="DS24" s="698"/>
      <c r="DT24" s="698"/>
      <c r="DU24" s="698"/>
      <c r="DV24" s="741"/>
      <c r="DW24" s="742">
        <v>50.4</v>
      </c>
      <c r="DX24" s="713"/>
      <c r="DY24" s="713"/>
      <c r="DZ24" s="713"/>
      <c r="EA24" s="713"/>
      <c r="EB24" s="713"/>
      <c r="EC24" s="743"/>
    </row>
    <row r="25" spans="2:133" ht="11.25" customHeight="1">
      <c r="B25" s="639" t="s">
        <v>297</v>
      </c>
      <c r="C25" s="640"/>
      <c r="D25" s="640"/>
      <c r="E25" s="640"/>
      <c r="F25" s="640"/>
      <c r="G25" s="640"/>
      <c r="H25" s="640"/>
      <c r="I25" s="640"/>
      <c r="J25" s="640"/>
      <c r="K25" s="640"/>
      <c r="L25" s="640"/>
      <c r="M25" s="640"/>
      <c r="N25" s="640"/>
      <c r="O25" s="640"/>
      <c r="P25" s="640"/>
      <c r="Q25" s="641"/>
      <c r="R25" s="642">
        <v>1603958</v>
      </c>
      <c r="S25" s="643"/>
      <c r="T25" s="643"/>
      <c r="U25" s="643"/>
      <c r="V25" s="643"/>
      <c r="W25" s="643"/>
      <c r="X25" s="643"/>
      <c r="Y25" s="644"/>
      <c r="Z25" s="675">
        <v>3.3</v>
      </c>
      <c r="AA25" s="675"/>
      <c r="AB25" s="675"/>
      <c r="AC25" s="675"/>
      <c r="AD25" s="676" t="s">
        <v>129</v>
      </c>
      <c r="AE25" s="676"/>
      <c r="AF25" s="676"/>
      <c r="AG25" s="676"/>
      <c r="AH25" s="676"/>
      <c r="AI25" s="676"/>
      <c r="AJ25" s="676"/>
      <c r="AK25" s="676"/>
      <c r="AL25" s="645" t="s">
        <v>238</v>
      </c>
      <c r="AM25" s="646"/>
      <c r="AN25" s="646"/>
      <c r="AO25" s="677"/>
      <c r="AP25" s="736" t="s">
        <v>298</v>
      </c>
      <c r="AQ25" s="744"/>
      <c r="AR25" s="744"/>
      <c r="AS25" s="744"/>
      <c r="AT25" s="744"/>
      <c r="AU25" s="744"/>
      <c r="AV25" s="744"/>
      <c r="AW25" s="744"/>
      <c r="AX25" s="744"/>
      <c r="AY25" s="744"/>
      <c r="AZ25" s="744"/>
      <c r="BA25" s="744"/>
      <c r="BB25" s="744"/>
      <c r="BC25" s="744"/>
      <c r="BD25" s="744"/>
      <c r="BE25" s="744"/>
      <c r="BF25" s="738"/>
      <c r="BG25" s="642" t="s">
        <v>129</v>
      </c>
      <c r="BH25" s="643"/>
      <c r="BI25" s="643"/>
      <c r="BJ25" s="643"/>
      <c r="BK25" s="643"/>
      <c r="BL25" s="643"/>
      <c r="BM25" s="643"/>
      <c r="BN25" s="644"/>
      <c r="BO25" s="675" t="s">
        <v>238</v>
      </c>
      <c r="BP25" s="675"/>
      <c r="BQ25" s="675"/>
      <c r="BR25" s="675"/>
      <c r="BS25" s="648" t="s">
        <v>238</v>
      </c>
      <c r="BT25" s="643"/>
      <c r="BU25" s="643"/>
      <c r="BV25" s="643"/>
      <c r="BW25" s="643"/>
      <c r="BX25" s="643"/>
      <c r="BY25" s="643"/>
      <c r="BZ25" s="643"/>
      <c r="CA25" s="643"/>
      <c r="CB25" s="689"/>
      <c r="CD25" s="681" t="s">
        <v>299</v>
      </c>
      <c r="CE25" s="682"/>
      <c r="CF25" s="682"/>
      <c r="CG25" s="682"/>
      <c r="CH25" s="682"/>
      <c r="CI25" s="682"/>
      <c r="CJ25" s="682"/>
      <c r="CK25" s="682"/>
      <c r="CL25" s="682"/>
      <c r="CM25" s="682"/>
      <c r="CN25" s="682"/>
      <c r="CO25" s="682"/>
      <c r="CP25" s="682"/>
      <c r="CQ25" s="683"/>
      <c r="CR25" s="642">
        <v>5385767</v>
      </c>
      <c r="CS25" s="661"/>
      <c r="CT25" s="661"/>
      <c r="CU25" s="661"/>
      <c r="CV25" s="661"/>
      <c r="CW25" s="661"/>
      <c r="CX25" s="661"/>
      <c r="CY25" s="662"/>
      <c r="CZ25" s="645">
        <v>11.6</v>
      </c>
      <c r="DA25" s="663"/>
      <c r="DB25" s="663"/>
      <c r="DC25" s="664"/>
      <c r="DD25" s="648">
        <v>5044873</v>
      </c>
      <c r="DE25" s="661"/>
      <c r="DF25" s="661"/>
      <c r="DG25" s="661"/>
      <c r="DH25" s="661"/>
      <c r="DI25" s="661"/>
      <c r="DJ25" s="661"/>
      <c r="DK25" s="662"/>
      <c r="DL25" s="648">
        <v>4758788</v>
      </c>
      <c r="DM25" s="661"/>
      <c r="DN25" s="661"/>
      <c r="DO25" s="661"/>
      <c r="DP25" s="661"/>
      <c r="DQ25" s="661"/>
      <c r="DR25" s="661"/>
      <c r="DS25" s="661"/>
      <c r="DT25" s="661"/>
      <c r="DU25" s="661"/>
      <c r="DV25" s="662"/>
      <c r="DW25" s="645">
        <v>27</v>
      </c>
      <c r="DX25" s="663"/>
      <c r="DY25" s="663"/>
      <c r="DZ25" s="663"/>
      <c r="EA25" s="663"/>
      <c r="EB25" s="663"/>
      <c r="EC25" s="684"/>
    </row>
    <row r="26" spans="2:133" ht="11.25" customHeight="1">
      <c r="B26" s="639" t="s">
        <v>300</v>
      </c>
      <c r="C26" s="640"/>
      <c r="D26" s="640"/>
      <c r="E26" s="640"/>
      <c r="F26" s="640"/>
      <c r="G26" s="640"/>
      <c r="H26" s="640"/>
      <c r="I26" s="640"/>
      <c r="J26" s="640"/>
      <c r="K26" s="640"/>
      <c r="L26" s="640"/>
      <c r="M26" s="640"/>
      <c r="N26" s="640"/>
      <c r="O26" s="640"/>
      <c r="P26" s="640"/>
      <c r="Q26" s="641"/>
      <c r="R26" s="642">
        <v>19574523</v>
      </c>
      <c r="S26" s="643"/>
      <c r="T26" s="643"/>
      <c r="U26" s="643"/>
      <c r="V26" s="643"/>
      <c r="W26" s="643"/>
      <c r="X26" s="643"/>
      <c r="Y26" s="644"/>
      <c r="Z26" s="675">
        <v>40.1</v>
      </c>
      <c r="AA26" s="675"/>
      <c r="AB26" s="675"/>
      <c r="AC26" s="675"/>
      <c r="AD26" s="676">
        <v>16858527</v>
      </c>
      <c r="AE26" s="676"/>
      <c r="AF26" s="676"/>
      <c r="AG26" s="676"/>
      <c r="AH26" s="676"/>
      <c r="AI26" s="676"/>
      <c r="AJ26" s="676"/>
      <c r="AK26" s="676"/>
      <c r="AL26" s="645">
        <v>99.2</v>
      </c>
      <c r="AM26" s="646"/>
      <c r="AN26" s="646"/>
      <c r="AO26" s="677"/>
      <c r="AP26" s="736" t="s">
        <v>301</v>
      </c>
      <c r="AQ26" s="737"/>
      <c r="AR26" s="737"/>
      <c r="AS26" s="737"/>
      <c r="AT26" s="737"/>
      <c r="AU26" s="737"/>
      <c r="AV26" s="737"/>
      <c r="AW26" s="737"/>
      <c r="AX26" s="737"/>
      <c r="AY26" s="737"/>
      <c r="AZ26" s="737"/>
      <c r="BA26" s="737"/>
      <c r="BB26" s="737"/>
      <c r="BC26" s="737"/>
      <c r="BD26" s="737"/>
      <c r="BE26" s="737"/>
      <c r="BF26" s="738"/>
      <c r="BG26" s="642" t="s">
        <v>129</v>
      </c>
      <c r="BH26" s="643"/>
      <c r="BI26" s="643"/>
      <c r="BJ26" s="643"/>
      <c r="BK26" s="643"/>
      <c r="BL26" s="643"/>
      <c r="BM26" s="643"/>
      <c r="BN26" s="644"/>
      <c r="BO26" s="675" t="s">
        <v>129</v>
      </c>
      <c r="BP26" s="675"/>
      <c r="BQ26" s="675"/>
      <c r="BR26" s="675"/>
      <c r="BS26" s="648" t="s">
        <v>238</v>
      </c>
      <c r="BT26" s="643"/>
      <c r="BU26" s="643"/>
      <c r="BV26" s="643"/>
      <c r="BW26" s="643"/>
      <c r="BX26" s="643"/>
      <c r="BY26" s="643"/>
      <c r="BZ26" s="643"/>
      <c r="CA26" s="643"/>
      <c r="CB26" s="689"/>
      <c r="CD26" s="681" t="s">
        <v>302</v>
      </c>
      <c r="CE26" s="682"/>
      <c r="CF26" s="682"/>
      <c r="CG26" s="682"/>
      <c r="CH26" s="682"/>
      <c r="CI26" s="682"/>
      <c r="CJ26" s="682"/>
      <c r="CK26" s="682"/>
      <c r="CL26" s="682"/>
      <c r="CM26" s="682"/>
      <c r="CN26" s="682"/>
      <c r="CO26" s="682"/>
      <c r="CP26" s="682"/>
      <c r="CQ26" s="683"/>
      <c r="CR26" s="642">
        <v>3229246</v>
      </c>
      <c r="CS26" s="643"/>
      <c r="CT26" s="643"/>
      <c r="CU26" s="643"/>
      <c r="CV26" s="643"/>
      <c r="CW26" s="643"/>
      <c r="CX26" s="643"/>
      <c r="CY26" s="644"/>
      <c r="CZ26" s="645">
        <v>6.9</v>
      </c>
      <c r="DA26" s="663"/>
      <c r="DB26" s="663"/>
      <c r="DC26" s="664"/>
      <c r="DD26" s="648">
        <v>3047538</v>
      </c>
      <c r="DE26" s="643"/>
      <c r="DF26" s="643"/>
      <c r="DG26" s="643"/>
      <c r="DH26" s="643"/>
      <c r="DI26" s="643"/>
      <c r="DJ26" s="643"/>
      <c r="DK26" s="644"/>
      <c r="DL26" s="648" t="s">
        <v>238</v>
      </c>
      <c r="DM26" s="643"/>
      <c r="DN26" s="643"/>
      <c r="DO26" s="643"/>
      <c r="DP26" s="643"/>
      <c r="DQ26" s="643"/>
      <c r="DR26" s="643"/>
      <c r="DS26" s="643"/>
      <c r="DT26" s="643"/>
      <c r="DU26" s="643"/>
      <c r="DV26" s="644"/>
      <c r="DW26" s="645" t="s">
        <v>238</v>
      </c>
      <c r="DX26" s="663"/>
      <c r="DY26" s="663"/>
      <c r="DZ26" s="663"/>
      <c r="EA26" s="663"/>
      <c r="EB26" s="663"/>
      <c r="EC26" s="684"/>
    </row>
    <row r="27" spans="2:133" ht="11.25" customHeight="1">
      <c r="B27" s="639" t="s">
        <v>303</v>
      </c>
      <c r="C27" s="640"/>
      <c r="D27" s="640"/>
      <c r="E27" s="640"/>
      <c r="F27" s="640"/>
      <c r="G27" s="640"/>
      <c r="H27" s="640"/>
      <c r="I27" s="640"/>
      <c r="J27" s="640"/>
      <c r="K27" s="640"/>
      <c r="L27" s="640"/>
      <c r="M27" s="640"/>
      <c r="N27" s="640"/>
      <c r="O27" s="640"/>
      <c r="P27" s="640"/>
      <c r="Q27" s="641"/>
      <c r="R27" s="642">
        <v>5511</v>
      </c>
      <c r="S27" s="643"/>
      <c r="T27" s="643"/>
      <c r="U27" s="643"/>
      <c r="V27" s="643"/>
      <c r="W27" s="643"/>
      <c r="X27" s="643"/>
      <c r="Y27" s="644"/>
      <c r="Z27" s="675">
        <v>0</v>
      </c>
      <c r="AA27" s="675"/>
      <c r="AB27" s="675"/>
      <c r="AC27" s="675"/>
      <c r="AD27" s="676">
        <v>5511</v>
      </c>
      <c r="AE27" s="676"/>
      <c r="AF27" s="676"/>
      <c r="AG27" s="676"/>
      <c r="AH27" s="676"/>
      <c r="AI27" s="676"/>
      <c r="AJ27" s="676"/>
      <c r="AK27" s="676"/>
      <c r="AL27" s="645">
        <v>0</v>
      </c>
      <c r="AM27" s="646"/>
      <c r="AN27" s="646"/>
      <c r="AO27" s="677"/>
      <c r="AP27" s="639" t="s">
        <v>304</v>
      </c>
      <c r="AQ27" s="640"/>
      <c r="AR27" s="640"/>
      <c r="AS27" s="640"/>
      <c r="AT27" s="640"/>
      <c r="AU27" s="640"/>
      <c r="AV27" s="640"/>
      <c r="AW27" s="640"/>
      <c r="AX27" s="640"/>
      <c r="AY27" s="640"/>
      <c r="AZ27" s="640"/>
      <c r="BA27" s="640"/>
      <c r="BB27" s="640"/>
      <c r="BC27" s="640"/>
      <c r="BD27" s="640"/>
      <c r="BE27" s="640"/>
      <c r="BF27" s="641"/>
      <c r="BG27" s="642">
        <v>5602927</v>
      </c>
      <c r="BH27" s="643"/>
      <c r="BI27" s="643"/>
      <c r="BJ27" s="643"/>
      <c r="BK27" s="643"/>
      <c r="BL27" s="643"/>
      <c r="BM27" s="643"/>
      <c r="BN27" s="644"/>
      <c r="BO27" s="675">
        <v>100</v>
      </c>
      <c r="BP27" s="675"/>
      <c r="BQ27" s="675"/>
      <c r="BR27" s="675"/>
      <c r="BS27" s="648">
        <v>261380</v>
      </c>
      <c r="BT27" s="643"/>
      <c r="BU27" s="643"/>
      <c r="BV27" s="643"/>
      <c r="BW27" s="643"/>
      <c r="BX27" s="643"/>
      <c r="BY27" s="643"/>
      <c r="BZ27" s="643"/>
      <c r="CA27" s="643"/>
      <c r="CB27" s="689"/>
      <c r="CD27" s="681" t="s">
        <v>305</v>
      </c>
      <c r="CE27" s="682"/>
      <c r="CF27" s="682"/>
      <c r="CG27" s="682"/>
      <c r="CH27" s="682"/>
      <c r="CI27" s="682"/>
      <c r="CJ27" s="682"/>
      <c r="CK27" s="682"/>
      <c r="CL27" s="682"/>
      <c r="CM27" s="682"/>
      <c r="CN27" s="682"/>
      <c r="CO27" s="682"/>
      <c r="CP27" s="682"/>
      <c r="CQ27" s="683"/>
      <c r="CR27" s="642">
        <v>4903120</v>
      </c>
      <c r="CS27" s="661"/>
      <c r="CT27" s="661"/>
      <c r="CU27" s="661"/>
      <c r="CV27" s="661"/>
      <c r="CW27" s="661"/>
      <c r="CX27" s="661"/>
      <c r="CY27" s="662"/>
      <c r="CZ27" s="645">
        <v>10.5</v>
      </c>
      <c r="DA27" s="663"/>
      <c r="DB27" s="663"/>
      <c r="DC27" s="664"/>
      <c r="DD27" s="648">
        <v>999623</v>
      </c>
      <c r="DE27" s="661"/>
      <c r="DF27" s="661"/>
      <c r="DG27" s="661"/>
      <c r="DH27" s="661"/>
      <c r="DI27" s="661"/>
      <c r="DJ27" s="661"/>
      <c r="DK27" s="662"/>
      <c r="DL27" s="648">
        <v>985967</v>
      </c>
      <c r="DM27" s="661"/>
      <c r="DN27" s="661"/>
      <c r="DO27" s="661"/>
      <c r="DP27" s="661"/>
      <c r="DQ27" s="661"/>
      <c r="DR27" s="661"/>
      <c r="DS27" s="661"/>
      <c r="DT27" s="661"/>
      <c r="DU27" s="661"/>
      <c r="DV27" s="662"/>
      <c r="DW27" s="645">
        <v>5.6</v>
      </c>
      <c r="DX27" s="663"/>
      <c r="DY27" s="663"/>
      <c r="DZ27" s="663"/>
      <c r="EA27" s="663"/>
      <c r="EB27" s="663"/>
      <c r="EC27" s="684"/>
    </row>
    <row r="28" spans="2:133" ht="11.25" customHeight="1">
      <c r="B28" s="639" t="s">
        <v>306</v>
      </c>
      <c r="C28" s="640"/>
      <c r="D28" s="640"/>
      <c r="E28" s="640"/>
      <c r="F28" s="640"/>
      <c r="G28" s="640"/>
      <c r="H28" s="640"/>
      <c r="I28" s="640"/>
      <c r="J28" s="640"/>
      <c r="K28" s="640"/>
      <c r="L28" s="640"/>
      <c r="M28" s="640"/>
      <c r="N28" s="640"/>
      <c r="O28" s="640"/>
      <c r="P28" s="640"/>
      <c r="Q28" s="641"/>
      <c r="R28" s="642">
        <v>75371</v>
      </c>
      <c r="S28" s="643"/>
      <c r="T28" s="643"/>
      <c r="U28" s="643"/>
      <c r="V28" s="643"/>
      <c r="W28" s="643"/>
      <c r="X28" s="643"/>
      <c r="Y28" s="644"/>
      <c r="Z28" s="675">
        <v>0.2</v>
      </c>
      <c r="AA28" s="675"/>
      <c r="AB28" s="675"/>
      <c r="AC28" s="675"/>
      <c r="AD28" s="676" t="s">
        <v>249</v>
      </c>
      <c r="AE28" s="676"/>
      <c r="AF28" s="676"/>
      <c r="AG28" s="676"/>
      <c r="AH28" s="676"/>
      <c r="AI28" s="676"/>
      <c r="AJ28" s="676"/>
      <c r="AK28" s="676"/>
      <c r="AL28" s="645" t="s">
        <v>129</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307</v>
      </c>
      <c r="CE28" s="682"/>
      <c r="CF28" s="682"/>
      <c r="CG28" s="682"/>
      <c r="CH28" s="682"/>
      <c r="CI28" s="682"/>
      <c r="CJ28" s="682"/>
      <c r="CK28" s="682"/>
      <c r="CL28" s="682"/>
      <c r="CM28" s="682"/>
      <c r="CN28" s="682"/>
      <c r="CO28" s="682"/>
      <c r="CP28" s="682"/>
      <c r="CQ28" s="683"/>
      <c r="CR28" s="642">
        <v>3255795</v>
      </c>
      <c r="CS28" s="643"/>
      <c r="CT28" s="643"/>
      <c r="CU28" s="643"/>
      <c r="CV28" s="643"/>
      <c r="CW28" s="643"/>
      <c r="CX28" s="643"/>
      <c r="CY28" s="644"/>
      <c r="CZ28" s="645">
        <v>7</v>
      </c>
      <c r="DA28" s="663"/>
      <c r="DB28" s="663"/>
      <c r="DC28" s="664"/>
      <c r="DD28" s="648">
        <v>3151695</v>
      </c>
      <c r="DE28" s="643"/>
      <c r="DF28" s="643"/>
      <c r="DG28" s="643"/>
      <c r="DH28" s="643"/>
      <c r="DI28" s="643"/>
      <c r="DJ28" s="643"/>
      <c r="DK28" s="644"/>
      <c r="DL28" s="648">
        <v>3149337</v>
      </c>
      <c r="DM28" s="643"/>
      <c r="DN28" s="643"/>
      <c r="DO28" s="643"/>
      <c r="DP28" s="643"/>
      <c r="DQ28" s="643"/>
      <c r="DR28" s="643"/>
      <c r="DS28" s="643"/>
      <c r="DT28" s="643"/>
      <c r="DU28" s="643"/>
      <c r="DV28" s="644"/>
      <c r="DW28" s="645">
        <v>17.899999999999999</v>
      </c>
      <c r="DX28" s="663"/>
      <c r="DY28" s="663"/>
      <c r="DZ28" s="663"/>
      <c r="EA28" s="663"/>
      <c r="EB28" s="663"/>
      <c r="EC28" s="684"/>
    </row>
    <row r="29" spans="2:133" ht="11.25" customHeight="1">
      <c r="B29" s="639" t="s">
        <v>308</v>
      </c>
      <c r="C29" s="640"/>
      <c r="D29" s="640"/>
      <c r="E29" s="640"/>
      <c r="F29" s="640"/>
      <c r="G29" s="640"/>
      <c r="H29" s="640"/>
      <c r="I29" s="640"/>
      <c r="J29" s="640"/>
      <c r="K29" s="640"/>
      <c r="L29" s="640"/>
      <c r="M29" s="640"/>
      <c r="N29" s="640"/>
      <c r="O29" s="640"/>
      <c r="P29" s="640"/>
      <c r="Q29" s="641"/>
      <c r="R29" s="642">
        <v>376997</v>
      </c>
      <c r="S29" s="643"/>
      <c r="T29" s="643"/>
      <c r="U29" s="643"/>
      <c r="V29" s="643"/>
      <c r="W29" s="643"/>
      <c r="X29" s="643"/>
      <c r="Y29" s="644"/>
      <c r="Z29" s="675">
        <v>0.8</v>
      </c>
      <c r="AA29" s="675"/>
      <c r="AB29" s="675"/>
      <c r="AC29" s="675"/>
      <c r="AD29" s="676">
        <v>76622</v>
      </c>
      <c r="AE29" s="676"/>
      <c r="AF29" s="676"/>
      <c r="AG29" s="676"/>
      <c r="AH29" s="676"/>
      <c r="AI29" s="676"/>
      <c r="AJ29" s="676"/>
      <c r="AK29" s="676"/>
      <c r="AL29" s="645">
        <v>0.5</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27" t="s">
        <v>309</v>
      </c>
      <c r="CE29" s="728"/>
      <c r="CF29" s="681" t="s">
        <v>70</v>
      </c>
      <c r="CG29" s="682"/>
      <c r="CH29" s="682"/>
      <c r="CI29" s="682"/>
      <c r="CJ29" s="682"/>
      <c r="CK29" s="682"/>
      <c r="CL29" s="682"/>
      <c r="CM29" s="682"/>
      <c r="CN29" s="682"/>
      <c r="CO29" s="682"/>
      <c r="CP29" s="682"/>
      <c r="CQ29" s="683"/>
      <c r="CR29" s="642">
        <v>3255646</v>
      </c>
      <c r="CS29" s="661"/>
      <c r="CT29" s="661"/>
      <c r="CU29" s="661"/>
      <c r="CV29" s="661"/>
      <c r="CW29" s="661"/>
      <c r="CX29" s="661"/>
      <c r="CY29" s="662"/>
      <c r="CZ29" s="645">
        <v>7</v>
      </c>
      <c r="DA29" s="663"/>
      <c r="DB29" s="663"/>
      <c r="DC29" s="664"/>
      <c r="DD29" s="648">
        <v>3151546</v>
      </c>
      <c r="DE29" s="661"/>
      <c r="DF29" s="661"/>
      <c r="DG29" s="661"/>
      <c r="DH29" s="661"/>
      <c r="DI29" s="661"/>
      <c r="DJ29" s="661"/>
      <c r="DK29" s="662"/>
      <c r="DL29" s="648">
        <v>3149188</v>
      </c>
      <c r="DM29" s="661"/>
      <c r="DN29" s="661"/>
      <c r="DO29" s="661"/>
      <c r="DP29" s="661"/>
      <c r="DQ29" s="661"/>
      <c r="DR29" s="661"/>
      <c r="DS29" s="661"/>
      <c r="DT29" s="661"/>
      <c r="DU29" s="661"/>
      <c r="DV29" s="662"/>
      <c r="DW29" s="645">
        <v>17.899999999999999</v>
      </c>
      <c r="DX29" s="663"/>
      <c r="DY29" s="663"/>
      <c r="DZ29" s="663"/>
      <c r="EA29" s="663"/>
      <c r="EB29" s="663"/>
      <c r="EC29" s="684"/>
    </row>
    <row r="30" spans="2:133" ht="11.25" customHeight="1">
      <c r="B30" s="639" t="s">
        <v>310</v>
      </c>
      <c r="C30" s="640"/>
      <c r="D30" s="640"/>
      <c r="E30" s="640"/>
      <c r="F30" s="640"/>
      <c r="G30" s="640"/>
      <c r="H30" s="640"/>
      <c r="I30" s="640"/>
      <c r="J30" s="640"/>
      <c r="K30" s="640"/>
      <c r="L30" s="640"/>
      <c r="M30" s="640"/>
      <c r="N30" s="640"/>
      <c r="O30" s="640"/>
      <c r="P30" s="640"/>
      <c r="Q30" s="641"/>
      <c r="R30" s="642">
        <v>35291</v>
      </c>
      <c r="S30" s="643"/>
      <c r="T30" s="643"/>
      <c r="U30" s="643"/>
      <c r="V30" s="643"/>
      <c r="W30" s="643"/>
      <c r="X30" s="643"/>
      <c r="Y30" s="644"/>
      <c r="Z30" s="675">
        <v>0.1</v>
      </c>
      <c r="AA30" s="675"/>
      <c r="AB30" s="675"/>
      <c r="AC30" s="675"/>
      <c r="AD30" s="676">
        <v>3079</v>
      </c>
      <c r="AE30" s="676"/>
      <c r="AF30" s="676"/>
      <c r="AG30" s="676"/>
      <c r="AH30" s="676"/>
      <c r="AI30" s="676"/>
      <c r="AJ30" s="676"/>
      <c r="AK30" s="676"/>
      <c r="AL30" s="645">
        <v>0</v>
      </c>
      <c r="AM30" s="646"/>
      <c r="AN30" s="646"/>
      <c r="AO30" s="677"/>
      <c r="AP30" s="703" t="s">
        <v>226</v>
      </c>
      <c r="AQ30" s="704"/>
      <c r="AR30" s="704"/>
      <c r="AS30" s="704"/>
      <c r="AT30" s="704"/>
      <c r="AU30" s="704"/>
      <c r="AV30" s="704"/>
      <c r="AW30" s="704"/>
      <c r="AX30" s="704"/>
      <c r="AY30" s="704"/>
      <c r="AZ30" s="704"/>
      <c r="BA30" s="704"/>
      <c r="BB30" s="704"/>
      <c r="BC30" s="704"/>
      <c r="BD30" s="704"/>
      <c r="BE30" s="704"/>
      <c r="BF30" s="705"/>
      <c r="BG30" s="703" t="s">
        <v>311</v>
      </c>
      <c r="BH30" s="716"/>
      <c r="BI30" s="716"/>
      <c r="BJ30" s="716"/>
      <c r="BK30" s="716"/>
      <c r="BL30" s="716"/>
      <c r="BM30" s="716"/>
      <c r="BN30" s="716"/>
      <c r="BO30" s="716"/>
      <c r="BP30" s="716"/>
      <c r="BQ30" s="717"/>
      <c r="BR30" s="703" t="s">
        <v>312</v>
      </c>
      <c r="BS30" s="716"/>
      <c r="BT30" s="716"/>
      <c r="BU30" s="716"/>
      <c r="BV30" s="716"/>
      <c r="BW30" s="716"/>
      <c r="BX30" s="716"/>
      <c r="BY30" s="716"/>
      <c r="BZ30" s="716"/>
      <c r="CA30" s="716"/>
      <c r="CB30" s="717"/>
      <c r="CD30" s="729"/>
      <c r="CE30" s="730"/>
      <c r="CF30" s="681" t="s">
        <v>313</v>
      </c>
      <c r="CG30" s="682"/>
      <c r="CH30" s="682"/>
      <c r="CI30" s="682"/>
      <c r="CJ30" s="682"/>
      <c r="CK30" s="682"/>
      <c r="CL30" s="682"/>
      <c r="CM30" s="682"/>
      <c r="CN30" s="682"/>
      <c r="CO30" s="682"/>
      <c r="CP30" s="682"/>
      <c r="CQ30" s="683"/>
      <c r="CR30" s="642">
        <v>3070271</v>
      </c>
      <c r="CS30" s="643"/>
      <c r="CT30" s="643"/>
      <c r="CU30" s="643"/>
      <c r="CV30" s="643"/>
      <c r="CW30" s="643"/>
      <c r="CX30" s="643"/>
      <c r="CY30" s="644"/>
      <c r="CZ30" s="645">
        <v>6.6</v>
      </c>
      <c r="DA30" s="663"/>
      <c r="DB30" s="663"/>
      <c r="DC30" s="664"/>
      <c r="DD30" s="648">
        <v>3015946</v>
      </c>
      <c r="DE30" s="643"/>
      <c r="DF30" s="643"/>
      <c r="DG30" s="643"/>
      <c r="DH30" s="643"/>
      <c r="DI30" s="643"/>
      <c r="DJ30" s="643"/>
      <c r="DK30" s="644"/>
      <c r="DL30" s="648">
        <v>3013588</v>
      </c>
      <c r="DM30" s="643"/>
      <c r="DN30" s="643"/>
      <c r="DO30" s="643"/>
      <c r="DP30" s="643"/>
      <c r="DQ30" s="643"/>
      <c r="DR30" s="643"/>
      <c r="DS30" s="643"/>
      <c r="DT30" s="643"/>
      <c r="DU30" s="643"/>
      <c r="DV30" s="644"/>
      <c r="DW30" s="645">
        <v>17.100000000000001</v>
      </c>
      <c r="DX30" s="663"/>
      <c r="DY30" s="663"/>
      <c r="DZ30" s="663"/>
      <c r="EA30" s="663"/>
      <c r="EB30" s="663"/>
      <c r="EC30" s="684"/>
    </row>
    <row r="31" spans="2:133" ht="11.25" customHeight="1">
      <c r="B31" s="639" t="s">
        <v>314</v>
      </c>
      <c r="C31" s="640"/>
      <c r="D31" s="640"/>
      <c r="E31" s="640"/>
      <c r="F31" s="640"/>
      <c r="G31" s="640"/>
      <c r="H31" s="640"/>
      <c r="I31" s="640"/>
      <c r="J31" s="640"/>
      <c r="K31" s="640"/>
      <c r="L31" s="640"/>
      <c r="M31" s="640"/>
      <c r="N31" s="640"/>
      <c r="O31" s="640"/>
      <c r="P31" s="640"/>
      <c r="Q31" s="641"/>
      <c r="R31" s="642">
        <v>12097306</v>
      </c>
      <c r="S31" s="643"/>
      <c r="T31" s="643"/>
      <c r="U31" s="643"/>
      <c r="V31" s="643"/>
      <c r="W31" s="643"/>
      <c r="X31" s="643"/>
      <c r="Y31" s="644"/>
      <c r="Z31" s="675">
        <v>24.8</v>
      </c>
      <c r="AA31" s="675"/>
      <c r="AB31" s="675"/>
      <c r="AC31" s="675"/>
      <c r="AD31" s="676" t="s">
        <v>249</v>
      </c>
      <c r="AE31" s="676"/>
      <c r="AF31" s="676"/>
      <c r="AG31" s="676"/>
      <c r="AH31" s="676"/>
      <c r="AI31" s="676"/>
      <c r="AJ31" s="676"/>
      <c r="AK31" s="676"/>
      <c r="AL31" s="645" t="s">
        <v>238</v>
      </c>
      <c r="AM31" s="646"/>
      <c r="AN31" s="646"/>
      <c r="AO31" s="677"/>
      <c r="AP31" s="718" t="s">
        <v>315</v>
      </c>
      <c r="AQ31" s="719"/>
      <c r="AR31" s="719"/>
      <c r="AS31" s="719"/>
      <c r="AT31" s="724" t="s">
        <v>316</v>
      </c>
      <c r="AU31" s="231"/>
      <c r="AV31" s="231"/>
      <c r="AW31" s="231"/>
      <c r="AX31" s="708" t="s">
        <v>189</v>
      </c>
      <c r="AY31" s="709"/>
      <c r="AZ31" s="709"/>
      <c r="BA31" s="709"/>
      <c r="BB31" s="709"/>
      <c r="BC31" s="709"/>
      <c r="BD31" s="709"/>
      <c r="BE31" s="709"/>
      <c r="BF31" s="710"/>
      <c r="BG31" s="711">
        <v>99.2</v>
      </c>
      <c r="BH31" s="712"/>
      <c r="BI31" s="712"/>
      <c r="BJ31" s="712"/>
      <c r="BK31" s="712"/>
      <c r="BL31" s="712"/>
      <c r="BM31" s="713">
        <v>98.9</v>
      </c>
      <c r="BN31" s="712"/>
      <c r="BO31" s="712"/>
      <c r="BP31" s="712"/>
      <c r="BQ31" s="714"/>
      <c r="BR31" s="711">
        <v>99.6</v>
      </c>
      <c r="BS31" s="712"/>
      <c r="BT31" s="712"/>
      <c r="BU31" s="712"/>
      <c r="BV31" s="712"/>
      <c r="BW31" s="712"/>
      <c r="BX31" s="713">
        <v>99.3</v>
      </c>
      <c r="BY31" s="712"/>
      <c r="BZ31" s="712"/>
      <c r="CA31" s="712"/>
      <c r="CB31" s="714"/>
      <c r="CD31" s="729"/>
      <c r="CE31" s="730"/>
      <c r="CF31" s="681" t="s">
        <v>317</v>
      </c>
      <c r="CG31" s="682"/>
      <c r="CH31" s="682"/>
      <c r="CI31" s="682"/>
      <c r="CJ31" s="682"/>
      <c r="CK31" s="682"/>
      <c r="CL31" s="682"/>
      <c r="CM31" s="682"/>
      <c r="CN31" s="682"/>
      <c r="CO31" s="682"/>
      <c r="CP31" s="682"/>
      <c r="CQ31" s="683"/>
      <c r="CR31" s="642">
        <v>185375</v>
      </c>
      <c r="CS31" s="661"/>
      <c r="CT31" s="661"/>
      <c r="CU31" s="661"/>
      <c r="CV31" s="661"/>
      <c r="CW31" s="661"/>
      <c r="CX31" s="661"/>
      <c r="CY31" s="662"/>
      <c r="CZ31" s="645">
        <v>0.4</v>
      </c>
      <c r="DA31" s="663"/>
      <c r="DB31" s="663"/>
      <c r="DC31" s="664"/>
      <c r="DD31" s="648">
        <v>135600</v>
      </c>
      <c r="DE31" s="661"/>
      <c r="DF31" s="661"/>
      <c r="DG31" s="661"/>
      <c r="DH31" s="661"/>
      <c r="DI31" s="661"/>
      <c r="DJ31" s="661"/>
      <c r="DK31" s="662"/>
      <c r="DL31" s="648">
        <v>135600</v>
      </c>
      <c r="DM31" s="661"/>
      <c r="DN31" s="661"/>
      <c r="DO31" s="661"/>
      <c r="DP31" s="661"/>
      <c r="DQ31" s="661"/>
      <c r="DR31" s="661"/>
      <c r="DS31" s="661"/>
      <c r="DT31" s="661"/>
      <c r="DU31" s="661"/>
      <c r="DV31" s="662"/>
      <c r="DW31" s="645">
        <v>0.8</v>
      </c>
      <c r="DX31" s="663"/>
      <c r="DY31" s="663"/>
      <c r="DZ31" s="663"/>
      <c r="EA31" s="663"/>
      <c r="EB31" s="663"/>
      <c r="EC31" s="684"/>
    </row>
    <row r="32" spans="2:133" ht="11.25" customHeight="1">
      <c r="B32" s="733" t="s">
        <v>318</v>
      </c>
      <c r="C32" s="734"/>
      <c r="D32" s="734"/>
      <c r="E32" s="734"/>
      <c r="F32" s="734"/>
      <c r="G32" s="734"/>
      <c r="H32" s="734"/>
      <c r="I32" s="734"/>
      <c r="J32" s="734"/>
      <c r="K32" s="734"/>
      <c r="L32" s="734"/>
      <c r="M32" s="734"/>
      <c r="N32" s="734"/>
      <c r="O32" s="734"/>
      <c r="P32" s="734"/>
      <c r="Q32" s="735"/>
      <c r="R32" s="642" t="s">
        <v>129</v>
      </c>
      <c r="S32" s="643"/>
      <c r="T32" s="643"/>
      <c r="U32" s="643"/>
      <c r="V32" s="643"/>
      <c r="W32" s="643"/>
      <c r="X32" s="643"/>
      <c r="Y32" s="644"/>
      <c r="Z32" s="675" t="s">
        <v>129</v>
      </c>
      <c r="AA32" s="675"/>
      <c r="AB32" s="675"/>
      <c r="AC32" s="675"/>
      <c r="AD32" s="676" t="s">
        <v>238</v>
      </c>
      <c r="AE32" s="676"/>
      <c r="AF32" s="676"/>
      <c r="AG32" s="676"/>
      <c r="AH32" s="676"/>
      <c r="AI32" s="676"/>
      <c r="AJ32" s="676"/>
      <c r="AK32" s="676"/>
      <c r="AL32" s="645" t="s">
        <v>249</v>
      </c>
      <c r="AM32" s="646"/>
      <c r="AN32" s="646"/>
      <c r="AO32" s="677"/>
      <c r="AP32" s="720"/>
      <c r="AQ32" s="721"/>
      <c r="AR32" s="721"/>
      <c r="AS32" s="721"/>
      <c r="AT32" s="725"/>
      <c r="AU32" s="230" t="s">
        <v>319</v>
      </c>
      <c r="AV32" s="230"/>
      <c r="AW32" s="230"/>
      <c r="AX32" s="639" t="s">
        <v>320</v>
      </c>
      <c r="AY32" s="640"/>
      <c r="AZ32" s="640"/>
      <c r="BA32" s="640"/>
      <c r="BB32" s="640"/>
      <c r="BC32" s="640"/>
      <c r="BD32" s="640"/>
      <c r="BE32" s="640"/>
      <c r="BF32" s="641"/>
      <c r="BG32" s="715">
        <v>99.3</v>
      </c>
      <c r="BH32" s="661"/>
      <c r="BI32" s="661"/>
      <c r="BJ32" s="661"/>
      <c r="BK32" s="661"/>
      <c r="BL32" s="661"/>
      <c r="BM32" s="646">
        <v>99.1</v>
      </c>
      <c r="BN32" s="707"/>
      <c r="BO32" s="707"/>
      <c r="BP32" s="707"/>
      <c r="BQ32" s="688"/>
      <c r="BR32" s="715">
        <v>99.6</v>
      </c>
      <c r="BS32" s="661"/>
      <c r="BT32" s="661"/>
      <c r="BU32" s="661"/>
      <c r="BV32" s="661"/>
      <c r="BW32" s="661"/>
      <c r="BX32" s="646">
        <v>99.5</v>
      </c>
      <c r="BY32" s="707"/>
      <c r="BZ32" s="707"/>
      <c r="CA32" s="707"/>
      <c r="CB32" s="688"/>
      <c r="CD32" s="731"/>
      <c r="CE32" s="732"/>
      <c r="CF32" s="681" t="s">
        <v>321</v>
      </c>
      <c r="CG32" s="682"/>
      <c r="CH32" s="682"/>
      <c r="CI32" s="682"/>
      <c r="CJ32" s="682"/>
      <c r="CK32" s="682"/>
      <c r="CL32" s="682"/>
      <c r="CM32" s="682"/>
      <c r="CN32" s="682"/>
      <c r="CO32" s="682"/>
      <c r="CP32" s="682"/>
      <c r="CQ32" s="683"/>
      <c r="CR32" s="642">
        <v>149</v>
      </c>
      <c r="CS32" s="643"/>
      <c r="CT32" s="643"/>
      <c r="CU32" s="643"/>
      <c r="CV32" s="643"/>
      <c r="CW32" s="643"/>
      <c r="CX32" s="643"/>
      <c r="CY32" s="644"/>
      <c r="CZ32" s="645">
        <v>0</v>
      </c>
      <c r="DA32" s="663"/>
      <c r="DB32" s="663"/>
      <c r="DC32" s="664"/>
      <c r="DD32" s="648">
        <v>149</v>
      </c>
      <c r="DE32" s="643"/>
      <c r="DF32" s="643"/>
      <c r="DG32" s="643"/>
      <c r="DH32" s="643"/>
      <c r="DI32" s="643"/>
      <c r="DJ32" s="643"/>
      <c r="DK32" s="644"/>
      <c r="DL32" s="648">
        <v>149</v>
      </c>
      <c r="DM32" s="643"/>
      <c r="DN32" s="643"/>
      <c r="DO32" s="643"/>
      <c r="DP32" s="643"/>
      <c r="DQ32" s="643"/>
      <c r="DR32" s="643"/>
      <c r="DS32" s="643"/>
      <c r="DT32" s="643"/>
      <c r="DU32" s="643"/>
      <c r="DV32" s="644"/>
      <c r="DW32" s="645">
        <v>0</v>
      </c>
      <c r="DX32" s="663"/>
      <c r="DY32" s="663"/>
      <c r="DZ32" s="663"/>
      <c r="EA32" s="663"/>
      <c r="EB32" s="663"/>
      <c r="EC32" s="684"/>
    </row>
    <row r="33" spans="2:133" ht="11.25" customHeight="1">
      <c r="B33" s="639" t="s">
        <v>322</v>
      </c>
      <c r="C33" s="640"/>
      <c r="D33" s="640"/>
      <c r="E33" s="640"/>
      <c r="F33" s="640"/>
      <c r="G33" s="640"/>
      <c r="H33" s="640"/>
      <c r="I33" s="640"/>
      <c r="J33" s="640"/>
      <c r="K33" s="640"/>
      <c r="L33" s="640"/>
      <c r="M33" s="640"/>
      <c r="N33" s="640"/>
      <c r="O33" s="640"/>
      <c r="P33" s="640"/>
      <c r="Q33" s="641"/>
      <c r="R33" s="642">
        <v>2975395</v>
      </c>
      <c r="S33" s="643"/>
      <c r="T33" s="643"/>
      <c r="U33" s="643"/>
      <c r="V33" s="643"/>
      <c r="W33" s="643"/>
      <c r="X33" s="643"/>
      <c r="Y33" s="644"/>
      <c r="Z33" s="675">
        <v>6.1</v>
      </c>
      <c r="AA33" s="675"/>
      <c r="AB33" s="675"/>
      <c r="AC33" s="675"/>
      <c r="AD33" s="676" t="s">
        <v>129</v>
      </c>
      <c r="AE33" s="676"/>
      <c r="AF33" s="676"/>
      <c r="AG33" s="676"/>
      <c r="AH33" s="676"/>
      <c r="AI33" s="676"/>
      <c r="AJ33" s="676"/>
      <c r="AK33" s="676"/>
      <c r="AL33" s="645" t="s">
        <v>238</v>
      </c>
      <c r="AM33" s="646"/>
      <c r="AN33" s="646"/>
      <c r="AO33" s="677"/>
      <c r="AP33" s="722"/>
      <c r="AQ33" s="723"/>
      <c r="AR33" s="723"/>
      <c r="AS33" s="723"/>
      <c r="AT33" s="726"/>
      <c r="AU33" s="232"/>
      <c r="AV33" s="232"/>
      <c r="AW33" s="232"/>
      <c r="AX33" s="623" t="s">
        <v>323</v>
      </c>
      <c r="AY33" s="624"/>
      <c r="AZ33" s="624"/>
      <c r="BA33" s="624"/>
      <c r="BB33" s="624"/>
      <c r="BC33" s="624"/>
      <c r="BD33" s="624"/>
      <c r="BE33" s="624"/>
      <c r="BF33" s="625"/>
      <c r="BG33" s="706">
        <v>99</v>
      </c>
      <c r="BH33" s="627"/>
      <c r="BI33" s="627"/>
      <c r="BJ33" s="627"/>
      <c r="BK33" s="627"/>
      <c r="BL33" s="627"/>
      <c r="BM33" s="669">
        <v>98.5</v>
      </c>
      <c r="BN33" s="627"/>
      <c r="BO33" s="627"/>
      <c r="BP33" s="627"/>
      <c r="BQ33" s="671"/>
      <c r="BR33" s="706">
        <v>99.5</v>
      </c>
      <c r="BS33" s="627"/>
      <c r="BT33" s="627"/>
      <c r="BU33" s="627"/>
      <c r="BV33" s="627"/>
      <c r="BW33" s="627"/>
      <c r="BX33" s="669">
        <v>99.1</v>
      </c>
      <c r="BY33" s="627"/>
      <c r="BZ33" s="627"/>
      <c r="CA33" s="627"/>
      <c r="CB33" s="671"/>
      <c r="CD33" s="681" t="s">
        <v>324</v>
      </c>
      <c r="CE33" s="682"/>
      <c r="CF33" s="682"/>
      <c r="CG33" s="682"/>
      <c r="CH33" s="682"/>
      <c r="CI33" s="682"/>
      <c r="CJ33" s="682"/>
      <c r="CK33" s="682"/>
      <c r="CL33" s="682"/>
      <c r="CM33" s="682"/>
      <c r="CN33" s="682"/>
      <c r="CO33" s="682"/>
      <c r="CP33" s="682"/>
      <c r="CQ33" s="683"/>
      <c r="CR33" s="642">
        <v>22729636</v>
      </c>
      <c r="CS33" s="661"/>
      <c r="CT33" s="661"/>
      <c r="CU33" s="661"/>
      <c r="CV33" s="661"/>
      <c r="CW33" s="661"/>
      <c r="CX33" s="661"/>
      <c r="CY33" s="662"/>
      <c r="CZ33" s="645">
        <v>48.8</v>
      </c>
      <c r="DA33" s="663"/>
      <c r="DB33" s="663"/>
      <c r="DC33" s="664"/>
      <c r="DD33" s="648">
        <v>12369913</v>
      </c>
      <c r="DE33" s="661"/>
      <c r="DF33" s="661"/>
      <c r="DG33" s="661"/>
      <c r="DH33" s="661"/>
      <c r="DI33" s="661"/>
      <c r="DJ33" s="661"/>
      <c r="DK33" s="662"/>
      <c r="DL33" s="648">
        <v>7521802</v>
      </c>
      <c r="DM33" s="661"/>
      <c r="DN33" s="661"/>
      <c r="DO33" s="661"/>
      <c r="DP33" s="661"/>
      <c r="DQ33" s="661"/>
      <c r="DR33" s="661"/>
      <c r="DS33" s="661"/>
      <c r="DT33" s="661"/>
      <c r="DU33" s="661"/>
      <c r="DV33" s="662"/>
      <c r="DW33" s="645">
        <v>42.6</v>
      </c>
      <c r="DX33" s="663"/>
      <c r="DY33" s="663"/>
      <c r="DZ33" s="663"/>
      <c r="EA33" s="663"/>
      <c r="EB33" s="663"/>
      <c r="EC33" s="684"/>
    </row>
    <row r="34" spans="2:133" ht="11.25" customHeight="1">
      <c r="B34" s="639" t="s">
        <v>325</v>
      </c>
      <c r="C34" s="640"/>
      <c r="D34" s="640"/>
      <c r="E34" s="640"/>
      <c r="F34" s="640"/>
      <c r="G34" s="640"/>
      <c r="H34" s="640"/>
      <c r="I34" s="640"/>
      <c r="J34" s="640"/>
      <c r="K34" s="640"/>
      <c r="L34" s="640"/>
      <c r="M34" s="640"/>
      <c r="N34" s="640"/>
      <c r="O34" s="640"/>
      <c r="P34" s="640"/>
      <c r="Q34" s="641"/>
      <c r="R34" s="642">
        <v>217312</v>
      </c>
      <c r="S34" s="643"/>
      <c r="T34" s="643"/>
      <c r="U34" s="643"/>
      <c r="V34" s="643"/>
      <c r="W34" s="643"/>
      <c r="X34" s="643"/>
      <c r="Y34" s="644"/>
      <c r="Z34" s="675">
        <v>0.4</v>
      </c>
      <c r="AA34" s="675"/>
      <c r="AB34" s="675"/>
      <c r="AC34" s="675"/>
      <c r="AD34" s="676">
        <v>3350</v>
      </c>
      <c r="AE34" s="676"/>
      <c r="AF34" s="676"/>
      <c r="AG34" s="676"/>
      <c r="AH34" s="676"/>
      <c r="AI34" s="676"/>
      <c r="AJ34" s="676"/>
      <c r="AK34" s="676"/>
      <c r="AL34" s="645">
        <v>0</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326</v>
      </c>
      <c r="CE34" s="682"/>
      <c r="CF34" s="682"/>
      <c r="CG34" s="682"/>
      <c r="CH34" s="682"/>
      <c r="CI34" s="682"/>
      <c r="CJ34" s="682"/>
      <c r="CK34" s="682"/>
      <c r="CL34" s="682"/>
      <c r="CM34" s="682"/>
      <c r="CN34" s="682"/>
      <c r="CO34" s="682"/>
      <c r="CP34" s="682"/>
      <c r="CQ34" s="683"/>
      <c r="CR34" s="642">
        <v>5687586</v>
      </c>
      <c r="CS34" s="643"/>
      <c r="CT34" s="643"/>
      <c r="CU34" s="643"/>
      <c r="CV34" s="643"/>
      <c r="CW34" s="643"/>
      <c r="CX34" s="643"/>
      <c r="CY34" s="644"/>
      <c r="CZ34" s="645">
        <v>12.2</v>
      </c>
      <c r="DA34" s="663"/>
      <c r="DB34" s="663"/>
      <c r="DC34" s="664"/>
      <c r="DD34" s="648">
        <v>4202538</v>
      </c>
      <c r="DE34" s="643"/>
      <c r="DF34" s="643"/>
      <c r="DG34" s="643"/>
      <c r="DH34" s="643"/>
      <c r="DI34" s="643"/>
      <c r="DJ34" s="643"/>
      <c r="DK34" s="644"/>
      <c r="DL34" s="648">
        <v>3485870</v>
      </c>
      <c r="DM34" s="643"/>
      <c r="DN34" s="643"/>
      <c r="DO34" s="643"/>
      <c r="DP34" s="643"/>
      <c r="DQ34" s="643"/>
      <c r="DR34" s="643"/>
      <c r="DS34" s="643"/>
      <c r="DT34" s="643"/>
      <c r="DU34" s="643"/>
      <c r="DV34" s="644"/>
      <c r="DW34" s="645">
        <v>19.8</v>
      </c>
      <c r="DX34" s="663"/>
      <c r="DY34" s="663"/>
      <c r="DZ34" s="663"/>
      <c r="EA34" s="663"/>
      <c r="EB34" s="663"/>
      <c r="EC34" s="684"/>
    </row>
    <row r="35" spans="2:133" ht="11.25" customHeight="1">
      <c r="B35" s="639" t="s">
        <v>327</v>
      </c>
      <c r="C35" s="640"/>
      <c r="D35" s="640"/>
      <c r="E35" s="640"/>
      <c r="F35" s="640"/>
      <c r="G35" s="640"/>
      <c r="H35" s="640"/>
      <c r="I35" s="640"/>
      <c r="J35" s="640"/>
      <c r="K35" s="640"/>
      <c r="L35" s="640"/>
      <c r="M35" s="640"/>
      <c r="N35" s="640"/>
      <c r="O35" s="640"/>
      <c r="P35" s="640"/>
      <c r="Q35" s="641"/>
      <c r="R35" s="642">
        <v>129004</v>
      </c>
      <c r="S35" s="643"/>
      <c r="T35" s="643"/>
      <c r="U35" s="643"/>
      <c r="V35" s="643"/>
      <c r="W35" s="643"/>
      <c r="X35" s="643"/>
      <c r="Y35" s="644"/>
      <c r="Z35" s="675">
        <v>0.3</v>
      </c>
      <c r="AA35" s="675"/>
      <c r="AB35" s="675"/>
      <c r="AC35" s="675"/>
      <c r="AD35" s="676" t="s">
        <v>129</v>
      </c>
      <c r="AE35" s="676"/>
      <c r="AF35" s="676"/>
      <c r="AG35" s="676"/>
      <c r="AH35" s="676"/>
      <c r="AI35" s="676"/>
      <c r="AJ35" s="676"/>
      <c r="AK35" s="676"/>
      <c r="AL35" s="645" t="s">
        <v>238</v>
      </c>
      <c r="AM35" s="646"/>
      <c r="AN35" s="646"/>
      <c r="AO35" s="677"/>
      <c r="AP35" s="235"/>
      <c r="AQ35" s="703" t="s">
        <v>328</v>
      </c>
      <c r="AR35" s="704"/>
      <c r="AS35" s="704"/>
      <c r="AT35" s="704"/>
      <c r="AU35" s="704"/>
      <c r="AV35" s="704"/>
      <c r="AW35" s="704"/>
      <c r="AX35" s="704"/>
      <c r="AY35" s="704"/>
      <c r="AZ35" s="704"/>
      <c r="BA35" s="704"/>
      <c r="BB35" s="704"/>
      <c r="BC35" s="704"/>
      <c r="BD35" s="704"/>
      <c r="BE35" s="704"/>
      <c r="BF35" s="705"/>
      <c r="BG35" s="703" t="s">
        <v>329</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330</v>
      </c>
      <c r="CE35" s="682"/>
      <c r="CF35" s="682"/>
      <c r="CG35" s="682"/>
      <c r="CH35" s="682"/>
      <c r="CI35" s="682"/>
      <c r="CJ35" s="682"/>
      <c r="CK35" s="682"/>
      <c r="CL35" s="682"/>
      <c r="CM35" s="682"/>
      <c r="CN35" s="682"/>
      <c r="CO35" s="682"/>
      <c r="CP35" s="682"/>
      <c r="CQ35" s="683"/>
      <c r="CR35" s="642">
        <v>250235</v>
      </c>
      <c r="CS35" s="661"/>
      <c r="CT35" s="661"/>
      <c r="CU35" s="661"/>
      <c r="CV35" s="661"/>
      <c r="CW35" s="661"/>
      <c r="CX35" s="661"/>
      <c r="CY35" s="662"/>
      <c r="CZ35" s="645">
        <v>0.5</v>
      </c>
      <c r="DA35" s="663"/>
      <c r="DB35" s="663"/>
      <c r="DC35" s="664"/>
      <c r="DD35" s="648">
        <v>221938</v>
      </c>
      <c r="DE35" s="661"/>
      <c r="DF35" s="661"/>
      <c r="DG35" s="661"/>
      <c r="DH35" s="661"/>
      <c r="DI35" s="661"/>
      <c r="DJ35" s="661"/>
      <c r="DK35" s="662"/>
      <c r="DL35" s="648">
        <v>178430</v>
      </c>
      <c r="DM35" s="661"/>
      <c r="DN35" s="661"/>
      <c r="DO35" s="661"/>
      <c r="DP35" s="661"/>
      <c r="DQ35" s="661"/>
      <c r="DR35" s="661"/>
      <c r="DS35" s="661"/>
      <c r="DT35" s="661"/>
      <c r="DU35" s="661"/>
      <c r="DV35" s="662"/>
      <c r="DW35" s="645">
        <v>1</v>
      </c>
      <c r="DX35" s="663"/>
      <c r="DY35" s="663"/>
      <c r="DZ35" s="663"/>
      <c r="EA35" s="663"/>
      <c r="EB35" s="663"/>
      <c r="EC35" s="684"/>
    </row>
    <row r="36" spans="2:133" ht="11.25" customHeight="1">
      <c r="B36" s="639" t="s">
        <v>331</v>
      </c>
      <c r="C36" s="640"/>
      <c r="D36" s="640"/>
      <c r="E36" s="640"/>
      <c r="F36" s="640"/>
      <c r="G36" s="640"/>
      <c r="H36" s="640"/>
      <c r="I36" s="640"/>
      <c r="J36" s="640"/>
      <c r="K36" s="640"/>
      <c r="L36" s="640"/>
      <c r="M36" s="640"/>
      <c r="N36" s="640"/>
      <c r="O36" s="640"/>
      <c r="P36" s="640"/>
      <c r="Q36" s="641"/>
      <c r="R36" s="642">
        <v>4982810</v>
      </c>
      <c r="S36" s="643"/>
      <c r="T36" s="643"/>
      <c r="U36" s="643"/>
      <c r="V36" s="643"/>
      <c r="W36" s="643"/>
      <c r="X36" s="643"/>
      <c r="Y36" s="644"/>
      <c r="Z36" s="675">
        <v>10.199999999999999</v>
      </c>
      <c r="AA36" s="675"/>
      <c r="AB36" s="675"/>
      <c r="AC36" s="675"/>
      <c r="AD36" s="676" t="s">
        <v>129</v>
      </c>
      <c r="AE36" s="676"/>
      <c r="AF36" s="676"/>
      <c r="AG36" s="676"/>
      <c r="AH36" s="676"/>
      <c r="AI36" s="676"/>
      <c r="AJ36" s="676"/>
      <c r="AK36" s="676"/>
      <c r="AL36" s="645" t="s">
        <v>129</v>
      </c>
      <c r="AM36" s="646"/>
      <c r="AN36" s="646"/>
      <c r="AO36" s="677"/>
      <c r="AP36" s="235"/>
      <c r="AQ36" s="694" t="s">
        <v>332</v>
      </c>
      <c r="AR36" s="695"/>
      <c r="AS36" s="695"/>
      <c r="AT36" s="695"/>
      <c r="AU36" s="695"/>
      <c r="AV36" s="695"/>
      <c r="AW36" s="695"/>
      <c r="AX36" s="695"/>
      <c r="AY36" s="696"/>
      <c r="AZ36" s="697">
        <v>4613723</v>
      </c>
      <c r="BA36" s="698"/>
      <c r="BB36" s="698"/>
      <c r="BC36" s="698"/>
      <c r="BD36" s="698"/>
      <c r="BE36" s="698"/>
      <c r="BF36" s="699"/>
      <c r="BG36" s="700" t="s">
        <v>333</v>
      </c>
      <c r="BH36" s="701"/>
      <c r="BI36" s="701"/>
      <c r="BJ36" s="701"/>
      <c r="BK36" s="701"/>
      <c r="BL36" s="701"/>
      <c r="BM36" s="701"/>
      <c r="BN36" s="701"/>
      <c r="BO36" s="701"/>
      <c r="BP36" s="701"/>
      <c r="BQ36" s="701"/>
      <c r="BR36" s="701"/>
      <c r="BS36" s="701"/>
      <c r="BT36" s="701"/>
      <c r="BU36" s="702"/>
      <c r="BV36" s="697">
        <v>40116</v>
      </c>
      <c r="BW36" s="698"/>
      <c r="BX36" s="698"/>
      <c r="BY36" s="698"/>
      <c r="BZ36" s="698"/>
      <c r="CA36" s="698"/>
      <c r="CB36" s="699"/>
      <c r="CD36" s="681" t="s">
        <v>334</v>
      </c>
      <c r="CE36" s="682"/>
      <c r="CF36" s="682"/>
      <c r="CG36" s="682"/>
      <c r="CH36" s="682"/>
      <c r="CI36" s="682"/>
      <c r="CJ36" s="682"/>
      <c r="CK36" s="682"/>
      <c r="CL36" s="682"/>
      <c r="CM36" s="682"/>
      <c r="CN36" s="682"/>
      <c r="CO36" s="682"/>
      <c r="CP36" s="682"/>
      <c r="CQ36" s="683"/>
      <c r="CR36" s="642">
        <v>11725087</v>
      </c>
      <c r="CS36" s="643"/>
      <c r="CT36" s="643"/>
      <c r="CU36" s="643"/>
      <c r="CV36" s="643"/>
      <c r="CW36" s="643"/>
      <c r="CX36" s="643"/>
      <c r="CY36" s="644"/>
      <c r="CZ36" s="645">
        <v>25.2</v>
      </c>
      <c r="DA36" s="663"/>
      <c r="DB36" s="663"/>
      <c r="DC36" s="664"/>
      <c r="DD36" s="648">
        <v>4290623</v>
      </c>
      <c r="DE36" s="643"/>
      <c r="DF36" s="643"/>
      <c r="DG36" s="643"/>
      <c r="DH36" s="643"/>
      <c r="DI36" s="643"/>
      <c r="DJ36" s="643"/>
      <c r="DK36" s="644"/>
      <c r="DL36" s="648">
        <v>1838229</v>
      </c>
      <c r="DM36" s="643"/>
      <c r="DN36" s="643"/>
      <c r="DO36" s="643"/>
      <c r="DP36" s="643"/>
      <c r="DQ36" s="643"/>
      <c r="DR36" s="643"/>
      <c r="DS36" s="643"/>
      <c r="DT36" s="643"/>
      <c r="DU36" s="643"/>
      <c r="DV36" s="644"/>
      <c r="DW36" s="645">
        <v>10.4</v>
      </c>
      <c r="DX36" s="663"/>
      <c r="DY36" s="663"/>
      <c r="DZ36" s="663"/>
      <c r="EA36" s="663"/>
      <c r="EB36" s="663"/>
      <c r="EC36" s="684"/>
    </row>
    <row r="37" spans="2:133" ht="11.25" customHeight="1">
      <c r="B37" s="639" t="s">
        <v>335</v>
      </c>
      <c r="C37" s="640"/>
      <c r="D37" s="640"/>
      <c r="E37" s="640"/>
      <c r="F37" s="640"/>
      <c r="G37" s="640"/>
      <c r="H37" s="640"/>
      <c r="I37" s="640"/>
      <c r="J37" s="640"/>
      <c r="K37" s="640"/>
      <c r="L37" s="640"/>
      <c r="M37" s="640"/>
      <c r="N37" s="640"/>
      <c r="O37" s="640"/>
      <c r="P37" s="640"/>
      <c r="Q37" s="641"/>
      <c r="R37" s="642">
        <v>1810936</v>
      </c>
      <c r="S37" s="643"/>
      <c r="T37" s="643"/>
      <c r="U37" s="643"/>
      <c r="V37" s="643"/>
      <c r="W37" s="643"/>
      <c r="X37" s="643"/>
      <c r="Y37" s="644"/>
      <c r="Z37" s="675">
        <v>3.7</v>
      </c>
      <c r="AA37" s="675"/>
      <c r="AB37" s="675"/>
      <c r="AC37" s="675"/>
      <c r="AD37" s="676" t="s">
        <v>249</v>
      </c>
      <c r="AE37" s="676"/>
      <c r="AF37" s="676"/>
      <c r="AG37" s="676"/>
      <c r="AH37" s="676"/>
      <c r="AI37" s="676"/>
      <c r="AJ37" s="676"/>
      <c r="AK37" s="676"/>
      <c r="AL37" s="645" t="s">
        <v>238</v>
      </c>
      <c r="AM37" s="646"/>
      <c r="AN37" s="646"/>
      <c r="AO37" s="677"/>
      <c r="AQ37" s="685" t="s">
        <v>336</v>
      </c>
      <c r="AR37" s="686"/>
      <c r="AS37" s="686"/>
      <c r="AT37" s="686"/>
      <c r="AU37" s="686"/>
      <c r="AV37" s="686"/>
      <c r="AW37" s="686"/>
      <c r="AX37" s="686"/>
      <c r="AY37" s="687"/>
      <c r="AZ37" s="642">
        <v>1801690</v>
      </c>
      <c r="BA37" s="643"/>
      <c r="BB37" s="643"/>
      <c r="BC37" s="643"/>
      <c r="BD37" s="661"/>
      <c r="BE37" s="661"/>
      <c r="BF37" s="688"/>
      <c r="BG37" s="681" t="s">
        <v>337</v>
      </c>
      <c r="BH37" s="682"/>
      <c r="BI37" s="682"/>
      <c r="BJ37" s="682"/>
      <c r="BK37" s="682"/>
      <c r="BL37" s="682"/>
      <c r="BM37" s="682"/>
      <c r="BN37" s="682"/>
      <c r="BO37" s="682"/>
      <c r="BP37" s="682"/>
      <c r="BQ37" s="682"/>
      <c r="BR37" s="682"/>
      <c r="BS37" s="682"/>
      <c r="BT37" s="682"/>
      <c r="BU37" s="683"/>
      <c r="BV37" s="642">
        <v>-56004</v>
      </c>
      <c r="BW37" s="643"/>
      <c r="BX37" s="643"/>
      <c r="BY37" s="643"/>
      <c r="BZ37" s="643"/>
      <c r="CA37" s="643"/>
      <c r="CB37" s="689"/>
      <c r="CD37" s="681" t="s">
        <v>338</v>
      </c>
      <c r="CE37" s="682"/>
      <c r="CF37" s="682"/>
      <c r="CG37" s="682"/>
      <c r="CH37" s="682"/>
      <c r="CI37" s="682"/>
      <c r="CJ37" s="682"/>
      <c r="CK37" s="682"/>
      <c r="CL37" s="682"/>
      <c r="CM37" s="682"/>
      <c r="CN37" s="682"/>
      <c r="CO37" s="682"/>
      <c r="CP37" s="682"/>
      <c r="CQ37" s="683"/>
      <c r="CR37" s="642">
        <v>1851721</v>
      </c>
      <c r="CS37" s="661"/>
      <c r="CT37" s="661"/>
      <c r="CU37" s="661"/>
      <c r="CV37" s="661"/>
      <c r="CW37" s="661"/>
      <c r="CX37" s="661"/>
      <c r="CY37" s="662"/>
      <c r="CZ37" s="645">
        <v>4</v>
      </c>
      <c r="DA37" s="663"/>
      <c r="DB37" s="663"/>
      <c r="DC37" s="664"/>
      <c r="DD37" s="648">
        <v>1744021</v>
      </c>
      <c r="DE37" s="661"/>
      <c r="DF37" s="661"/>
      <c r="DG37" s="661"/>
      <c r="DH37" s="661"/>
      <c r="DI37" s="661"/>
      <c r="DJ37" s="661"/>
      <c r="DK37" s="662"/>
      <c r="DL37" s="648">
        <v>1028060</v>
      </c>
      <c r="DM37" s="661"/>
      <c r="DN37" s="661"/>
      <c r="DO37" s="661"/>
      <c r="DP37" s="661"/>
      <c r="DQ37" s="661"/>
      <c r="DR37" s="661"/>
      <c r="DS37" s="661"/>
      <c r="DT37" s="661"/>
      <c r="DU37" s="661"/>
      <c r="DV37" s="662"/>
      <c r="DW37" s="645">
        <v>5.8</v>
      </c>
      <c r="DX37" s="663"/>
      <c r="DY37" s="663"/>
      <c r="DZ37" s="663"/>
      <c r="EA37" s="663"/>
      <c r="EB37" s="663"/>
      <c r="EC37" s="684"/>
    </row>
    <row r="38" spans="2:133" ht="11.25" customHeight="1">
      <c r="B38" s="639" t="s">
        <v>339</v>
      </c>
      <c r="C38" s="640"/>
      <c r="D38" s="640"/>
      <c r="E38" s="640"/>
      <c r="F38" s="640"/>
      <c r="G38" s="640"/>
      <c r="H38" s="640"/>
      <c r="I38" s="640"/>
      <c r="J38" s="640"/>
      <c r="K38" s="640"/>
      <c r="L38" s="640"/>
      <c r="M38" s="640"/>
      <c r="N38" s="640"/>
      <c r="O38" s="640"/>
      <c r="P38" s="640"/>
      <c r="Q38" s="641"/>
      <c r="R38" s="642">
        <v>761942</v>
      </c>
      <c r="S38" s="643"/>
      <c r="T38" s="643"/>
      <c r="U38" s="643"/>
      <c r="V38" s="643"/>
      <c r="W38" s="643"/>
      <c r="X38" s="643"/>
      <c r="Y38" s="644"/>
      <c r="Z38" s="675">
        <v>1.6</v>
      </c>
      <c r="AA38" s="675"/>
      <c r="AB38" s="675"/>
      <c r="AC38" s="675"/>
      <c r="AD38" s="676">
        <v>41764</v>
      </c>
      <c r="AE38" s="676"/>
      <c r="AF38" s="676"/>
      <c r="AG38" s="676"/>
      <c r="AH38" s="676"/>
      <c r="AI38" s="676"/>
      <c r="AJ38" s="676"/>
      <c r="AK38" s="676"/>
      <c r="AL38" s="645">
        <v>0.2</v>
      </c>
      <c r="AM38" s="646"/>
      <c r="AN38" s="646"/>
      <c r="AO38" s="677"/>
      <c r="AQ38" s="685" t="s">
        <v>340</v>
      </c>
      <c r="AR38" s="686"/>
      <c r="AS38" s="686"/>
      <c r="AT38" s="686"/>
      <c r="AU38" s="686"/>
      <c r="AV38" s="686"/>
      <c r="AW38" s="686"/>
      <c r="AX38" s="686"/>
      <c r="AY38" s="687"/>
      <c r="AZ38" s="642">
        <v>179773</v>
      </c>
      <c r="BA38" s="643"/>
      <c r="BB38" s="643"/>
      <c r="BC38" s="643"/>
      <c r="BD38" s="661"/>
      <c r="BE38" s="661"/>
      <c r="BF38" s="688"/>
      <c r="BG38" s="681" t="s">
        <v>341</v>
      </c>
      <c r="BH38" s="682"/>
      <c r="BI38" s="682"/>
      <c r="BJ38" s="682"/>
      <c r="BK38" s="682"/>
      <c r="BL38" s="682"/>
      <c r="BM38" s="682"/>
      <c r="BN38" s="682"/>
      <c r="BO38" s="682"/>
      <c r="BP38" s="682"/>
      <c r="BQ38" s="682"/>
      <c r="BR38" s="682"/>
      <c r="BS38" s="682"/>
      <c r="BT38" s="682"/>
      <c r="BU38" s="683"/>
      <c r="BV38" s="642">
        <v>7893</v>
      </c>
      <c r="BW38" s="643"/>
      <c r="BX38" s="643"/>
      <c r="BY38" s="643"/>
      <c r="BZ38" s="643"/>
      <c r="CA38" s="643"/>
      <c r="CB38" s="689"/>
      <c r="CD38" s="681" t="s">
        <v>342</v>
      </c>
      <c r="CE38" s="682"/>
      <c r="CF38" s="682"/>
      <c r="CG38" s="682"/>
      <c r="CH38" s="682"/>
      <c r="CI38" s="682"/>
      <c r="CJ38" s="682"/>
      <c r="CK38" s="682"/>
      <c r="CL38" s="682"/>
      <c r="CM38" s="682"/>
      <c r="CN38" s="682"/>
      <c r="CO38" s="682"/>
      <c r="CP38" s="682"/>
      <c r="CQ38" s="683"/>
      <c r="CR38" s="642">
        <v>2715160</v>
      </c>
      <c r="CS38" s="643"/>
      <c r="CT38" s="643"/>
      <c r="CU38" s="643"/>
      <c r="CV38" s="643"/>
      <c r="CW38" s="643"/>
      <c r="CX38" s="643"/>
      <c r="CY38" s="644"/>
      <c r="CZ38" s="645">
        <v>5.8</v>
      </c>
      <c r="DA38" s="663"/>
      <c r="DB38" s="663"/>
      <c r="DC38" s="664"/>
      <c r="DD38" s="648">
        <v>2197999</v>
      </c>
      <c r="DE38" s="643"/>
      <c r="DF38" s="643"/>
      <c r="DG38" s="643"/>
      <c r="DH38" s="643"/>
      <c r="DI38" s="643"/>
      <c r="DJ38" s="643"/>
      <c r="DK38" s="644"/>
      <c r="DL38" s="648">
        <v>2019273</v>
      </c>
      <c r="DM38" s="643"/>
      <c r="DN38" s="643"/>
      <c r="DO38" s="643"/>
      <c r="DP38" s="643"/>
      <c r="DQ38" s="643"/>
      <c r="DR38" s="643"/>
      <c r="DS38" s="643"/>
      <c r="DT38" s="643"/>
      <c r="DU38" s="643"/>
      <c r="DV38" s="644"/>
      <c r="DW38" s="645">
        <v>11.4</v>
      </c>
      <c r="DX38" s="663"/>
      <c r="DY38" s="663"/>
      <c r="DZ38" s="663"/>
      <c r="EA38" s="663"/>
      <c r="EB38" s="663"/>
      <c r="EC38" s="684"/>
    </row>
    <row r="39" spans="2:133" ht="11.25" customHeight="1">
      <c r="B39" s="639" t="s">
        <v>343</v>
      </c>
      <c r="C39" s="640"/>
      <c r="D39" s="640"/>
      <c r="E39" s="640"/>
      <c r="F39" s="640"/>
      <c r="G39" s="640"/>
      <c r="H39" s="640"/>
      <c r="I39" s="640"/>
      <c r="J39" s="640"/>
      <c r="K39" s="640"/>
      <c r="L39" s="640"/>
      <c r="M39" s="640"/>
      <c r="N39" s="640"/>
      <c r="O39" s="640"/>
      <c r="P39" s="640"/>
      <c r="Q39" s="641"/>
      <c r="R39" s="642">
        <v>5730700</v>
      </c>
      <c r="S39" s="643"/>
      <c r="T39" s="643"/>
      <c r="U39" s="643"/>
      <c r="V39" s="643"/>
      <c r="W39" s="643"/>
      <c r="X39" s="643"/>
      <c r="Y39" s="644"/>
      <c r="Z39" s="675">
        <v>11.7</v>
      </c>
      <c r="AA39" s="675"/>
      <c r="AB39" s="675"/>
      <c r="AC39" s="675"/>
      <c r="AD39" s="676" t="s">
        <v>129</v>
      </c>
      <c r="AE39" s="676"/>
      <c r="AF39" s="676"/>
      <c r="AG39" s="676"/>
      <c r="AH39" s="676"/>
      <c r="AI39" s="676"/>
      <c r="AJ39" s="676"/>
      <c r="AK39" s="676"/>
      <c r="AL39" s="645" t="s">
        <v>238</v>
      </c>
      <c r="AM39" s="646"/>
      <c r="AN39" s="646"/>
      <c r="AO39" s="677"/>
      <c r="AQ39" s="685" t="s">
        <v>344</v>
      </c>
      <c r="AR39" s="686"/>
      <c r="AS39" s="686"/>
      <c r="AT39" s="686"/>
      <c r="AU39" s="686"/>
      <c r="AV39" s="686"/>
      <c r="AW39" s="686"/>
      <c r="AX39" s="686"/>
      <c r="AY39" s="687"/>
      <c r="AZ39" s="642">
        <v>33300</v>
      </c>
      <c r="BA39" s="643"/>
      <c r="BB39" s="643"/>
      <c r="BC39" s="643"/>
      <c r="BD39" s="661"/>
      <c r="BE39" s="661"/>
      <c r="BF39" s="688"/>
      <c r="BG39" s="681" t="s">
        <v>345</v>
      </c>
      <c r="BH39" s="682"/>
      <c r="BI39" s="682"/>
      <c r="BJ39" s="682"/>
      <c r="BK39" s="682"/>
      <c r="BL39" s="682"/>
      <c r="BM39" s="682"/>
      <c r="BN39" s="682"/>
      <c r="BO39" s="682"/>
      <c r="BP39" s="682"/>
      <c r="BQ39" s="682"/>
      <c r="BR39" s="682"/>
      <c r="BS39" s="682"/>
      <c r="BT39" s="682"/>
      <c r="BU39" s="683"/>
      <c r="BV39" s="642">
        <v>12038</v>
      </c>
      <c r="BW39" s="643"/>
      <c r="BX39" s="643"/>
      <c r="BY39" s="643"/>
      <c r="BZ39" s="643"/>
      <c r="CA39" s="643"/>
      <c r="CB39" s="689"/>
      <c r="CD39" s="681" t="s">
        <v>346</v>
      </c>
      <c r="CE39" s="682"/>
      <c r="CF39" s="682"/>
      <c r="CG39" s="682"/>
      <c r="CH39" s="682"/>
      <c r="CI39" s="682"/>
      <c r="CJ39" s="682"/>
      <c r="CK39" s="682"/>
      <c r="CL39" s="682"/>
      <c r="CM39" s="682"/>
      <c r="CN39" s="682"/>
      <c r="CO39" s="682"/>
      <c r="CP39" s="682"/>
      <c r="CQ39" s="683"/>
      <c r="CR39" s="642">
        <v>1821158</v>
      </c>
      <c r="CS39" s="661"/>
      <c r="CT39" s="661"/>
      <c r="CU39" s="661"/>
      <c r="CV39" s="661"/>
      <c r="CW39" s="661"/>
      <c r="CX39" s="661"/>
      <c r="CY39" s="662"/>
      <c r="CZ39" s="645">
        <v>3.9</v>
      </c>
      <c r="DA39" s="663"/>
      <c r="DB39" s="663"/>
      <c r="DC39" s="664"/>
      <c r="DD39" s="648">
        <v>1456815</v>
      </c>
      <c r="DE39" s="661"/>
      <c r="DF39" s="661"/>
      <c r="DG39" s="661"/>
      <c r="DH39" s="661"/>
      <c r="DI39" s="661"/>
      <c r="DJ39" s="661"/>
      <c r="DK39" s="662"/>
      <c r="DL39" s="648" t="s">
        <v>129</v>
      </c>
      <c r="DM39" s="661"/>
      <c r="DN39" s="661"/>
      <c r="DO39" s="661"/>
      <c r="DP39" s="661"/>
      <c r="DQ39" s="661"/>
      <c r="DR39" s="661"/>
      <c r="DS39" s="661"/>
      <c r="DT39" s="661"/>
      <c r="DU39" s="661"/>
      <c r="DV39" s="662"/>
      <c r="DW39" s="645" t="s">
        <v>238</v>
      </c>
      <c r="DX39" s="663"/>
      <c r="DY39" s="663"/>
      <c r="DZ39" s="663"/>
      <c r="EA39" s="663"/>
      <c r="EB39" s="663"/>
      <c r="EC39" s="684"/>
    </row>
    <row r="40" spans="2:133" ht="11.25" customHeight="1">
      <c r="B40" s="639" t="s">
        <v>347</v>
      </c>
      <c r="C40" s="640"/>
      <c r="D40" s="640"/>
      <c r="E40" s="640"/>
      <c r="F40" s="640"/>
      <c r="G40" s="640"/>
      <c r="H40" s="640"/>
      <c r="I40" s="640"/>
      <c r="J40" s="640"/>
      <c r="K40" s="640"/>
      <c r="L40" s="640"/>
      <c r="M40" s="640"/>
      <c r="N40" s="640"/>
      <c r="O40" s="640"/>
      <c r="P40" s="640"/>
      <c r="Q40" s="641"/>
      <c r="R40" s="642" t="s">
        <v>129</v>
      </c>
      <c r="S40" s="643"/>
      <c r="T40" s="643"/>
      <c r="U40" s="643"/>
      <c r="V40" s="643"/>
      <c r="W40" s="643"/>
      <c r="X40" s="643"/>
      <c r="Y40" s="644"/>
      <c r="Z40" s="675" t="s">
        <v>129</v>
      </c>
      <c r="AA40" s="675"/>
      <c r="AB40" s="675"/>
      <c r="AC40" s="675"/>
      <c r="AD40" s="676" t="s">
        <v>249</v>
      </c>
      <c r="AE40" s="676"/>
      <c r="AF40" s="676"/>
      <c r="AG40" s="676"/>
      <c r="AH40" s="676"/>
      <c r="AI40" s="676"/>
      <c r="AJ40" s="676"/>
      <c r="AK40" s="676"/>
      <c r="AL40" s="645" t="s">
        <v>238</v>
      </c>
      <c r="AM40" s="646"/>
      <c r="AN40" s="646"/>
      <c r="AO40" s="677"/>
      <c r="AQ40" s="685" t="s">
        <v>348</v>
      </c>
      <c r="AR40" s="686"/>
      <c r="AS40" s="686"/>
      <c r="AT40" s="686"/>
      <c r="AU40" s="686"/>
      <c r="AV40" s="686"/>
      <c r="AW40" s="686"/>
      <c r="AX40" s="686"/>
      <c r="AY40" s="687"/>
      <c r="AZ40" s="642" t="s">
        <v>129</v>
      </c>
      <c r="BA40" s="643"/>
      <c r="BB40" s="643"/>
      <c r="BC40" s="643"/>
      <c r="BD40" s="661"/>
      <c r="BE40" s="661"/>
      <c r="BF40" s="688"/>
      <c r="BG40" s="690" t="s">
        <v>349</v>
      </c>
      <c r="BH40" s="691"/>
      <c r="BI40" s="691"/>
      <c r="BJ40" s="691"/>
      <c r="BK40" s="691"/>
      <c r="BL40" s="236"/>
      <c r="BM40" s="682" t="s">
        <v>350</v>
      </c>
      <c r="BN40" s="682"/>
      <c r="BO40" s="682"/>
      <c r="BP40" s="682"/>
      <c r="BQ40" s="682"/>
      <c r="BR40" s="682"/>
      <c r="BS40" s="682"/>
      <c r="BT40" s="682"/>
      <c r="BU40" s="683"/>
      <c r="BV40" s="642">
        <v>88</v>
      </c>
      <c r="BW40" s="643"/>
      <c r="BX40" s="643"/>
      <c r="BY40" s="643"/>
      <c r="BZ40" s="643"/>
      <c r="CA40" s="643"/>
      <c r="CB40" s="689"/>
      <c r="CD40" s="681" t="s">
        <v>351</v>
      </c>
      <c r="CE40" s="682"/>
      <c r="CF40" s="682"/>
      <c r="CG40" s="682"/>
      <c r="CH40" s="682"/>
      <c r="CI40" s="682"/>
      <c r="CJ40" s="682"/>
      <c r="CK40" s="682"/>
      <c r="CL40" s="682"/>
      <c r="CM40" s="682"/>
      <c r="CN40" s="682"/>
      <c r="CO40" s="682"/>
      <c r="CP40" s="682"/>
      <c r="CQ40" s="683"/>
      <c r="CR40" s="642">
        <v>530410</v>
      </c>
      <c r="CS40" s="643"/>
      <c r="CT40" s="643"/>
      <c r="CU40" s="643"/>
      <c r="CV40" s="643"/>
      <c r="CW40" s="643"/>
      <c r="CX40" s="643"/>
      <c r="CY40" s="644"/>
      <c r="CZ40" s="645">
        <v>1.1000000000000001</v>
      </c>
      <c r="DA40" s="663"/>
      <c r="DB40" s="663"/>
      <c r="DC40" s="664"/>
      <c r="DD40" s="648" t="s">
        <v>129</v>
      </c>
      <c r="DE40" s="643"/>
      <c r="DF40" s="643"/>
      <c r="DG40" s="643"/>
      <c r="DH40" s="643"/>
      <c r="DI40" s="643"/>
      <c r="DJ40" s="643"/>
      <c r="DK40" s="644"/>
      <c r="DL40" s="648" t="s">
        <v>238</v>
      </c>
      <c r="DM40" s="643"/>
      <c r="DN40" s="643"/>
      <c r="DO40" s="643"/>
      <c r="DP40" s="643"/>
      <c r="DQ40" s="643"/>
      <c r="DR40" s="643"/>
      <c r="DS40" s="643"/>
      <c r="DT40" s="643"/>
      <c r="DU40" s="643"/>
      <c r="DV40" s="644"/>
      <c r="DW40" s="645" t="s">
        <v>129</v>
      </c>
      <c r="DX40" s="663"/>
      <c r="DY40" s="663"/>
      <c r="DZ40" s="663"/>
      <c r="EA40" s="663"/>
      <c r="EB40" s="663"/>
      <c r="EC40" s="684"/>
    </row>
    <row r="41" spans="2:133" ht="11.25" customHeight="1">
      <c r="B41" s="639" t="s">
        <v>352</v>
      </c>
      <c r="C41" s="640"/>
      <c r="D41" s="640"/>
      <c r="E41" s="640"/>
      <c r="F41" s="640"/>
      <c r="G41" s="640"/>
      <c r="H41" s="640"/>
      <c r="I41" s="640"/>
      <c r="J41" s="640"/>
      <c r="K41" s="640"/>
      <c r="L41" s="640"/>
      <c r="M41" s="640"/>
      <c r="N41" s="640"/>
      <c r="O41" s="640"/>
      <c r="P41" s="640"/>
      <c r="Q41" s="641"/>
      <c r="R41" s="642" t="s">
        <v>129</v>
      </c>
      <c r="S41" s="643"/>
      <c r="T41" s="643"/>
      <c r="U41" s="643"/>
      <c r="V41" s="643"/>
      <c r="W41" s="643"/>
      <c r="X41" s="643"/>
      <c r="Y41" s="644"/>
      <c r="Z41" s="675" t="s">
        <v>238</v>
      </c>
      <c r="AA41" s="675"/>
      <c r="AB41" s="675"/>
      <c r="AC41" s="675"/>
      <c r="AD41" s="676" t="s">
        <v>129</v>
      </c>
      <c r="AE41" s="676"/>
      <c r="AF41" s="676"/>
      <c r="AG41" s="676"/>
      <c r="AH41" s="676"/>
      <c r="AI41" s="676"/>
      <c r="AJ41" s="676"/>
      <c r="AK41" s="676"/>
      <c r="AL41" s="645" t="s">
        <v>238</v>
      </c>
      <c r="AM41" s="646"/>
      <c r="AN41" s="646"/>
      <c r="AO41" s="677"/>
      <c r="AQ41" s="685" t="s">
        <v>353</v>
      </c>
      <c r="AR41" s="686"/>
      <c r="AS41" s="686"/>
      <c r="AT41" s="686"/>
      <c r="AU41" s="686"/>
      <c r="AV41" s="686"/>
      <c r="AW41" s="686"/>
      <c r="AX41" s="686"/>
      <c r="AY41" s="687"/>
      <c r="AZ41" s="642">
        <v>755939</v>
      </c>
      <c r="BA41" s="643"/>
      <c r="BB41" s="643"/>
      <c r="BC41" s="643"/>
      <c r="BD41" s="661"/>
      <c r="BE41" s="661"/>
      <c r="BF41" s="688"/>
      <c r="BG41" s="690"/>
      <c r="BH41" s="691"/>
      <c r="BI41" s="691"/>
      <c r="BJ41" s="691"/>
      <c r="BK41" s="691"/>
      <c r="BL41" s="236"/>
      <c r="BM41" s="682" t="s">
        <v>354</v>
      </c>
      <c r="BN41" s="682"/>
      <c r="BO41" s="682"/>
      <c r="BP41" s="682"/>
      <c r="BQ41" s="682"/>
      <c r="BR41" s="682"/>
      <c r="BS41" s="682"/>
      <c r="BT41" s="682"/>
      <c r="BU41" s="683"/>
      <c r="BV41" s="642">
        <v>1</v>
      </c>
      <c r="BW41" s="643"/>
      <c r="BX41" s="643"/>
      <c r="BY41" s="643"/>
      <c r="BZ41" s="643"/>
      <c r="CA41" s="643"/>
      <c r="CB41" s="689"/>
      <c r="CD41" s="681" t="s">
        <v>355</v>
      </c>
      <c r="CE41" s="682"/>
      <c r="CF41" s="682"/>
      <c r="CG41" s="682"/>
      <c r="CH41" s="682"/>
      <c r="CI41" s="682"/>
      <c r="CJ41" s="682"/>
      <c r="CK41" s="682"/>
      <c r="CL41" s="682"/>
      <c r="CM41" s="682"/>
      <c r="CN41" s="682"/>
      <c r="CO41" s="682"/>
      <c r="CP41" s="682"/>
      <c r="CQ41" s="683"/>
      <c r="CR41" s="642" t="s">
        <v>238</v>
      </c>
      <c r="CS41" s="661"/>
      <c r="CT41" s="661"/>
      <c r="CU41" s="661"/>
      <c r="CV41" s="661"/>
      <c r="CW41" s="661"/>
      <c r="CX41" s="661"/>
      <c r="CY41" s="662"/>
      <c r="CZ41" s="645" t="s">
        <v>129</v>
      </c>
      <c r="DA41" s="663"/>
      <c r="DB41" s="663"/>
      <c r="DC41" s="664"/>
      <c r="DD41" s="648" t="s">
        <v>238</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c r="B42" s="639" t="s">
        <v>356</v>
      </c>
      <c r="C42" s="640"/>
      <c r="D42" s="640"/>
      <c r="E42" s="640"/>
      <c r="F42" s="640"/>
      <c r="G42" s="640"/>
      <c r="H42" s="640"/>
      <c r="I42" s="640"/>
      <c r="J42" s="640"/>
      <c r="K42" s="640"/>
      <c r="L42" s="640"/>
      <c r="M42" s="640"/>
      <c r="N42" s="640"/>
      <c r="O42" s="640"/>
      <c r="P42" s="640"/>
      <c r="Q42" s="641"/>
      <c r="R42" s="642">
        <v>653600</v>
      </c>
      <c r="S42" s="643"/>
      <c r="T42" s="643"/>
      <c r="U42" s="643"/>
      <c r="V42" s="643"/>
      <c r="W42" s="643"/>
      <c r="X42" s="643"/>
      <c r="Y42" s="644"/>
      <c r="Z42" s="675">
        <v>1.3</v>
      </c>
      <c r="AA42" s="675"/>
      <c r="AB42" s="675"/>
      <c r="AC42" s="675"/>
      <c r="AD42" s="676" t="s">
        <v>129</v>
      </c>
      <c r="AE42" s="676"/>
      <c r="AF42" s="676"/>
      <c r="AG42" s="676"/>
      <c r="AH42" s="676"/>
      <c r="AI42" s="676"/>
      <c r="AJ42" s="676"/>
      <c r="AK42" s="676"/>
      <c r="AL42" s="645" t="s">
        <v>238</v>
      </c>
      <c r="AM42" s="646"/>
      <c r="AN42" s="646"/>
      <c r="AO42" s="677"/>
      <c r="AQ42" s="678" t="s">
        <v>357</v>
      </c>
      <c r="AR42" s="679"/>
      <c r="AS42" s="679"/>
      <c r="AT42" s="679"/>
      <c r="AU42" s="679"/>
      <c r="AV42" s="679"/>
      <c r="AW42" s="679"/>
      <c r="AX42" s="679"/>
      <c r="AY42" s="680"/>
      <c r="AZ42" s="626">
        <v>1843021</v>
      </c>
      <c r="BA42" s="665"/>
      <c r="BB42" s="665"/>
      <c r="BC42" s="665"/>
      <c r="BD42" s="627"/>
      <c r="BE42" s="627"/>
      <c r="BF42" s="671"/>
      <c r="BG42" s="692"/>
      <c r="BH42" s="693"/>
      <c r="BI42" s="693"/>
      <c r="BJ42" s="693"/>
      <c r="BK42" s="693"/>
      <c r="BL42" s="237"/>
      <c r="BM42" s="672" t="s">
        <v>358</v>
      </c>
      <c r="BN42" s="672"/>
      <c r="BO42" s="672"/>
      <c r="BP42" s="672"/>
      <c r="BQ42" s="672"/>
      <c r="BR42" s="672"/>
      <c r="BS42" s="672"/>
      <c r="BT42" s="672"/>
      <c r="BU42" s="673"/>
      <c r="BV42" s="626">
        <v>381</v>
      </c>
      <c r="BW42" s="665"/>
      <c r="BX42" s="665"/>
      <c r="BY42" s="665"/>
      <c r="BZ42" s="665"/>
      <c r="CA42" s="665"/>
      <c r="CB42" s="674"/>
      <c r="CD42" s="639" t="s">
        <v>359</v>
      </c>
      <c r="CE42" s="640"/>
      <c r="CF42" s="640"/>
      <c r="CG42" s="640"/>
      <c r="CH42" s="640"/>
      <c r="CI42" s="640"/>
      <c r="CJ42" s="640"/>
      <c r="CK42" s="640"/>
      <c r="CL42" s="640"/>
      <c r="CM42" s="640"/>
      <c r="CN42" s="640"/>
      <c r="CO42" s="640"/>
      <c r="CP42" s="640"/>
      <c r="CQ42" s="641"/>
      <c r="CR42" s="642">
        <v>10310747</v>
      </c>
      <c r="CS42" s="643"/>
      <c r="CT42" s="643"/>
      <c r="CU42" s="643"/>
      <c r="CV42" s="643"/>
      <c r="CW42" s="643"/>
      <c r="CX42" s="643"/>
      <c r="CY42" s="644"/>
      <c r="CZ42" s="645">
        <v>22.1</v>
      </c>
      <c r="DA42" s="646"/>
      <c r="DB42" s="646"/>
      <c r="DC42" s="647"/>
      <c r="DD42" s="648">
        <v>1131462</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c r="B43" s="623" t="s">
        <v>360</v>
      </c>
      <c r="C43" s="624"/>
      <c r="D43" s="624"/>
      <c r="E43" s="624"/>
      <c r="F43" s="624"/>
      <c r="G43" s="624"/>
      <c r="H43" s="624"/>
      <c r="I43" s="624"/>
      <c r="J43" s="624"/>
      <c r="K43" s="624"/>
      <c r="L43" s="624"/>
      <c r="M43" s="624"/>
      <c r="N43" s="624"/>
      <c r="O43" s="624"/>
      <c r="P43" s="624"/>
      <c r="Q43" s="625"/>
      <c r="R43" s="626">
        <v>48773098</v>
      </c>
      <c r="S43" s="665"/>
      <c r="T43" s="665"/>
      <c r="U43" s="665"/>
      <c r="V43" s="665"/>
      <c r="W43" s="665"/>
      <c r="X43" s="665"/>
      <c r="Y43" s="666"/>
      <c r="Z43" s="667">
        <v>100</v>
      </c>
      <c r="AA43" s="667"/>
      <c r="AB43" s="667"/>
      <c r="AC43" s="667"/>
      <c r="AD43" s="668">
        <v>16988853</v>
      </c>
      <c r="AE43" s="668"/>
      <c r="AF43" s="668"/>
      <c r="AG43" s="668"/>
      <c r="AH43" s="668"/>
      <c r="AI43" s="668"/>
      <c r="AJ43" s="668"/>
      <c r="AK43" s="668"/>
      <c r="AL43" s="629">
        <v>100</v>
      </c>
      <c r="AM43" s="669"/>
      <c r="AN43" s="669"/>
      <c r="AO43" s="670"/>
      <c r="BV43" s="238"/>
      <c r="BW43" s="238"/>
      <c r="BX43" s="238"/>
      <c r="BY43" s="238"/>
      <c r="BZ43" s="238"/>
      <c r="CA43" s="238"/>
      <c r="CB43" s="238"/>
      <c r="CD43" s="639" t="s">
        <v>361</v>
      </c>
      <c r="CE43" s="640"/>
      <c r="CF43" s="640"/>
      <c r="CG43" s="640"/>
      <c r="CH43" s="640"/>
      <c r="CI43" s="640"/>
      <c r="CJ43" s="640"/>
      <c r="CK43" s="640"/>
      <c r="CL43" s="640"/>
      <c r="CM43" s="640"/>
      <c r="CN43" s="640"/>
      <c r="CO43" s="640"/>
      <c r="CP43" s="640"/>
      <c r="CQ43" s="641"/>
      <c r="CR43" s="642">
        <v>42737</v>
      </c>
      <c r="CS43" s="661"/>
      <c r="CT43" s="661"/>
      <c r="CU43" s="661"/>
      <c r="CV43" s="661"/>
      <c r="CW43" s="661"/>
      <c r="CX43" s="661"/>
      <c r="CY43" s="662"/>
      <c r="CZ43" s="645">
        <v>0.1</v>
      </c>
      <c r="DA43" s="663"/>
      <c r="DB43" s="663"/>
      <c r="DC43" s="664"/>
      <c r="DD43" s="648">
        <v>42737</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309</v>
      </c>
      <c r="CE44" s="656"/>
      <c r="CF44" s="639" t="s">
        <v>362</v>
      </c>
      <c r="CG44" s="640"/>
      <c r="CH44" s="640"/>
      <c r="CI44" s="640"/>
      <c r="CJ44" s="640"/>
      <c r="CK44" s="640"/>
      <c r="CL44" s="640"/>
      <c r="CM44" s="640"/>
      <c r="CN44" s="640"/>
      <c r="CO44" s="640"/>
      <c r="CP44" s="640"/>
      <c r="CQ44" s="641"/>
      <c r="CR44" s="642">
        <v>6803585</v>
      </c>
      <c r="CS44" s="643"/>
      <c r="CT44" s="643"/>
      <c r="CU44" s="643"/>
      <c r="CV44" s="643"/>
      <c r="CW44" s="643"/>
      <c r="CX44" s="643"/>
      <c r="CY44" s="644"/>
      <c r="CZ44" s="645">
        <v>14.6</v>
      </c>
      <c r="DA44" s="646"/>
      <c r="DB44" s="646"/>
      <c r="DC44" s="647"/>
      <c r="DD44" s="648">
        <v>928521</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c r="B45" s="240" t="s">
        <v>363</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364</v>
      </c>
      <c r="CG45" s="640"/>
      <c r="CH45" s="640"/>
      <c r="CI45" s="640"/>
      <c r="CJ45" s="640"/>
      <c r="CK45" s="640"/>
      <c r="CL45" s="640"/>
      <c r="CM45" s="640"/>
      <c r="CN45" s="640"/>
      <c r="CO45" s="640"/>
      <c r="CP45" s="640"/>
      <c r="CQ45" s="641"/>
      <c r="CR45" s="642">
        <v>2744339</v>
      </c>
      <c r="CS45" s="661"/>
      <c r="CT45" s="661"/>
      <c r="CU45" s="661"/>
      <c r="CV45" s="661"/>
      <c r="CW45" s="661"/>
      <c r="CX45" s="661"/>
      <c r="CY45" s="662"/>
      <c r="CZ45" s="645">
        <v>5.9</v>
      </c>
      <c r="DA45" s="663"/>
      <c r="DB45" s="663"/>
      <c r="DC45" s="664"/>
      <c r="DD45" s="648">
        <v>102470</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c r="B46" s="241" t="s">
        <v>365</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366</v>
      </c>
      <c r="CG46" s="640"/>
      <c r="CH46" s="640"/>
      <c r="CI46" s="640"/>
      <c r="CJ46" s="640"/>
      <c r="CK46" s="640"/>
      <c r="CL46" s="640"/>
      <c r="CM46" s="640"/>
      <c r="CN46" s="640"/>
      <c r="CO46" s="640"/>
      <c r="CP46" s="640"/>
      <c r="CQ46" s="641"/>
      <c r="CR46" s="642">
        <v>3501170</v>
      </c>
      <c r="CS46" s="643"/>
      <c r="CT46" s="643"/>
      <c r="CU46" s="643"/>
      <c r="CV46" s="643"/>
      <c r="CW46" s="643"/>
      <c r="CX46" s="643"/>
      <c r="CY46" s="644"/>
      <c r="CZ46" s="645">
        <v>7.5</v>
      </c>
      <c r="DA46" s="646"/>
      <c r="DB46" s="646"/>
      <c r="DC46" s="647"/>
      <c r="DD46" s="648">
        <v>406126</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c r="B47" s="242" t="s">
        <v>367</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368</v>
      </c>
      <c r="CG47" s="640"/>
      <c r="CH47" s="640"/>
      <c r="CI47" s="640"/>
      <c r="CJ47" s="640"/>
      <c r="CK47" s="640"/>
      <c r="CL47" s="640"/>
      <c r="CM47" s="640"/>
      <c r="CN47" s="640"/>
      <c r="CO47" s="640"/>
      <c r="CP47" s="640"/>
      <c r="CQ47" s="641"/>
      <c r="CR47" s="642">
        <v>3507162</v>
      </c>
      <c r="CS47" s="661"/>
      <c r="CT47" s="661"/>
      <c r="CU47" s="661"/>
      <c r="CV47" s="661"/>
      <c r="CW47" s="661"/>
      <c r="CX47" s="661"/>
      <c r="CY47" s="662"/>
      <c r="CZ47" s="645">
        <v>7.5</v>
      </c>
      <c r="DA47" s="663"/>
      <c r="DB47" s="663"/>
      <c r="DC47" s="664"/>
      <c r="DD47" s="648">
        <v>202941</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ht="10.8">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369</v>
      </c>
      <c r="CG48" s="640"/>
      <c r="CH48" s="640"/>
      <c r="CI48" s="640"/>
      <c r="CJ48" s="640"/>
      <c r="CK48" s="640"/>
      <c r="CL48" s="640"/>
      <c r="CM48" s="640"/>
      <c r="CN48" s="640"/>
      <c r="CO48" s="640"/>
      <c r="CP48" s="640"/>
      <c r="CQ48" s="641"/>
      <c r="CR48" s="642" t="s">
        <v>129</v>
      </c>
      <c r="CS48" s="643"/>
      <c r="CT48" s="643"/>
      <c r="CU48" s="643"/>
      <c r="CV48" s="643"/>
      <c r="CW48" s="643"/>
      <c r="CX48" s="643"/>
      <c r="CY48" s="644"/>
      <c r="CZ48" s="645" t="s">
        <v>129</v>
      </c>
      <c r="DA48" s="646"/>
      <c r="DB48" s="646"/>
      <c r="DC48" s="647"/>
      <c r="DD48" s="648" t="s">
        <v>129</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370</v>
      </c>
      <c r="CE49" s="624"/>
      <c r="CF49" s="624"/>
      <c r="CG49" s="624"/>
      <c r="CH49" s="624"/>
      <c r="CI49" s="624"/>
      <c r="CJ49" s="624"/>
      <c r="CK49" s="624"/>
      <c r="CL49" s="624"/>
      <c r="CM49" s="624"/>
      <c r="CN49" s="624"/>
      <c r="CO49" s="624"/>
      <c r="CP49" s="624"/>
      <c r="CQ49" s="625"/>
      <c r="CR49" s="626">
        <v>46585065</v>
      </c>
      <c r="CS49" s="627"/>
      <c r="CT49" s="627"/>
      <c r="CU49" s="627"/>
      <c r="CV49" s="627"/>
      <c r="CW49" s="627"/>
      <c r="CX49" s="627"/>
      <c r="CY49" s="628"/>
      <c r="CZ49" s="629">
        <v>100</v>
      </c>
      <c r="DA49" s="630"/>
      <c r="DB49" s="630"/>
      <c r="DC49" s="631"/>
      <c r="DD49" s="632">
        <v>22697566</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TpOMXNbNegjOkAgVhIfwGmceZ4Em4c5YeUz0MwYQ7L6zJ0xwYNK4c7yAe/XgIgih/H3h2zYFXlXmFCCaTA4vjA==" saltValue="4FUcMefhf3Eo2Zfp/EoZg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2" zeroHeight="1"/>
  <cols>
    <col min="1" max="130" width="2.77734375" style="291" customWidth="1"/>
    <col min="131" max="131" width="1.6640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371</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372</v>
      </c>
      <c r="DK2" s="1168"/>
      <c r="DL2" s="1168"/>
      <c r="DM2" s="1168"/>
      <c r="DN2" s="1168"/>
      <c r="DO2" s="1169"/>
      <c r="DP2" s="251"/>
      <c r="DQ2" s="1167" t="s">
        <v>373</v>
      </c>
      <c r="DR2" s="1168"/>
      <c r="DS2" s="1168"/>
      <c r="DT2" s="1168"/>
      <c r="DU2" s="1168"/>
      <c r="DV2" s="1168"/>
      <c r="DW2" s="1168"/>
      <c r="DX2" s="1168"/>
      <c r="DY2" s="1168"/>
      <c r="DZ2" s="1169"/>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1120" t="s">
        <v>374</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375</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1052" t="s">
        <v>376</v>
      </c>
      <c r="B5" s="1053"/>
      <c r="C5" s="1053"/>
      <c r="D5" s="1053"/>
      <c r="E5" s="1053"/>
      <c r="F5" s="1053"/>
      <c r="G5" s="1053"/>
      <c r="H5" s="1053"/>
      <c r="I5" s="1053"/>
      <c r="J5" s="1053"/>
      <c r="K5" s="1053"/>
      <c r="L5" s="1053"/>
      <c r="M5" s="1053"/>
      <c r="N5" s="1053"/>
      <c r="O5" s="1053"/>
      <c r="P5" s="1054"/>
      <c r="Q5" s="1058" t="s">
        <v>377</v>
      </c>
      <c r="R5" s="1059"/>
      <c r="S5" s="1059"/>
      <c r="T5" s="1059"/>
      <c r="U5" s="1060"/>
      <c r="V5" s="1058" t="s">
        <v>378</v>
      </c>
      <c r="W5" s="1059"/>
      <c r="X5" s="1059"/>
      <c r="Y5" s="1059"/>
      <c r="Z5" s="1060"/>
      <c r="AA5" s="1058" t="s">
        <v>379</v>
      </c>
      <c r="AB5" s="1059"/>
      <c r="AC5" s="1059"/>
      <c r="AD5" s="1059"/>
      <c r="AE5" s="1059"/>
      <c r="AF5" s="1170" t="s">
        <v>380</v>
      </c>
      <c r="AG5" s="1059"/>
      <c r="AH5" s="1059"/>
      <c r="AI5" s="1059"/>
      <c r="AJ5" s="1074"/>
      <c r="AK5" s="1059" t="s">
        <v>381</v>
      </c>
      <c r="AL5" s="1059"/>
      <c r="AM5" s="1059"/>
      <c r="AN5" s="1059"/>
      <c r="AO5" s="1060"/>
      <c r="AP5" s="1058" t="s">
        <v>382</v>
      </c>
      <c r="AQ5" s="1059"/>
      <c r="AR5" s="1059"/>
      <c r="AS5" s="1059"/>
      <c r="AT5" s="1060"/>
      <c r="AU5" s="1058" t="s">
        <v>383</v>
      </c>
      <c r="AV5" s="1059"/>
      <c r="AW5" s="1059"/>
      <c r="AX5" s="1059"/>
      <c r="AY5" s="1074"/>
      <c r="AZ5" s="258"/>
      <c r="BA5" s="258"/>
      <c r="BB5" s="258"/>
      <c r="BC5" s="258"/>
      <c r="BD5" s="258"/>
      <c r="BE5" s="259"/>
      <c r="BF5" s="259"/>
      <c r="BG5" s="259"/>
      <c r="BH5" s="259"/>
      <c r="BI5" s="259"/>
      <c r="BJ5" s="259"/>
      <c r="BK5" s="259"/>
      <c r="BL5" s="259"/>
      <c r="BM5" s="259"/>
      <c r="BN5" s="259"/>
      <c r="BO5" s="259"/>
      <c r="BP5" s="259"/>
      <c r="BQ5" s="1052" t="s">
        <v>384</v>
      </c>
      <c r="BR5" s="1053"/>
      <c r="BS5" s="1053"/>
      <c r="BT5" s="1053"/>
      <c r="BU5" s="1053"/>
      <c r="BV5" s="1053"/>
      <c r="BW5" s="1053"/>
      <c r="BX5" s="1053"/>
      <c r="BY5" s="1053"/>
      <c r="BZ5" s="1053"/>
      <c r="CA5" s="1053"/>
      <c r="CB5" s="1053"/>
      <c r="CC5" s="1053"/>
      <c r="CD5" s="1053"/>
      <c r="CE5" s="1053"/>
      <c r="CF5" s="1053"/>
      <c r="CG5" s="1054"/>
      <c r="CH5" s="1058" t="s">
        <v>385</v>
      </c>
      <c r="CI5" s="1059"/>
      <c r="CJ5" s="1059"/>
      <c r="CK5" s="1059"/>
      <c r="CL5" s="1060"/>
      <c r="CM5" s="1058" t="s">
        <v>386</v>
      </c>
      <c r="CN5" s="1059"/>
      <c r="CO5" s="1059"/>
      <c r="CP5" s="1059"/>
      <c r="CQ5" s="1060"/>
      <c r="CR5" s="1058" t="s">
        <v>387</v>
      </c>
      <c r="CS5" s="1059"/>
      <c r="CT5" s="1059"/>
      <c r="CU5" s="1059"/>
      <c r="CV5" s="1060"/>
      <c r="CW5" s="1058" t="s">
        <v>388</v>
      </c>
      <c r="CX5" s="1059"/>
      <c r="CY5" s="1059"/>
      <c r="CZ5" s="1059"/>
      <c r="DA5" s="1060"/>
      <c r="DB5" s="1058" t="s">
        <v>389</v>
      </c>
      <c r="DC5" s="1059"/>
      <c r="DD5" s="1059"/>
      <c r="DE5" s="1059"/>
      <c r="DF5" s="1060"/>
      <c r="DG5" s="1155" t="s">
        <v>390</v>
      </c>
      <c r="DH5" s="1156"/>
      <c r="DI5" s="1156"/>
      <c r="DJ5" s="1156"/>
      <c r="DK5" s="1157"/>
      <c r="DL5" s="1155" t="s">
        <v>391</v>
      </c>
      <c r="DM5" s="1156"/>
      <c r="DN5" s="1156"/>
      <c r="DO5" s="1156"/>
      <c r="DP5" s="1157"/>
      <c r="DQ5" s="1058" t="s">
        <v>392</v>
      </c>
      <c r="DR5" s="1059"/>
      <c r="DS5" s="1059"/>
      <c r="DT5" s="1059"/>
      <c r="DU5" s="1060"/>
      <c r="DV5" s="1058" t="s">
        <v>383</v>
      </c>
      <c r="DW5" s="1059"/>
      <c r="DX5" s="1059"/>
      <c r="DY5" s="1059"/>
      <c r="DZ5" s="1074"/>
      <c r="EA5" s="256"/>
    </row>
    <row r="6" spans="1:131" s="257" customFormat="1" ht="26.25" customHeight="1" thickBot="1">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c r="A7" s="260">
        <v>1</v>
      </c>
      <c r="B7" s="1107" t="s">
        <v>393</v>
      </c>
      <c r="C7" s="1108"/>
      <c r="D7" s="1108"/>
      <c r="E7" s="1108"/>
      <c r="F7" s="1108"/>
      <c r="G7" s="1108"/>
      <c r="H7" s="1108"/>
      <c r="I7" s="1108"/>
      <c r="J7" s="1108"/>
      <c r="K7" s="1108"/>
      <c r="L7" s="1108"/>
      <c r="M7" s="1108"/>
      <c r="N7" s="1108"/>
      <c r="O7" s="1108"/>
      <c r="P7" s="1109"/>
      <c r="Q7" s="1161">
        <v>48857</v>
      </c>
      <c r="R7" s="1162"/>
      <c r="S7" s="1162"/>
      <c r="T7" s="1162"/>
      <c r="U7" s="1162"/>
      <c r="V7" s="1162">
        <v>46673</v>
      </c>
      <c r="W7" s="1162"/>
      <c r="X7" s="1162"/>
      <c r="Y7" s="1162"/>
      <c r="Z7" s="1162"/>
      <c r="AA7" s="1162">
        <v>2184</v>
      </c>
      <c r="AB7" s="1162"/>
      <c r="AC7" s="1162"/>
      <c r="AD7" s="1162"/>
      <c r="AE7" s="1163"/>
      <c r="AF7" s="1164">
        <v>1509</v>
      </c>
      <c r="AG7" s="1165"/>
      <c r="AH7" s="1165"/>
      <c r="AI7" s="1165"/>
      <c r="AJ7" s="1166"/>
      <c r="AK7" s="1148">
        <v>4983</v>
      </c>
      <c r="AL7" s="1149"/>
      <c r="AM7" s="1149"/>
      <c r="AN7" s="1149"/>
      <c r="AO7" s="1149"/>
      <c r="AP7" s="1149">
        <v>46961</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t="s">
        <v>601</v>
      </c>
      <c r="BT7" s="1153"/>
      <c r="BU7" s="1153"/>
      <c r="BV7" s="1153"/>
      <c r="BW7" s="1153"/>
      <c r="BX7" s="1153"/>
      <c r="BY7" s="1153"/>
      <c r="BZ7" s="1153"/>
      <c r="CA7" s="1153"/>
      <c r="CB7" s="1153"/>
      <c r="CC7" s="1153"/>
      <c r="CD7" s="1153"/>
      <c r="CE7" s="1153"/>
      <c r="CF7" s="1153"/>
      <c r="CG7" s="1154"/>
      <c r="CH7" s="1145">
        <v>-7</v>
      </c>
      <c r="CI7" s="1146"/>
      <c r="CJ7" s="1146"/>
      <c r="CK7" s="1146"/>
      <c r="CL7" s="1147"/>
      <c r="CM7" s="1145">
        <v>70</v>
      </c>
      <c r="CN7" s="1146"/>
      <c r="CO7" s="1146"/>
      <c r="CP7" s="1146"/>
      <c r="CQ7" s="1147"/>
      <c r="CR7" s="1145">
        <v>100</v>
      </c>
      <c r="CS7" s="1146"/>
      <c r="CT7" s="1146"/>
      <c r="CU7" s="1146"/>
      <c r="CV7" s="1147"/>
      <c r="CW7" s="1145" t="s">
        <v>534</v>
      </c>
      <c r="CX7" s="1146"/>
      <c r="CY7" s="1146"/>
      <c r="CZ7" s="1146"/>
      <c r="DA7" s="1147"/>
      <c r="DB7" s="1145" t="s">
        <v>534</v>
      </c>
      <c r="DC7" s="1146"/>
      <c r="DD7" s="1146"/>
      <c r="DE7" s="1146"/>
      <c r="DF7" s="1147"/>
      <c r="DG7" s="1145" t="s">
        <v>534</v>
      </c>
      <c r="DH7" s="1146"/>
      <c r="DI7" s="1146"/>
      <c r="DJ7" s="1146"/>
      <c r="DK7" s="1147"/>
      <c r="DL7" s="1145" t="s">
        <v>534</v>
      </c>
      <c r="DM7" s="1146"/>
      <c r="DN7" s="1146"/>
      <c r="DO7" s="1146"/>
      <c r="DP7" s="1147"/>
      <c r="DQ7" s="1145" t="s">
        <v>534</v>
      </c>
      <c r="DR7" s="1146"/>
      <c r="DS7" s="1146"/>
      <c r="DT7" s="1146"/>
      <c r="DU7" s="1147"/>
      <c r="DV7" s="1172"/>
      <c r="DW7" s="1173"/>
      <c r="DX7" s="1173"/>
      <c r="DY7" s="1173"/>
      <c r="DZ7" s="1174"/>
      <c r="EA7" s="256"/>
    </row>
    <row r="8" spans="1:131" s="257" customFormat="1" ht="26.25" customHeight="1">
      <c r="A8" s="263">
        <v>2</v>
      </c>
      <c r="B8" s="1094" t="s">
        <v>394</v>
      </c>
      <c r="C8" s="1095"/>
      <c r="D8" s="1095"/>
      <c r="E8" s="1095"/>
      <c r="F8" s="1095"/>
      <c r="G8" s="1095"/>
      <c r="H8" s="1095"/>
      <c r="I8" s="1095"/>
      <c r="J8" s="1095"/>
      <c r="K8" s="1095"/>
      <c r="L8" s="1095"/>
      <c r="M8" s="1095"/>
      <c r="N8" s="1095"/>
      <c r="O8" s="1095"/>
      <c r="P8" s="1096"/>
      <c r="Q8" s="1100">
        <v>8</v>
      </c>
      <c r="R8" s="1101"/>
      <c r="S8" s="1101"/>
      <c r="T8" s="1101"/>
      <c r="U8" s="1101"/>
      <c r="V8" s="1101">
        <v>4</v>
      </c>
      <c r="W8" s="1101"/>
      <c r="X8" s="1101"/>
      <c r="Y8" s="1101"/>
      <c r="Z8" s="1101"/>
      <c r="AA8" s="1101">
        <v>4</v>
      </c>
      <c r="AB8" s="1101"/>
      <c r="AC8" s="1101"/>
      <c r="AD8" s="1101"/>
      <c r="AE8" s="1102"/>
      <c r="AF8" s="1076">
        <v>4</v>
      </c>
      <c r="AG8" s="1077"/>
      <c r="AH8" s="1077"/>
      <c r="AI8" s="1077"/>
      <c r="AJ8" s="1078"/>
      <c r="AK8" s="1143" t="s">
        <v>534</v>
      </c>
      <c r="AL8" s="1144"/>
      <c r="AM8" s="1144"/>
      <c r="AN8" s="1144"/>
      <c r="AO8" s="1144"/>
      <c r="AP8" s="1144" t="s">
        <v>534</v>
      </c>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t="s">
        <v>602</v>
      </c>
      <c r="BT8" s="1072"/>
      <c r="BU8" s="1072"/>
      <c r="BV8" s="1072"/>
      <c r="BW8" s="1072"/>
      <c r="BX8" s="1072"/>
      <c r="BY8" s="1072"/>
      <c r="BZ8" s="1072"/>
      <c r="CA8" s="1072"/>
      <c r="CB8" s="1072"/>
      <c r="CC8" s="1072"/>
      <c r="CD8" s="1072"/>
      <c r="CE8" s="1072"/>
      <c r="CF8" s="1072"/>
      <c r="CG8" s="1073"/>
      <c r="CH8" s="1046">
        <v>-8</v>
      </c>
      <c r="CI8" s="1047"/>
      <c r="CJ8" s="1047"/>
      <c r="CK8" s="1047"/>
      <c r="CL8" s="1048"/>
      <c r="CM8" s="1046">
        <v>83</v>
      </c>
      <c r="CN8" s="1047"/>
      <c r="CO8" s="1047"/>
      <c r="CP8" s="1047"/>
      <c r="CQ8" s="1048"/>
      <c r="CR8" s="1046">
        <v>41</v>
      </c>
      <c r="CS8" s="1047"/>
      <c r="CT8" s="1047"/>
      <c r="CU8" s="1047"/>
      <c r="CV8" s="1048"/>
      <c r="CW8" s="1046" t="s">
        <v>534</v>
      </c>
      <c r="CX8" s="1047"/>
      <c r="CY8" s="1047"/>
      <c r="CZ8" s="1047"/>
      <c r="DA8" s="1048"/>
      <c r="DB8" s="1046" t="s">
        <v>534</v>
      </c>
      <c r="DC8" s="1047"/>
      <c r="DD8" s="1047"/>
      <c r="DE8" s="1047"/>
      <c r="DF8" s="1048"/>
      <c r="DG8" s="1046" t="s">
        <v>534</v>
      </c>
      <c r="DH8" s="1047"/>
      <c r="DI8" s="1047"/>
      <c r="DJ8" s="1047"/>
      <c r="DK8" s="1048"/>
      <c r="DL8" s="1046" t="s">
        <v>534</v>
      </c>
      <c r="DM8" s="1047"/>
      <c r="DN8" s="1047"/>
      <c r="DO8" s="1047"/>
      <c r="DP8" s="1048"/>
      <c r="DQ8" s="1046" t="s">
        <v>534</v>
      </c>
      <c r="DR8" s="1047"/>
      <c r="DS8" s="1047"/>
      <c r="DT8" s="1047"/>
      <c r="DU8" s="1048"/>
      <c r="DV8" s="1049"/>
      <c r="DW8" s="1050"/>
      <c r="DX8" s="1050"/>
      <c r="DY8" s="1050"/>
      <c r="DZ8" s="1051"/>
      <c r="EA8" s="256"/>
    </row>
    <row r="9" spans="1:131" s="257" customFormat="1" ht="26.25" customHeight="1">
      <c r="A9" s="263">
        <v>3</v>
      </c>
      <c r="B9" s="1094"/>
      <c r="C9" s="1095"/>
      <c r="D9" s="1095"/>
      <c r="E9" s="1095"/>
      <c r="F9" s="1095"/>
      <c r="G9" s="1095"/>
      <c r="H9" s="1095"/>
      <c r="I9" s="1095"/>
      <c r="J9" s="1095"/>
      <c r="K9" s="1095"/>
      <c r="L9" s="1095"/>
      <c r="M9" s="1095"/>
      <c r="N9" s="1095"/>
      <c r="O9" s="1095"/>
      <c r="P9" s="1096"/>
      <c r="Q9" s="1100"/>
      <c r="R9" s="1101"/>
      <c r="S9" s="1101"/>
      <c r="T9" s="1101"/>
      <c r="U9" s="1101"/>
      <c r="V9" s="1101"/>
      <c r="W9" s="1101"/>
      <c r="X9" s="1101"/>
      <c r="Y9" s="1101"/>
      <c r="Z9" s="1101"/>
      <c r="AA9" s="1101"/>
      <c r="AB9" s="1101"/>
      <c r="AC9" s="1101"/>
      <c r="AD9" s="1101"/>
      <c r="AE9" s="1102"/>
      <c r="AF9" s="1076"/>
      <c r="AG9" s="1077"/>
      <c r="AH9" s="1077"/>
      <c r="AI9" s="1077"/>
      <c r="AJ9" s="1078"/>
      <c r="AK9" s="1143"/>
      <c r="AL9" s="1144"/>
      <c r="AM9" s="1144"/>
      <c r="AN9" s="1144"/>
      <c r="AO9" s="1144"/>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t="s">
        <v>603</v>
      </c>
      <c r="BT9" s="1072"/>
      <c r="BU9" s="1072"/>
      <c r="BV9" s="1072"/>
      <c r="BW9" s="1072"/>
      <c r="BX9" s="1072"/>
      <c r="BY9" s="1072"/>
      <c r="BZ9" s="1072"/>
      <c r="CA9" s="1072"/>
      <c r="CB9" s="1072"/>
      <c r="CC9" s="1072"/>
      <c r="CD9" s="1072"/>
      <c r="CE9" s="1072"/>
      <c r="CF9" s="1072"/>
      <c r="CG9" s="1073"/>
      <c r="CH9" s="1046">
        <v>5</v>
      </c>
      <c r="CI9" s="1047"/>
      <c r="CJ9" s="1047"/>
      <c r="CK9" s="1047"/>
      <c r="CL9" s="1048"/>
      <c r="CM9" s="1046">
        <v>54</v>
      </c>
      <c r="CN9" s="1047"/>
      <c r="CO9" s="1047"/>
      <c r="CP9" s="1047"/>
      <c r="CQ9" s="1048"/>
      <c r="CR9" s="1046">
        <v>60</v>
      </c>
      <c r="CS9" s="1047"/>
      <c r="CT9" s="1047"/>
      <c r="CU9" s="1047"/>
      <c r="CV9" s="1048"/>
      <c r="CW9" s="1046" t="s">
        <v>534</v>
      </c>
      <c r="CX9" s="1047"/>
      <c r="CY9" s="1047"/>
      <c r="CZ9" s="1047"/>
      <c r="DA9" s="1048"/>
      <c r="DB9" s="1046" t="s">
        <v>534</v>
      </c>
      <c r="DC9" s="1047"/>
      <c r="DD9" s="1047"/>
      <c r="DE9" s="1047"/>
      <c r="DF9" s="1048"/>
      <c r="DG9" s="1046" t="s">
        <v>534</v>
      </c>
      <c r="DH9" s="1047"/>
      <c r="DI9" s="1047"/>
      <c r="DJ9" s="1047"/>
      <c r="DK9" s="1048"/>
      <c r="DL9" s="1046" t="s">
        <v>534</v>
      </c>
      <c r="DM9" s="1047"/>
      <c r="DN9" s="1047"/>
      <c r="DO9" s="1047"/>
      <c r="DP9" s="1048"/>
      <c r="DQ9" s="1046" t="s">
        <v>534</v>
      </c>
      <c r="DR9" s="1047"/>
      <c r="DS9" s="1047"/>
      <c r="DT9" s="1047"/>
      <c r="DU9" s="1048"/>
      <c r="DV9" s="1049"/>
      <c r="DW9" s="1050"/>
      <c r="DX9" s="1050"/>
      <c r="DY9" s="1050"/>
      <c r="DZ9" s="1051"/>
      <c r="EA9" s="256"/>
    </row>
    <row r="10" spans="1:131" s="257" customFormat="1" ht="26.25" customHeight="1">
      <c r="A10" s="263">
        <v>4</v>
      </c>
      <c r="B10" s="1094"/>
      <c r="C10" s="1095"/>
      <c r="D10" s="1095"/>
      <c r="E10" s="1095"/>
      <c r="F10" s="1095"/>
      <c r="G10" s="1095"/>
      <c r="H10" s="1095"/>
      <c r="I10" s="1095"/>
      <c r="J10" s="1095"/>
      <c r="K10" s="1095"/>
      <c r="L10" s="1095"/>
      <c r="M10" s="1095"/>
      <c r="N10" s="1095"/>
      <c r="O10" s="1095"/>
      <c r="P10" s="1096"/>
      <c r="Q10" s="1100"/>
      <c r="R10" s="1101"/>
      <c r="S10" s="1101"/>
      <c r="T10" s="1101"/>
      <c r="U10" s="1101"/>
      <c r="V10" s="1101"/>
      <c r="W10" s="1101"/>
      <c r="X10" s="1101"/>
      <c r="Y10" s="1101"/>
      <c r="Z10" s="1101"/>
      <c r="AA10" s="1101"/>
      <c r="AB10" s="1101"/>
      <c r="AC10" s="1101"/>
      <c r="AD10" s="1101"/>
      <c r="AE10" s="1102"/>
      <c r="AF10" s="1076"/>
      <c r="AG10" s="1077"/>
      <c r="AH10" s="1077"/>
      <c r="AI10" s="1077"/>
      <c r="AJ10" s="1078"/>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t="s">
        <v>604</v>
      </c>
      <c r="BT10" s="1072"/>
      <c r="BU10" s="1072"/>
      <c r="BV10" s="1072"/>
      <c r="BW10" s="1072"/>
      <c r="BX10" s="1072"/>
      <c r="BY10" s="1072"/>
      <c r="BZ10" s="1072"/>
      <c r="CA10" s="1072"/>
      <c r="CB10" s="1072"/>
      <c r="CC10" s="1072"/>
      <c r="CD10" s="1072"/>
      <c r="CE10" s="1072"/>
      <c r="CF10" s="1072"/>
      <c r="CG10" s="1073"/>
      <c r="CH10" s="1046">
        <v>2</v>
      </c>
      <c r="CI10" s="1047"/>
      <c r="CJ10" s="1047"/>
      <c r="CK10" s="1047"/>
      <c r="CL10" s="1048"/>
      <c r="CM10" s="1046">
        <v>20</v>
      </c>
      <c r="CN10" s="1047"/>
      <c r="CO10" s="1047"/>
      <c r="CP10" s="1047"/>
      <c r="CQ10" s="1048"/>
      <c r="CR10" s="1046">
        <v>2</v>
      </c>
      <c r="CS10" s="1047"/>
      <c r="CT10" s="1047"/>
      <c r="CU10" s="1047"/>
      <c r="CV10" s="1048"/>
      <c r="CW10" s="1046" t="s">
        <v>534</v>
      </c>
      <c r="CX10" s="1047"/>
      <c r="CY10" s="1047"/>
      <c r="CZ10" s="1047"/>
      <c r="DA10" s="1048"/>
      <c r="DB10" s="1046" t="s">
        <v>534</v>
      </c>
      <c r="DC10" s="1047"/>
      <c r="DD10" s="1047"/>
      <c r="DE10" s="1047"/>
      <c r="DF10" s="1048"/>
      <c r="DG10" s="1046" t="s">
        <v>534</v>
      </c>
      <c r="DH10" s="1047"/>
      <c r="DI10" s="1047"/>
      <c r="DJ10" s="1047"/>
      <c r="DK10" s="1048"/>
      <c r="DL10" s="1046" t="s">
        <v>534</v>
      </c>
      <c r="DM10" s="1047"/>
      <c r="DN10" s="1047"/>
      <c r="DO10" s="1047"/>
      <c r="DP10" s="1048"/>
      <c r="DQ10" s="1046" t="s">
        <v>534</v>
      </c>
      <c r="DR10" s="1047"/>
      <c r="DS10" s="1047"/>
      <c r="DT10" s="1047"/>
      <c r="DU10" s="1048"/>
      <c r="DV10" s="1049"/>
      <c r="DW10" s="1050"/>
      <c r="DX10" s="1050"/>
      <c r="DY10" s="1050"/>
      <c r="DZ10" s="1051"/>
      <c r="EA10" s="256"/>
    </row>
    <row r="11" spans="1:131" s="257" customFormat="1" ht="26.25" customHeight="1">
      <c r="A11" s="263">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t="s">
        <v>605</v>
      </c>
      <c r="BT11" s="1072"/>
      <c r="BU11" s="1072"/>
      <c r="BV11" s="1072"/>
      <c r="BW11" s="1072"/>
      <c r="BX11" s="1072"/>
      <c r="BY11" s="1072"/>
      <c r="BZ11" s="1072"/>
      <c r="CA11" s="1072"/>
      <c r="CB11" s="1072"/>
      <c r="CC11" s="1072"/>
      <c r="CD11" s="1072"/>
      <c r="CE11" s="1072"/>
      <c r="CF11" s="1072"/>
      <c r="CG11" s="1073"/>
      <c r="CH11" s="1046">
        <v>-11</v>
      </c>
      <c r="CI11" s="1047"/>
      <c r="CJ11" s="1047"/>
      <c r="CK11" s="1047"/>
      <c r="CL11" s="1048"/>
      <c r="CM11" s="1046">
        <v>97</v>
      </c>
      <c r="CN11" s="1047"/>
      <c r="CO11" s="1047"/>
      <c r="CP11" s="1047"/>
      <c r="CQ11" s="1048"/>
      <c r="CR11" s="1046">
        <v>80</v>
      </c>
      <c r="CS11" s="1047"/>
      <c r="CT11" s="1047"/>
      <c r="CU11" s="1047"/>
      <c r="CV11" s="1048"/>
      <c r="CW11" s="1046" t="s">
        <v>534</v>
      </c>
      <c r="CX11" s="1047"/>
      <c r="CY11" s="1047"/>
      <c r="CZ11" s="1047"/>
      <c r="DA11" s="1048"/>
      <c r="DB11" s="1046" t="s">
        <v>534</v>
      </c>
      <c r="DC11" s="1047"/>
      <c r="DD11" s="1047"/>
      <c r="DE11" s="1047"/>
      <c r="DF11" s="1048"/>
      <c r="DG11" s="1046" t="s">
        <v>534</v>
      </c>
      <c r="DH11" s="1047"/>
      <c r="DI11" s="1047"/>
      <c r="DJ11" s="1047"/>
      <c r="DK11" s="1048"/>
      <c r="DL11" s="1046" t="s">
        <v>534</v>
      </c>
      <c r="DM11" s="1047"/>
      <c r="DN11" s="1047"/>
      <c r="DO11" s="1047"/>
      <c r="DP11" s="1048"/>
      <c r="DQ11" s="1046" t="s">
        <v>534</v>
      </c>
      <c r="DR11" s="1047"/>
      <c r="DS11" s="1047"/>
      <c r="DT11" s="1047"/>
      <c r="DU11" s="1048"/>
      <c r="DV11" s="1049"/>
      <c r="DW11" s="1050"/>
      <c r="DX11" s="1050"/>
      <c r="DY11" s="1050"/>
      <c r="DZ11" s="1051"/>
      <c r="EA11" s="256"/>
    </row>
    <row r="12" spans="1:131" s="257" customFormat="1" ht="26.25" customHeight="1">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c r="A22" s="263">
        <v>16</v>
      </c>
      <c r="B22" s="1094"/>
      <c r="C22" s="1095"/>
      <c r="D22" s="1095"/>
      <c r="E22" s="1095"/>
      <c r="F22" s="1095"/>
      <c r="G22" s="1095"/>
      <c r="H22" s="1095"/>
      <c r="I22" s="1095"/>
      <c r="J22" s="1095"/>
      <c r="K22" s="1095"/>
      <c r="L22" s="1095"/>
      <c r="M22" s="1095"/>
      <c r="N22" s="1095"/>
      <c r="O22" s="1095"/>
      <c r="P22" s="1096"/>
      <c r="Q22" s="1138"/>
      <c r="R22" s="1139"/>
      <c r="S22" s="1139"/>
      <c r="T22" s="1139"/>
      <c r="U22" s="1139"/>
      <c r="V22" s="1139"/>
      <c r="W22" s="1139"/>
      <c r="X22" s="1139"/>
      <c r="Y22" s="1139"/>
      <c r="Z22" s="1139"/>
      <c r="AA22" s="1139"/>
      <c r="AB22" s="1139"/>
      <c r="AC22" s="1139"/>
      <c r="AD22" s="1139"/>
      <c r="AE22" s="1140"/>
      <c r="AF22" s="1076"/>
      <c r="AG22" s="1077"/>
      <c r="AH22" s="1077"/>
      <c r="AI22" s="1077"/>
      <c r="AJ22" s="1078"/>
      <c r="AK22" s="1134"/>
      <c r="AL22" s="1135"/>
      <c r="AM22" s="1135"/>
      <c r="AN22" s="1135"/>
      <c r="AO22" s="1135"/>
      <c r="AP22" s="1135"/>
      <c r="AQ22" s="1135"/>
      <c r="AR22" s="1135"/>
      <c r="AS22" s="1135"/>
      <c r="AT22" s="1135"/>
      <c r="AU22" s="1136"/>
      <c r="AV22" s="1136"/>
      <c r="AW22" s="1136"/>
      <c r="AX22" s="1136"/>
      <c r="AY22" s="1137"/>
      <c r="AZ22" s="1092" t="s">
        <v>395</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c r="A23" s="266" t="s">
        <v>396</v>
      </c>
      <c r="B23" s="1001" t="s">
        <v>397</v>
      </c>
      <c r="C23" s="1002"/>
      <c r="D23" s="1002"/>
      <c r="E23" s="1002"/>
      <c r="F23" s="1002"/>
      <c r="G23" s="1002"/>
      <c r="H23" s="1002"/>
      <c r="I23" s="1002"/>
      <c r="J23" s="1002"/>
      <c r="K23" s="1002"/>
      <c r="L23" s="1002"/>
      <c r="M23" s="1002"/>
      <c r="N23" s="1002"/>
      <c r="O23" s="1002"/>
      <c r="P23" s="1003"/>
      <c r="Q23" s="1125">
        <v>48773</v>
      </c>
      <c r="R23" s="1126"/>
      <c r="S23" s="1126"/>
      <c r="T23" s="1126"/>
      <c r="U23" s="1126"/>
      <c r="V23" s="1126">
        <v>46585</v>
      </c>
      <c r="W23" s="1126"/>
      <c r="X23" s="1126"/>
      <c r="Y23" s="1126"/>
      <c r="Z23" s="1126"/>
      <c r="AA23" s="1126">
        <f>Q23-V23</f>
        <v>2188</v>
      </c>
      <c r="AB23" s="1126"/>
      <c r="AC23" s="1126"/>
      <c r="AD23" s="1126"/>
      <c r="AE23" s="1127"/>
      <c r="AF23" s="1128">
        <v>1513</v>
      </c>
      <c r="AG23" s="1126"/>
      <c r="AH23" s="1126"/>
      <c r="AI23" s="1126"/>
      <c r="AJ23" s="1129"/>
      <c r="AK23" s="1130"/>
      <c r="AL23" s="1131"/>
      <c r="AM23" s="1131"/>
      <c r="AN23" s="1131"/>
      <c r="AO23" s="1131"/>
      <c r="AP23" s="1126">
        <v>46961</v>
      </c>
      <c r="AQ23" s="1126"/>
      <c r="AR23" s="1126"/>
      <c r="AS23" s="1126"/>
      <c r="AT23" s="1126"/>
      <c r="AU23" s="1132" t="s">
        <v>534</v>
      </c>
      <c r="AV23" s="1132"/>
      <c r="AW23" s="1132"/>
      <c r="AX23" s="1132"/>
      <c r="AY23" s="1133"/>
      <c r="AZ23" s="1122" t="s">
        <v>398</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c r="A24" s="1121" t="s">
        <v>399</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c r="A25" s="1120" t="s">
        <v>400</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c r="A26" s="1052" t="s">
        <v>376</v>
      </c>
      <c r="B26" s="1053"/>
      <c r="C26" s="1053"/>
      <c r="D26" s="1053"/>
      <c r="E26" s="1053"/>
      <c r="F26" s="1053"/>
      <c r="G26" s="1053"/>
      <c r="H26" s="1053"/>
      <c r="I26" s="1053"/>
      <c r="J26" s="1053"/>
      <c r="K26" s="1053"/>
      <c r="L26" s="1053"/>
      <c r="M26" s="1053"/>
      <c r="N26" s="1053"/>
      <c r="O26" s="1053"/>
      <c r="P26" s="1054"/>
      <c r="Q26" s="1058" t="s">
        <v>401</v>
      </c>
      <c r="R26" s="1059"/>
      <c r="S26" s="1059"/>
      <c r="T26" s="1059"/>
      <c r="U26" s="1060"/>
      <c r="V26" s="1058" t="s">
        <v>402</v>
      </c>
      <c r="W26" s="1059"/>
      <c r="X26" s="1059"/>
      <c r="Y26" s="1059"/>
      <c r="Z26" s="1060"/>
      <c r="AA26" s="1058" t="s">
        <v>403</v>
      </c>
      <c r="AB26" s="1059"/>
      <c r="AC26" s="1059"/>
      <c r="AD26" s="1059"/>
      <c r="AE26" s="1059"/>
      <c r="AF26" s="1116" t="s">
        <v>404</v>
      </c>
      <c r="AG26" s="1065"/>
      <c r="AH26" s="1065"/>
      <c r="AI26" s="1065"/>
      <c r="AJ26" s="1117"/>
      <c r="AK26" s="1059" t="s">
        <v>405</v>
      </c>
      <c r="AL26" s="1059"/>
      <c r="AM26" s="1059"/>
      <c r="AN26" s="1059"/>
      <c r="AO26" s="1060"/>
      <c r="AP26" s="1058" t="s">
        <v>406</v>
      </c>
      <c r="AQ26" s="1059"/>
      <c r="AR26" s="1059"/>
      <c r="AS26" s="1059"/>
      <c r="AT26" s="1060"/>
      <c r="AU26" s="1058" t="s">
        <v>407</v>
      </c>
      <c r="AV26" s="1059"/>
      <c r="AW26" s="1059"/>
      <c r="AX26" s="1059"/>
      <c r="AY26" s="1060"/>
      <c r="AZ26" s="1058" t="s">
        <v>408</v>
      </c>
      <c r="BA26" s="1059"/>
      <c r="BB26" s="1059"/>
      <c r="BC26" s="1059"/>
      <c r="BD26" s="1060"/>
      <c r="BE26" s="1058" t="s">
        <v>383</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c r="A28" s="268">
        <v>1</v>
      </c>
      <c r="B28" s="1107" t="s">
        <v>409</v>
      </c>
      <c r="C28" s="1108"/>
      <c r="D28" s="1108"/>
      <c r="E28" s="1108"/>
      <c r="F28" s="1108"/>
      <c r="G28" s="1108"/>
      <c r="H28" s="1108"/>
      <c r="I28" s="1108"/>
      <c r="J28" s="1108"/>
      <c r="K28" s="1108"/>
      <c r="L28" s="1108"/>
      <c r="M28" s="1108"/>
      <c r="N28" s="1108"/>
      <c r="O28" s="1108"/>
      <c r="P28" s="1109"/>
      <c r="Q28" s="1110">
        <v>6545</v>
      </c>
      <c r="R28" s="1111"/>
      <c r="S28" s="1111"/>
      <c r="T28" s="1111"/>
      <c r="U28" s="1111"/>
      <c r="V28" s="1111">
        <v>6505</v>
      </c>
      <c r="W28" s="1111"/>
      <c r="X28" s="1111"/>
      <c r="Y28" s="1111"/>
      <c r="Z28" s="1111"/>
      <c r="AA28" s="1111">
        <f>Q28-V28</f>
        <v>40</v>
      </c>
      <c r="AB28" s="1111"/>
      <c r="AC28" s="1111"/>
      <c r="AD28" s="1111"/>
      <c r="AE28" s="1112"/>
      <c r="AF28" s="1113">
        <v>40</v>
      </c>
      <c r="AG28" s="1111"/>
      <c r="AH28" s="1111"/>
      <c r="AI28" s="1111"/>
      <c r="AJ28" s="1114"/>
      <c r="AK28" s="1115">
        <v>614</v>
      </c>
      <c r="AL28" s="1103"/>
      <c r="AM28" s="1103"/>
      <c r="AN28" s="1103"/>
      <c r="AO28" s="1103"/>
      <c r="AP28" s="1103" t="s">
        <v>534</v>
      </c>
      <c r="AQ28" s="1103"/>
      <c r="AR28" s="1103"/>
      <c r="AS28" s="1103"/>
      <c r="AT28" s="1103"/>
      <c r="AU28" s="1103" t="s">
        <v>534</v>
      </c>
      <c r="AV28" s="1103"/>
      <c r="AW28" s="1103"/>
      <c r="AX28" s="1103"/>
      <c r="AY28" s="1103"/>
      <c r="AZ28" s="1104" t="s">
        <v>534</v>
      </c>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c r="A29" s="268">
        <v>2</v>
      </c>
      <c r="B29" s="1094" t="s">
        <v>410</v>
      </c>
      <c r="C29" s="1095"/>
      <c r="D29" s="1095"/>
      <c r="E29" s="1095"/>
      <c r="F29" s="1095"/>
      <c r="G29" s="1095"/>
      <c r="H29" s="1095"/>
      <c r="I29" s="1095"/>
      <c r="J29" s="1095"/>
      <c r="K29" s="1095"/>
      <c r="L29" s="1095"/>
      <c r="M29" s="1095"/>
      <c r="N29" s="1095"/>
      <c r="O29" s="1095"/>
      <c r="P29" s="1096"/>
      <c r="Q29" s="1100">
        <v>442</v>
      </c>
      <c r="R29" s="1101"/>
      <c r="S29" s="1101"/>
      <c r="T29" s="1101"/>
      <c r="U29" s="1101"/>
      <c r="V29" s="1101">
        <v>441</v>
      </c>
      <c r="W29" s="1101"/>
      <c r="X29" s="1101"/>
      <c r="Y29" s="1101"/>
      <c r="Z29" s="1101"/>
      <c r="AA29" s="1101">
        <f t="shared" ref="AA29:AA32" si="0">Q29-V29</f>
        <v>1</v>
      </c>
      <c r="AB29" s="1101"/>
      <c r="AC29" s="1101"/>
      <c r="AD29" s="1101"/>
      <c r="AE29" s="1102"/>
      <c r="AF29" s="1076">
        <v>1</v>
      </c>
      <c r="AG29" s="1077"/>
      <c r="AH29" s="1077"/>
      <c r="AI29" s="1077"/>
      <c r="AJ29" s="1078"/>
      <c r="AK29" s="1037">
        <v>199</v>
      </c>
      <c r="AL29" s="1028"/>
      <c r="AM29" s="1028"/>
      <c r="AN29" s="1028"/>
      <c r="AO29" s="1028"/>
      <c r="AP29" s="1028">
        <v>90</v>
      </c>
      <c r="AQ29" s="1028"/>
      <c r="AR29" s="1028"/>
      <c r="AS29" s="1028"/>
      <c r="AT29" s="1028"/>
      <c r="AU29" s="1028">
        <v>57</v>
      </c>
      <c r="AV29" s="1028"/>
      <c r="AW29" s="1028"/>
      <c r="AX29" s="1028"/>
      <c r="AY29" s="1028"/>
      <c r="AZ29" s="1099" t="s">
        <v>534</v>
      </c>
      <c r="BA29" s="1099"/>
      <c r="BB29" s="1099"/>
      <c r="BC29" s="1099"/>
      <c r="BD29" s="1099"/>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c r="A30" s="268">
        <v>3</v>
      </c>
      <c r="B30" s="1094" t="s">
        <v>411</v>
      </c>
      <c r="C30" s="1095"/>
      <c r="D30" s="1095"/>
      <c r="E30" s="1095"/>
      <c r="F30" s="1095"/>
      <c r="G30" s="1095"/>
      <c r="H30" s="1095"/>
      <c r="I30" s="1095"/>
      <c r="J30" s="1095"/>
      <c r="K30" s="1095"/>
      <c r="L30" s="1095"/>
      <c r="M30" s="1095"/>
      <c r="N30" s="1095"/>
      <c r="O30" s="1095"/>
      <c r="P30" s="1096"/>
      <c r="Q30" s="1100">
        <v>659</v>
      </c>
      <c r="R30" s="1101"/>
      <c r="S30" s="1101"/>
      <c r="T30" s="1101"/>
      <c r="U30" s="1101"/>
      <c r="V30" s="1101">
        <v>658</v>
      </c>
      <c r="W30" s="1101"/>
      <c r="X30" s="1101"/>
      <c r="Y30" s="1101"/>
      <c r="Z30" s="1101"/>
      <c r="AA30" s="1101">
        <f t="shared" si="0"/>
        <v>1</v>
      </c>
      <c r="AB30" s="1101"/>
      <c r="AC30" s="1101"/>
      <c r="AD30" s="1101"/>
      <c r="AE30" s="1102"/>
      <c r="AF30" s="1076">
        <v>1</v>
      </c>
      <c r="AG30" s="1077"/>
      <c r="AH30" s="1077"/>
      <c r="AI30" s="1077"/>
      <c r="AJ30" s="1078"/>
      <c r="AK30" s="1037">
        <v>178</v>
      </c>
      <c r="AL30" s="1028"/>
      <c r="AM30" s="1028"/>
      <c r="AN30" s="1028"/>
      <c r="AO30" s="1028"/>
      <c r="AP30" s="1028" t="s">
        <v>534</v>
      </c>
      <c r="AQ30" s="1028"/>
      <c r="AR30" s="1028"/>
      <c r="AS30" s="1028"/>
      <c r="AT30" s="1028"/>
      <c r="AU30" s="1028" t="s">
        <v>534</v>
      </c>
      <c r="AV30" s="1028"/>
      <c r="AW30" s="1028"/>
      <c r="AX30" s="1028"/>
      <c r="AY30" s="1028"/>
      <c r="AZ30" s="1099" t="s">
        <v>534</v>
      </c>
      <c r="BA30" s="1099"/>
      <c r="BB30" s="1099"/>
      <c r="BC30" s="1099"/>
      <c r="BD30" s="1099"/>
      <c r="BE30" s="1089"/>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c r="A31" s="268">
        <v>4</v>
      </c>
      <c r="B31" s="1094" t="s">
        <v>412</v>
      </c>
      <c r="C31" s="1095"/>
      <c r="D31" s="1095"/>
      <c r="E31" s="1095"/>
      <c r="F31" s="1095"/>
      <c r="G31" s="1095"/>
      <c r="H31" s="1095"/>
      <c r="I31" s="1095"/>
      <c r="J31" s="1095"/>
      <c r="K31" s="1095"/>
      <c r="L31" s="1095"/>
      <c r="M31" s="1095"/>
      <c r="N31" s="1095"/>
      <c r="O31" s="1095"/>
      <c r="P31" s="1096"/>
      <c r="Q31" s="1100">
        <v>6926</v>
      </c>
      <c r="R31" s="1101"/>
      <c r="S31" s="1101"/>
      <c r="T31" s="1101"/>
      <c r="U31" s="1101"/>
      <c r="V31" s="1101">
        <v>6696</v>
      </c>
      <c r="W31" s="1101"/>
      <c r="X31" s="1101"/>
      <c r="Y31" s="1101"/>
      <c r="Z31" s="1101"/>
      <c r="AA31" s="1101">
        <f t="shared" si="0"/>
        <v>230</v>
      </c>
      <c r="AB31" s="1101"/>
      <c r="AC31" s="1101"/>
      <c r="AD31" s="1101"/>
      <c r="AE31" s="1102"/>
      <c r="AF31" s="1076">
        <v>230</v>
      </c>
      <c r="AG31" s="1077"/>
      <c r="AH31" s="1077"/>
      <c r="AI31" s="1077"/>
      <c r="AJ31" s="1078"/>
      <c r="AK31" s="1037">
        <v>1027</v>
      </c>
      <c r="AL31" s="1028"/>
      <c r="AM31" s="1028"/>
      <c r="AN31" s="1028"/>
      <c r="AO31" s="1028"/>
      <c r="AP31" s="1028" t="s">
        <v>534</v>
      </c>
      <c r="AQ31" s="1028"/>
      <c r="AR31" s="1028"/>
      <c r="AS31" s="1028"/>
      <c r="AT31" s="1028"/>
      <c r="AU31" s="1028" t="s">
        <v>534</v>
      </c>
      <c r="AV31" s="1028"/>
      <c r="AW31" s="1028"/>
      <c r="AX31" s="1028"/>
      <c r="AY31" s="1028"/>
      <c r="AZ31" s="1099" t="s">
        <v>534</v>
      </c>
      <c r="BA31" s="1099"/>
      <c r="BB31" s="1099"/>
      <c r="BC31" s="1099"/>
      <c r="BD31" s="1099"/>
      <c r="BE31" s="1089"/>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c r="A32" s="268">
        <v>5</v>
      </c>
      <c r="B32" s="1094" t="s">
        <v>413</v>
      </c>
      <c r="C32" s="1095"/>
      <c r="D32" s="1095"/>
      <c r="E32" s="1095"/>
      <c r="F32" s="1095"/>
      <c r="G32" s="1095"/>
      <c r="H32" s="1095"/>
      <c r="I32" s="1095"/>
      <c r="J32" s="1095"/>
      <c r="K32" s="1095"/>
      <c r="L32" s="1095"/>
      <c r="M32" s="1095"/>
      <c r="N32" s="1095"/>
      <c r="O32" s="1095"/>
      <c r="P32" s="1096"/>
      <c r="Q32" s="1100">
        <v>6</v>
      </c>
      <c r="R32" s="1101"/>
      <c r="S32" s="1101"/>
      <c r="T32" s="1101"/>
      <c r="U32" s="1101"/>
      <c r="V32" s="1101">
        <v>5</v>
      </c>
      <c r="W32" s="1101"/>
      <c r="X32" s="1101"/>
      <c r="Y32" s="1101"/>
      <c r="Z32" s="1101"/>
      <c r="AA32" s="1101">
        <f t="shared" si="0"/>
        <v>1</v>
      </c>
      <c r="AB32" s="1101"/>
      <c r="AC32" s="1101"/>
      <c r="AD32" s="1101"/>
      <c r="AE32" s="1102"/>
      <c r="AF32" s="1076">
        <v>1</v>
      </c>
      <c r="AG32" s="1077"/>
      <c r="AH32" s="1077"/>
      <c r="AI32" s="1077"/>
      <c r="AJ32" s="1078"/>
      <c r="AK32" s="1037">
        <v>0</v>
      </c>
      <c r="AL32" s="1028"/>
      <c r="AM32" s="1028"/>
      <c r="AN32" s="1028"/>
      <c r="AO32" s="1028"/>
      <c r="AP32" s="1028" t="s">
        <v>534</v>
      </c>
      <c r="AQ32" s="1028"/>
      <c r="AR32" s="1028"/>
      <c r="AS32" s="1028"/>
      <c r="AT32" s="1028"/>
      <c r="AU32" s="1028" t="s">
        <v>534</v>
      </c>
      <c r="AV32" s="1028"/>
      <c r="AW32" s="1028"/>
      <c r="AX32" s="1028"/>
      <c r="AY32" s="1028"/>
      <c r="AZ32" s="1099" t="s">
        <v>534</v>
      </c>
      <c r="BA32" s="1099"/>
      <c r="BB32" s="1099"/>
      <c r="BC32" s="1099"/>
      <c r="BD32" s="1099"/>
      <c r="BE32" s="1089"/>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c r="A33" s="268">
        <v>6</v>
      </c>
      <c r="B33" s="1094" t="s">
        <v>414</v>
      </c>
      <c r="C33" s="1095"/>
      <c r="D33" s="1095"/>
      <c r="E33" s="1095"/>
      <c r="F33" s="1095"/>
      <c r="G33" s="1095"/>
      <c r="H33" s="1095"/>
      <c r="I33" s="1095"/>
      <c r="J33" s="1095"/>
      <c r="K33" s="1095"/>
      <c r="L33" s="1095"/>
      <c r="M33" s="1095"/>
      <c r="N33" s="1095"/>
      <c r="O33" s="1095"/>
      <c r="P33" s="1096"/>
      <c r="Q33" s="1100">
        <v>1556</v>
      </c>
      <c r="R33" s="1101"/>
      <c r="S33" s="1101"/>
      <c r="T33" s="1101"/>
      <c r="U33" s="1101"/>
      <c r="V33" s="1101">
        <v>1421</v>
      </c>
      <c r="W33" s="1101"/>
      <c r="X33" s="1101"/>
      <c r="Y33" s="1101"/>
      <c r="Z33" s="1101"/>
      <c r="AA33" s="1101">
        <f t="shared" ref="AA33" si="1">Q33-V33</f>
        <v>135</v>
      </c>
      <c r="AB33" s="1101"/>
      <c r="AC33" s="1101"/>
      <c r="AD33" s="1101"/>
      <c r="AE33" s="1102"/>
      <c r="AF33" s="1076">
        <v>1460</v>
      </c>
      <c r="AG33" s="1077"/>
      <c r="AH33" s="1077"/>
      <c r="AI33" s="1077"/>
      <c r="AJ33" s="1078"/>
      <c r="AK33" s="1037">
        <v>188</v>
      </c>
      <c r="AL33" s="1028"/>
      <c r="AM33" s="1028"/>
      <c r="AN33" s="1028"/>
      <c r="AO33" s="1028"/>
      <c r="AP33" s="1028">
        <v>3444</v>
      </c>
      <c r="AQ33" s="1028"/>
      <c r="AR33" s="1028"/>
      <c r="AS33" s="1028"/>
      <c r="AT33" s="1028"/>
      <c r="AU33" s="1028">
        <v>1240</v>
      </c>
      <c r="AV33" s="1028"/>
      <c r="AW33" s="1028"/>
      <c r="AX33" s="1028"/>
      <c r="AY33" s="1028"/>
      <c r="AZ33" s="1099" t="s">
        <v>534</v>
      </c>
      <c r="BA33" s="1099"/>
      <c r="BB33" s="1099"/>
      <c r="BC33" s="1099"/>
      <c r="BD33" s="1099"/>
      <c r="BE33" s="1089" t="s">
        <v>415</v>
      </c>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c r="A34" s="268">
        <v>7</v>
      </c>
      <c r="B34" s="1094" t="s">
        <v>416</v>
      </c>
      <c r="C34" s="1095"/>
      <c r="D34" s="1095"/>
      <c r="E34" s="1095"/>
      <c r="F34" s="1095"/>
      <c r="G34" s="1095"/>
      <c r="H34" s="1095"/>
      <c r="I34" s="1095"/>
      <c r="J34" s="1095"/>
      <c r="K34" s="1095"/>
      <c r="L34" s="1095"/>
      <c r="M34" s="1095"/>
      <c r="N34" s="1095"/>
      <c r="O34" s="1095"/>
      <c r="P34" s="1096"/>
      <c r="Q34" s="1100">
        <v>1306</v>
      </c>
      <c r="R34" s="1101"/>
      <c r="S34" s="1101"/>
      <c r="T34" s="1101"/>
      <c r="U34" s="1101"/>
      <c r="V34" s="1101">
        <v>1184</v>
      </c>
      <c r="W34" s="1101"/>
      <c r="X34" s="1101"/>
      <c r="Y34" s="1101"/>
      <c r="Z34" s="1101"/>
      <c r="AA34" s="1101">
        <f t="shared" ref="AA34" si="2">Q34-V34</f>
        <v>122</v>
      </c>
      <c r="AB34" s="1101"/>
      <c r="AC34" s="1101"/>
      <c r="AD34" s="1101"/>
      <c r="AE34" s="1102"/>
      <c r="AF34" s="1076">
        <v>522</v>
      </c>
      <c r="AG34" s="1077"/>
      <c r="AH34" s="1077"/>
      <c r="AI34" s="1077"/>
      <c r="AJ34" s="1078"/>
      <c r="AK34" s="1037">
        <v>1676</v>
      </c>
      <c r="AL34" s="1028"/>
      <c r="AM34" s="1028"/>
      <c r="AN34" s="1028"/>
      <c r="AO34" s="1028"/>
      <c r="AP34" s="1028">
        <v>7662</v>
      </c>
      <c r="AQ34" s="1028"/>
      <c r="AR34" s="1028"/>
      <c r="AS34" s="1028"/>
      <c r="AT34" s="1028"/>
      <c r="AU34" s="1028">
        <v>3532</v>
      </c>
      <c r="AV34" s="1028"/>
      <c r="AW34" s="1028"/>
      <c r="AX34" s="1028"/>
      <c r="AY34" s="1028"/>
      <c r="AZ34" s="1099" t="s">
        <v>534</v>
      </c>
      <c r="BA34" s="1099"/>
      <c r="BB34" s="1099"/>
      <c r="BC34" s="1099"/>
      <c r="BD34" s="1099"/>
      <c r="BE34" s="1089" t="s">
        <v>417</v>
      </c>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c r="A35" s="268">
        <v>8</v>
      </c>
      <c r="B35" s="1094" t="s">
        <v>418</v>
      </c>
      <c r="C35" s="1095"/>
      <c r="D35" s="1095"/>
      <c r="E35" s="1095"/>
      <c r="F35" s="1095"/>
      <c r="G35" s="1095"/>
      <c r="H35" s="1095"/>
      <c r="I35" s="1095"/>
      <c r="J35" s="1095"/>
      <c r="K35" s="1095"/>
      <c r="L35" s="1095"/>
      <c r="M35" s="1095"/>
      <c r="N35" s="1095"/>
      <c r="O35" s="1095"/>
      <c r="P35" s="1096"/>
      <c r="Q35" s="1100">
        <v>86</v>
      </c>
      <c r="R35" s="1101"/>
      <c r="S35" s="1101"/>
      <c r="T35" s="1101"/>
      <c r="U35" s="1101"/>
      <c r="V35" s="1101">
        <v>83</v>
      </c>
      <c r="W35" s="1101"/>
      <c r="X35" s="1101"/>
      <c r="Y35" s="1101"/>
      <c r="Z35" s="1101"/>
      <c r="AA35" s="1101">
        <f t="shared" ref="AA35" si="3">Q35-V35</f>
        <v>3</v>
      </c>
      <c r="AB35" s="1101"/>
      <c r="AC35" s="1101"/>
      <c r="AD35" s="1101"/>
      <c r="AE35" s="1102"/>
      <c r="AF35" s="1076">
        <v>42</v>
      </c>
      <c r="AG35" s="1077"/>
      <c r="AH35" s="1077"/>
      <c r="AI35" s="1077"/>
      <c r="AJ35" s="1078"/>
      <c r="AK35" s="1037">
        <v>43</v>
      </c>
      <c r="AL35" s="1028"/>
      <c r="AM35" s="1028"/>
      <c r="AN35" s="1028"/>
      <c r="AO35" s="1028"/>
      <c r="AP35" s="1028">
        <v>626</v>
      </c>
      <c r="AQ35" s="1028"/>
      <c r="AR35" s="1028"/>
      <c r="AS35" s="1028"/>
      <c r="AT35" s="1028"/>
      <c r="AU35" s="1028">
        <v>463</v>
      </c>
      <c r="AV35" s="1028"/>
      <c r="AW35" s="1028"/>
      <c r="AX35" s="1028"/>
      <c r="AY35" s="1028"/>
      <c r="AZ35" s="1099" t="s">
        <v>534</v>
      </c>
      <c r="BA35" s="1099"/>
      <c r="BB35" s="1099"/>
      <c r="BC35" s="1099"/>
      <c r="BD35" s="1099"/>
      <c r="BE35" s="1089" t="s">
        <v>417</v>
      </c>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c r="A36" s="268">
        <v>9</v>
      </c>
      <c r="B36" s="1094" t="s">
        <v>419</v>
      </c>
      <c r="C36" s="1095"/>
      <c r="D36" s="1095"/>
      <c r="E36" s="1095"/>
      <c r="F36" s="1095"/>
      <c r="G36" s="1095"/>
      <c r="H36" s="1095"/>
      <c r="I36" s="1095"/>
      <c r="J36" s="1095"/>
      <c r="K36" s="1095"/>
      <c r="L36" s="1095"/>
      <c r="M36" s="1095"/>
      <c r="N36" s="1095"/>
      <c r="O36" s="1095"/>
      <c r="P36" s="1096"/>
      <c r="Q36" s="1100">
        <v>51</v>
      </c>
      <c r="R36" s="1101"/>
      <c r="S36" s="1101"/>
      <c r="T36" s="1101"/>
      <c r="U36" s="1101"/>
      <c r="V36" s="1101">
        <v>51</v>
      </c>
      <c r="W36" s="1101"/>
      <c r="X36" s="1101"/>
      <c r="Y36" s="1101"/>
      <c r="Z36" s="1101"/>
      <c r="AA36" s="1101">
        <v>0</v>
      </c>
      <c r="AB36" s="1101"/>
      <c r="AC36" s="1101"/>
      <c r="AD36" s="1101"/>
      <c r="AE36" s="1102"/>
      <c r="AF36" s="1076">
        <v>0</v>
      </c>
      <c r="AG36" s="1077"/>
      <c r="AH36" s="1077"/>
      <c r="AI36" s="1077"/>
      <c r="AJ36" s="1078"/>
      <c r="AK36" s="1037">
        <v>33</v>
      </c>
      <c r="AL36" s="1028"/>
      <c r="AM36" s="1028"/>
      <c r="AN36" s="1028"/>
      <c r="AO36" s="1028"/>
      <c r="AP36" s="1028">
        <v>427</v>
      </c>
      <c r="AQ36" s="1028"/>
      <c r="AR36" s="1028"/>
      <c r="AS36" s="1028"/>
      <c r="AT36" s="1028"/>
      <c r="AU36" s="1028">
        <v>348</v>
      </c>
      <c r="AV36" s="1028"/>
      <c r="AW36" s="1028"/>
      <c r="AX36" s="1028"/>
      <c r="AY36" s="1028"/>
      <c r="AZ36" s="1099" t="s">
        <v>534</v>
      </c>
      <c r="BA36" s="1099"/>
      <c r="BB36" s="1099"/>
      <c r="BC36" s="1099"/>
      <c r="BD36" s="1099"/>
      <c r="BE36" s="1089" t="s">
        <v>420</v>
      </c>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c r="A37" s="268">
        <v>10</v>
      </c>
      <c r="B37" s="1094" t="s">
        <v>421</v>
      </c>
      <c r="C37" s="1095"/>
      <c r="D37" s="1095"/>
      <c r="E37" s="1095"/>
      <c r="F37" s="1095"/>
      <c r="G37" s="1095"/>
      <c r="H37" s="1095"/>
      <c r="I37" s="1095"/>
      <c r="J37" s="1095"/>
      <c r="K37" s="1095"/>
      <c r="L37" s="1095"/>
      <c r="M37" s="1095"/>
      <c r="N37" s="1095"/>
      <c r="O37" s="1095"/>
      <c r="P37" s="1096"/>
      <c r="Q37" s="1100">
        <v>33</v>
      </c>
      <c r="R37" s="1101"/>
      <c r="S37" s="1101"/>
      <c r="T37" s="1101"/>
      <c r="U37" s="1101"/>
      <c r="V37" s="1101">
        <v>33</v>
      </c>
      <c r="W37" s="1101"/>
      <c r="X37" s="1101"/>
      <c r="Y37" s="1101"/>
      <c r="Z37" s="1101"/>
      <c r="AA37" s="1101">
        <v>0</v>
      </c>
      <c r="AB37" s="1101"/>
      <c r="AC37" s="1101"/>
      <c r="AD37" s="1101"/>
      <c r="AE37" s="1102"/>
      <c r="AF37" s="1076">
        <v>0</v>
      </c>
      <c r="AG37" s="1077"/>
      <c r="AH37" s="1077"/>
      <c r="AI37" s="1077"/>
      <c r="AJ37" s="1078"/>
      <c r="AK37" s="1037">
        <v>19</v>
      </c>
      <c r="AL37" s="1028"/>
      <c r="AM37" s="1028"/>
      <c r="AN37" s="1028"/>
      <c r="AO37" s="1028"/>
      <c r="AP37" s="1028">
        <v>207</v>
      </c>
      <c r="AQ37" s="1028"/>
      <c r="AR37" s="1028"/>
      <c r="AS37" s="1028"/>
      <c r="AT37" s="1028"/>
      <c r="AU37" s="1028">
        <v>204</v>
      </c>
      <c r="AV37" s="1028"/>
      <c r="AW37" s="1028"/>
      <c r="AX37" s="1028"/>
      <c r="AY37" s="1028"/>
      <c r="AZ37" s="1099" t="s">
        <v>534</v>
      </c>
      <c r="BA37" s="1099"/>
      <c r="BB37" s="1099"/>
      <c r="BC37" s="1099"/>
      <c r="BD37" s="1099"/>
      <c r="BE37" s="1089" t="s">
        <v>420</v>
      </c>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c r="A38" s="268">
        <v>11</v>
      </c>
      <c r="B38" s="1094" t="s">
        <v>422</v>
      </c>
      <c r="C38" s="1095"/>
      <c r="D38" s="1095"/>
      <c r="E38" s="1095"/>
      <c r="F38" s="1095"/>
      <c r="G38" s="1095"/>
      <c r="H38" s="1095"/>
      <c r="I38" s="1095"/>
      <c r="J38" s="1095"/>
      <c r="K38" s="1095"/>
      <c r="L38" s="1095"/>
      <c r="M38" s="1095"/>
      <c r="N38" s="1095"/>
      <c r="O38" s="1095"/>
      <c r="P38" s="1096"/>
      <c r="Q38" s="1100">
        <v>26</v>
      </c>
      <c r="R38" s="1101"/>
      <c r="S38" s="1101"/>
      <c r="T38" s="1101"/>
      <c r="U38" s="1101"/>
      <c r="V38" s="1101">
        <v>23</v>
      </c>
      <c r="W38" s="1101"/>
      <c r="X38" s="1101"/>
      <c r="Y38" s="1101"/>
      <c r="Z38" s="1101"/>
      <c r="AA38" s="1101">
        <v>3</v>
      </c>
      <c r="AB38" s="1101"/>
      <c r="AC38" s="1101"/>
      <c r="AD38" s="1101"/>
      <c r="AE38" s="1102"/>
      <c r="AF38" s="1076">
        <v>3</v>
      </c>
      <c r="AG38" s="1077"/>
      <c r="AH38" s="1077"/>
      <c r="AI38" s="1077"/>
      <c r="AJ38" s="1078"/>
      <c r="AK38" s="1037">
        <v>17</v>
      </c>
      <c r="AL38" s="1028"/>
      <c r="AM38" s="1028"/>
      <c r="AN38" s="1028"/>
      <c r="AO38" s="1028"/>
      <c r="AP38" s="1028">
        <v>119</v>
      </c>
      <c r="AQ38" s="1028"/>
      <c r="AR38" s="1028"/>
      <c r="AS38" s="1028"/>
      <c r="AT38" s="1028"/>
      <c r="AU38" s="1028">
        <v>119</v>
      </c>
      <c r="AV38" s="1028"/>
      <c r="AW38" s="1028"/>
      <c r="AX38" s="1028"/>
      <c r="AY38" s="1028"/>
      <c r="AZ38" s="1099" t="s">
        <v>534</v>
      </c>
      <c r="BA38" s="1099"/>
      <c r="BB38" s="1099"/>
      <c r="BC38" s="1099"/>
      <c r="BD38" s="1099"/>
      <c r="BE38" s="1089" t="s">
        <v>423</v>
      </c>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c r="A39" s="268">
        <v>12</v>
      </c>
      <c r="B39" s="1094" t="s">
        <v>424</v>
      </c>
      <c r="C39" s="1095"/>
      <c r="D39" s="1095"/>
      <c r="E39" s="1095"/>
      <c r="F39" s="1095"/>
      <c r="G39" s="1095"/>
      <c r="H39" s="1095"/>
      <c r="I39" s="1095"/>
      <c r="J39" s="1095"/>
      <c r="K39" s="1095"/>
      <c r="L39" s="1095"/>
      <c r="M39" s="1095"/>
      <c r="N39" s="1095"/>
      <c r="O39" s="1095"/>
      <c r="P39" s="1096"/>
      <c r="Q39" s="1100">
        <v>179</v>
      </c>
      <c r="R39" s="1101"/>
      <c r="S39" s="1101"/>
      <c r="T39" s="1101"/>
      <c r="U39" s="1101"/>
      <c r="V39" s="1101">
        <v>178</v>
      </c>
      <c r="W39" s="1101"/>
      <c r="X39" s="1101"/>
      <c r="Y39" s="1101"/>
      <c r="Z39" s="1101"/>
      <c r="AA39" s="1101">
        <v>1</v>
      </c>
      <c r="AB39" s="1101"/>
      <c r="AC39" s="1101"/>
      <c r="AD39" s="1101"/>
      <c r="AE39" s="1102"/>
      <c r="AF39" s="1076">
        <v>1</v>
      </c>
      <c r="AG39" s="1077"/>
      <c r="AH39" s="1077"/>
      <c r="AI39" s="1077"/>
      <c r="AJ39" s="1078"/>
      <c r="AK39" s="1037">
        <v>47</v>
      </c>
      <c r="AL39" s="1028"/>
      <c r="AM39" s="1028"/>
      <c r="AN39" s="1028"/>
      <c r="AO39" s="1028"/>
      <c r="AP39" s="1028">
        <v>622</v>
      </c>
      <c r="AQ39" s="1028"/>
      <c r="AR39" s="1028"/>
      <c r="AS39" s="1028"/>
      <c r="AT39" s="1028"/>
      <c r="AU39" s="1028">
        <v>622</v>
      </c>
      <c r="AV39" s="1028"/>
      <c r="AW39" s="1028"/>
      <c r="AX39" s="1028"/>
      <c r="AY39" s="1028"/>
      <c r="AZ39" s="1099" t="s">
        <v>534</v>
      </c>
      <c r="BA39" s="1099"/>
      <c r="BB39" s="1099"/>
      <c r="BC39" s="1099"/>
      <c r="BD39" s="1099"/>
      <c r="BE39" s="1089" t="s">
        <v>425</v>
      </c>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426</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c r="A63" s="266" t="s">
        <v>396</v>
      </c>
      <c r="B63" s="1001" t="s">
        <v>427</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2301</v>
      </c>
      <c r="AG63" s="1016"/>
      <c r="AH63" s="1016"/>
      <c r="AI63" s="1016"/>
      <c r="AJ63" s="1087"/>
      <c r="AK63" s="1088"/>
      <c r="AL63" s="1020"/>
      <c r="AM63" s="1020"/>
      <c r="AN63" s="1020"/>
      <c r="AO63" s="1020"/>
      <c r="AP63" s="1016">
        <f>SUM(AP28:AT39)</f>
        <v>13197</v>
      </c>
      <c r="AQ63" s="1016"/>
      <c r="AR63" s="1016"/>
      <c r="AS63" s="1016"/>
      <c r="AT63" s="1016"/>
      <c r="AU63" s="1016">
        <f>SUM(AU28:AY39)</f>
        <v>6585</v>
      </c>
      <c r="AV63" s="1016"/>
      <c r="AW63" s="1016"/>
      <c r="AX63" s="1016"/>
      <c r="AY63" s="1016"/>
      <c r="AZ63" s="1082"/>
      <c r="BA63" s="1082"/>
      <c r="BB63" s="1082"/>
      <c r="BC63" s="1082"/>
      <c r="BD63" s="1082"/>
      <c r="BE63" s="1017" t="s">
        <v>534</v>
      </c>
      <c r="BF63" s="1017"/>
      <c r="BG63" s="1017"/>
      <c r="BH63" s="1017"/>
      <c r="BI63" s="1018"/>
      <c r="BJ63" s="1083" t="s">
        <v>428</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c r="A65" s="254" t="s">
        <v>429</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c r="A66" s="1052" t="s">
        <v>430</v>
      </c>
      <c r="B66" s="1053"/>
      <c r="C66" s="1053"/>
      <c r="D66" s="1053"/>
      <c r="E66" s="1053"/>
      <c r="F66" s="1053"/>
      <c r="G66" s="1053"/>
      <c r="H66" s="1053"/>
      <c r="I66" s="1053"/>
      <c r="J66" s="1053"/>
      <c r="K66" s="1053"/>
      <c r="L66" s="1053"/>
      <c r="M66" s="1053"/>
      <c r="N66" s="1053"/>
      <c r="O66" s="1053"/>
      <c r="P66" s="1054"/>
      <c r="Q66" s="1058" t="s">
        <v>431</v>
      </c>
      <c r="R66" s="1059"/>
      <c r="S66" s="1059"/>
      <c r="T66" s="1059"/>
      <c r="U66" s="1060"/>
      <c r="V66" s="1058" t="s">
        <v>432</v>
      </c>
      <c r="W66" s="1059"/>
      <c r="X66" s="1059"/>
      <c r="Y66" s="1059"/>
      <c r="Z66" s="1060"/>
      <c r="AA66" s="1058" t="s">
        <v>433</v>
      </c>
      <c r="AB66" s="1059"/>
      <c r="AC66" s="1059"/>
      <c r="AD66" s="1059"/>
      <c r="AE66" s="1060"/>
      <c r="AF66" s="1064" t="s">
        <v>404</v>
      </c>
      <c r="AG66" s="1065"/>
      <c r="AH66" s="1065"/>
      <c r="AI66" s="1065"/>
      <c r="AJ66" s="1066"/>
      <c r="AK66" s="1058" t="s">
        <v>434</v>
      </c>
      <c r="AL66" s="1053"/>
      <c r="AM66" s="1053"/>
      <c r="AN66" s="1053"/>
      <c r="AO66" s="1054"/>
      <c r="AP66" s="1058" t="s">
        <v>435</v>
      </c>
      <c r="AQ66" s="1059"/>
      <c r="AR66" s="1059"/>
      <c r="AS66" s="1059"/>
      <c r="AT66" s="1060"/>
      <c r="AU66" s="1058" t="s">
        <v>436</v>
      </c>
      <c r="AV66" s="1059"/>
      <c r="AW66" s="1059"/>
      <c r="AX66" s="1059"/>
      <c r="AY66" s="1060"/>
      <c r="AZ66" s="1058" t="s">
        <v>383</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c r="A68" s="260">
        <v>1</v>
      </c>
      <c r="B68" s="1042" t="s">
        <v>606</v>
      </c>
      <c r="C68" s="1043"/>
      <c r="D68" s="1043"/>
      <c r="E68" s="1043"/>
      <c r="F68" s="1043"/>
      <c r="G68" s="1043"/>
      <c r="H68" s="1043"/>
      <c r="I68" s="1043"/>
      <c r="J68" s="1043"/>
      <c r="K68" s="1043"/>
      <c r="L68" s="1043"/>
      <c r="M68" s="1043"/>
      <c r="N68" s="1043"/>
      <c r="O68" s="1043"/>
      <c r="P68" s="1044"/>
      <c r="Q68" s="1045">
        <v>3117</v>
      </c>
      <c r="R68" s="1039"/>
      <c r="S68" s="1039"/>
      <c r="T68" s="1039"/>
      <c r="U68" s="1039"/>
      <c r="V68" s="1039">
        <v>3030</v>
      </c>
      <c r="W68" s="1039"/>
      <c r="X68" s="1039"/>
      <c r="Y68" s="1039"/>
      <c r="Z68" s="1039"/>
      <c r="AA68" s="1039">
        <f t="shared" ref="AA68" si="4">Q68-V68</f>
        <v>87</v>
      </c>
      <c r="AB68" s="1039"/>
      <c r="AC68" s="1039"/>
      <c r="AD68" s="1039"/>
      <c r="AE68" s="1039"/>
      <c r="AF68" s="1039">
        <v>53</v>
      </c>
      <c r="AG68" s="1039"/>
      <c r="AH68" s="1039"/>
      <c r="AI68" s="1039"/>
      <c r="AJ68" s="1039"/>
      <c r="AK68" s="1039">
        <v>6</v>
      </c>
      <c r="AL68" s="1039"/>
      <c r="AM68" s="1039"/>
      <c r="AN68" s="1039"/>
      <c r="AO68" s="1039"/>
      <c r="AP68" s="1039">
        <v>100</v>
      </c>
      <c r="AQ68" s="1039"/>
      <c r="AR68" s="1039"/>
      <c r="AS68" s="1039"/>
      <c r="AT68" s="1039"/>
      <c r="AU68" s="1039">
        <v>72</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c r="A69" s="263">
        <v>2</v>
      </c>
      <c r="B69" s="1031" t="s">
        <v>607</v>
      </c>
      <c r="C69" s="1032"/>
      <c r="D69" s="1032"/>
      <c r="E69" s="1032"/>
      <c r="F69" s="1032"/>
      <c r="G69" s="1032"/>
      <c r="H69" s="1032"/>
      <c r="I69" s="1032"/>
      <c r="J69" s="1032"/>
      <c r="K69" s="1032"/>
      <c r="L69" s="1032"/>
      <c r="M69" s="1032"/>
      <c r="N69" s="1032"/>
      <c r="O69" s="1032"/>
      <c r="P69" s="1033"/>
      <c r="Q69" s="1034">
        <v>193</v>
      </c>
      <c r="R69" s="1028"/>
      <c r="S69" s="1028"/>
      <c r="T69" s="1028"/>
      <c r="U69" s="1028"/>
      <c r="V69" s="1028">
        <v>178</v>
      </c>
      <c r="W69" s="1028"/>
      <c r="X69" s="1028"/>
      <c r="Y69" s="1028"/>
      <c r="Z69" s="1028"/>
      <c r="AA69" s="1028">
        <v>15</v>
      </c>
      <c r="AB69" s="1028"/>
      <c r="AC69" s="1028"/>
      <c r="AD69" s="1028"/>
      <c r="AE69" s="1028"/>
      <c r="AF69" s="1028">
        <v>15</v>
      </c>
      <c r="AG69" s="1028"/>
      <c r="AH69" s="1028"/>
      <c r="AI69" s="1028"/>
      <c r="AJ69" s="1028"/>
      <c r="AK69" s="1028">
        <v>0</v>
      </c>
      <c r="AL69" s="1028"/>
      <c r="AM69" s="1028"/>
      <c r="AN69" s="1028"/>
      <c r="AO69" s="1028"/>
      <c r="AP69" s="1028" t="s">
        <v>534</v>
      </c>
      <c r="AQ69" s="1028"/>
      <c r="AR69" s="1028"/>
      <c r="AS69" s="1028"/>
      <c r="AT69" s="1028"/>
      <c r="AU69" s="1028" t="s">
        <v>534</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c r="A70" s="263">
        <v>3</v>
      </c>
      <c r="B70" s="1031" t="s">
        <v>608</v>
      </c>
      <c r="C70" s="1032"/>
      <c r="D70" s="1032"/>
      <c r="E70" s="1032"/>
      <c r="F70" s="1032"/>
      <c r="G70" s="1032"/>
      <c r="H70" s="1032"/>
      <c r="I70" s="1032"/>
      <c r="J70" s="1032"/>
      <c r="K70" s="1032"/>
      <c r="L70" s="1032"/>
      <c r="M70" s="1032"/>
      <c r="N70" s="1032"/>
      <c r="O70" s="1032"/>
      <c r="P70" s="1033"/>
      <c r="Q70" s="1034">
        <v>10926</v>
      </c>
      <c r="R70" s="1028"/>
      <c r="S70" s="1028"/>
      <c r="T70" s="1028"/>
      <c r="U70" s="1028"/>
      <c r="V70" s="1028">
        <v>10420</v>
      </c>
      <c r="W70" s="1028"/>
      <c r="X70" s="1028"/>
      <c r="Y70" s="1028"/>
      <c r="Z70" s="1028"/>
      <c r="AA70" s="1028">
        <v>506</v>
      </c>
      <c r="AB70" s="1028"/>
      <c r="AC70" s="1028"/>
      <c r="AD70" s="1028"/>
      <c r="AE70" s="1028"/>
      <c r="AF70" s="1028">
        <v>506</v>
      </c>
      <c r="AG70" s="1028"/>
      <c r="AH70" s="1028"/>
      <c r="AI70" s="1028"/>
      <c r="AJ70" s="1028"/>
      <c r="AK70" s="1028">
        <v>81</v>
      </c>
      <c r="AL70" s="1028"/>
      <c r="AM70" s="1028"/>
      <c r="AN70" s="1028"/>
      <c r="AO70" s="1028"/>
      <c r="AP70" s="1028" t="s">
        <v>534</v>
      </c>
      <c r="AQ70" s="1028"/>
      <c r="AR70" s="1028"/>
      <c r="AS70" s="1028"/>
      <c r="AT70" s="1028"/>
      <c r="AU70" s="1028" t="s">
        <v>534</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c r="A71" s="263">
        <v>4</v>
      </c>
      <c r="B71" s="1031" t="s">
        <v>609</v>
      </c>
      <c r="C71" s="1032"/>
      <c r="D71" s="1032"/>
      <c r="E71" s="1032"/>
      <c r="F71" s="1032"/>
      <c r="G71" s="1032"/>
      <c r="H71" s="1032"/>
      <c r="I71" s="1032"/>
      <c r="J71" s="1032"/>
      <c r="K71" s="1032"/>
      <c r="L71" s="1032"/>
      <c r="M71" s="1032"/>
      <c r="N71" s="1032"/>
      <c r="O71" s="1032"/>
      <c r="P71" s="1033"/>
      <c r="Q71" s="1034">
        <v>100</v>
      </c>
      <c r="R71" s="1028"/>
      <c r="S71" s="1028"/>
      <c r="T71" s="1028"/>
      <c r="U71" s="1028"/>
      <c r="V71" s="1028">
        <v>93</v>
      </c>
      <c r="W71" s="1028"/>
      <c r="X71" s="1028"/>
      <c r="Y71" s="1028"/>
      <c r="Z71" s="1028"/>
      <c r="AA71" s="1028">
        <v>7</v>
      </c>
      <c r="AB71" s="1028"/>
      <c r="AC71" s="1028"/>
      <c r="AD71" s="1028"/>
      <c r="AE71" s="1028"/>
      <c r="AF71" s="1028">
        <v>7</v>
      </c>
      <c r="AG71" s="1028"/>
      <c r="AH71" s="1028"/>
      <c r="AI71" s="1028"/>
      <c r="AJ71" s="1028"/>
      <c r="AK71" s="1028">
        <v>10</v>
      </c>
      <c r="AL71" s="1028"/>
      <c r="AM71" s="1028"/>
      <c r="AN71" s="1028"/>
      <c r="AO71" s="1028"/>
      <c r="AP71" s="1028" t="s">
        <v>534</v>
      </c>
      <c r="AQ71" s="1028"/>
      <c r="AR71" s="1028"/>
      <c r="AS71" s="1028"/>
      <c r="AT71" s="1028"/>
      <c r="AU71" s="1028" t="s">
        <v>534</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c r="A72" s="263">
        <v>5</v>
      </c>
      <c r="B72" s="1031" t="s">
        <v>610</v>
      </c>
      <c r="C72" s="1032"/>
      <c r="D72" s="1032"/>
      <c r="E72" s="1032"/>
      <c r="F72" s="1032"/>
      <c r="G72" s="1032"/>
      <c r="H72" s="1032"/>
      <c r="I72" s="1032"/>
      <c r="J72" s="1032"/>
      <c r="K72" s="1032"/>
      <c r="L72" s="1032"/>
      <c r="M72" s="1032"/>
      <c r="N72" s="1032"/>
      <c r="O72" s="1032"/>
      <c r="P72" s="1033"/>
      <c r="Q72" s="1034">
        <v>196</v>
      </c>
      <c r="R72" s="1028"/>
      <c r="S72" s="1028"/>
      <c r="T72" s="1028"/>
      <c r="U72" s="1028"/>
      <c r="V72" s="1028">
        <v>190</v>
      </c>
      <c r="W72" s="1028"/>
      <c r="X72" s="1028"/>
      <c r="Y72" s="1028"/>
      <c r="Z72" s="1028"/>
      <c r="AA72" s="1028">
        <v>6</v>
      </c>
      <c r="AB72" s="1028"/>
      <c r="AC72" s="1028"/>
      <c r="AD72" s="1028"/>
      <c r="AE72" s="1028"/>
      <c r="AF72" s="1028">
        <v>6</v>
      </c>
      <c r="AG72" s="1028"/>
      <c r="AH72" s="1028"/>
      <c r="AI72" s="1028"/>
      <c r="AJ72" s="1028"/>
      <c r="AK72" s="1028">
        <v>3</v>
      </c>
      <c r="AL72" s="1028"/>
      <c r="AM72" s="1028"/>
      <c r="AN72" s="1028"/>
      <c r="AO72" s="1028"/>
      <c r="AP72" s="1028" t="s">
        <v>534</v>
      </c>
      <c r="AQ72" s="1028"/>
      <c r="AR72" s="1028"/>
      <c r="AS72" s="1028"/>
      <c r="AT72" s="1028"/>
      <c r="AU72" s="1028" t="s">
        <v>534</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c r="A73" s="263">
        <v>6</v>
      </c>
      <c r="B73" s="1031" t="s">
        <v>611</v>
      </c>
      <c r="C73" s="1032"/>
      <c r="D73" s="1032"/>
      <c r="E73" s="1032"/>
      <c r="F73" s="1032"/>
      <c r="G73" s="1032"/>
      <c r="H73" s="1032"/>
      <c r="I73" s="1032"/>
      <c r="J73" s="1032"/>
      <c r="K73" s="1032"/>
      <c r="L73" s="1032"/>
      <c r="M73" s="1032"/>
      <c r="N73" s="1032"/>
      <c r="O73" s="1032"/>
      <c r="P73" s="1033"/>
      <c r="Q73" s="1034">
        <v>161929</v>
      </c>
      <c r="R73" s="1028"/>
      <c r="S73" s="1028"/>
      <c r="T73" s="1028"/>
      <c r="U73" s="1028"/>
      <c r="V73" s="1028">
        <v>159313</v>
      </c>
      <c r="W73" s="1028"/>
      <c r="X73" s="1028"/>
      <c r="Y73" s="1028"/>
      <c r="Z73" s="1028"/>
      <c r="AA73" s="1028">
        <v>2616</v>
      </c>
      <c r="AB73" s="1028"/>
      <c r="AC73" s="1028"/>
      <c r="AD73" s="1028"/>
      <c r="AE73" s="1028"/>
      <c r="AF73" s="1028">
        <v>2616</v>
      </c>
      <c r="AG73" s="1028"/>
      <c r="AH73" s="1028"/>
      <c r="AI73" s="1028"/>
      <c r="AJ73" s="1028"/>
      <c r="AK73" s="1028">
        <v>0</v>
      </c>
      <c r="AL73" s="1028"/>
      <c r="AM73" s="1028"/>
      <c r="AN73" s="1028"/>
      <c r="AO73" s="1028"/>
      <c r="AP73" s="1028" t="s">
        <v>534</v>
      </c>
      <c r="AQ73" s="1028"/>
      <c r="AR73" s="1028"/>
      <c r="AS73" s="1028"/>
      <c r="AT73" s="1028"/>
      <c r="AU73" s="1028" t="s">
        <v>534</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c r="A74" s="263">
        <v>7</v>
      </c>
      <c r="B74" s="1031"/>
      <c r="C74" s="1032"/>
      <c r="D74" s="1032"/>
      <c r="E74" s="1032"/>
      <c r="F74" s="1032"/>
      <c r="G74" s="1032"/>
      <c r="H74" s="1032"/>
      <c r="I74" s="1032"/>
      <c r="J74" s="1032"/>
      <c r="K74" s="1032"/>
      <c r="L74" s="1032"/>
      <c r="M74" s="1032"/>
      <c r="N74" s="1032"/>
      <c r="O74" s="1032"/>
      <c r="P74" s="1033"/>
      <c r="Q74" s="1034"/>
      <c r="R74" s="1028"/>
      <c r="S74" s="1028"/>
      <c r="T74" s="1028"/>
      <c r="U74" s="1028"/>
      <c r="V74" s="1028"/>
      <c r="W74" s="1028"/>
      <c r="X74" s="1028"/>
      <c r="Y74" s="1028"/>
      <c r="Z74" s="1028"/>
      <c r="AA74" s="1028"/>
      <c r="AB74" s="1028"/>
      <c r="AC74" s="1028"/>
      <c r="AD74" s="1028"/>
      <c r="AE74" s="1028"/>
      <c r="AF74" s="1028"/>
      <c r="AG74" s="1028"/>
      <c r="AH74" s="1028"/>
      <c r="AI74" s="1028"/>
      <c r="AJ74" s="1028"/>
      <c r="AK74" s="1028"/>
      <c r="AL74" s="1028"/>
      <c r="AM74" s="1028"/>
      <c r="AN74" s="1028"/>
      <c r="AO74" s="1028"/>
      <c r="AP74" s="1028"/>
      <c r="AQ74" s="1028"/>
      <c r="AR74" s="1028"/>
      <c r="AS74" s="1028"/>
      <c r="AT74" s="1028"/>
      <c r="AU74" s="1028"/>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c r="A75" s="263">
        <v>8</v>
      </c>
      <c r="B75" s="1031"/>
      <c r="C75" s="1032"/>
      <c r="D75" s="1032"/>
      <c r="E75" s="1032"/>
      <c r="F75" s="1032"/>
      <c r="G75" s="1032"/>
      <c r="H75" s="1032"/>
      <c r="I75" s="1032"/>
      <c r="J75" s="1032"/>
      <c r="K75" s="1032"/>
      <c r="L75" s="1032"/>
      <c r="M75" s="1032"/>
      <c r="N75" s="1032"/>
      <c r="O75" s="1032"/>
      <c r="P75" s="1033"/>
      <c r="Q75" s="1035"/>
      <c r="R75" s="1036"/>
      <c r="S75" s="1036"/>
      <c r="T75" s="1036"/>
      <c r="U75" s="1037"/>
      <c r="V75" s="1038"/>
      <c r="W75" s="1036"/>
      <c r="X75" s="1036"/>
      <c r="Y75" s="1036"/>
      <c r="Z75" s="1037"/>
      <c r="AA75" s="1038"/>
      <c r="AB75" s="1036"/>
      <c r="AC75" s="1036"/>
      <c r="AD75" s="1036"/>
      <c r="AE75" s="1037"/>
      <c r="AF75" s="1038"/>
      <c r="AG75" s="1036"/>
      <c r="AH75" s="1036"/>
      <c r="AI75" s="1036"/>
      <c r="AJ75" s="1037"/>
      <c r="AK75" s="1038"/>
      <c r="AL75" s="1036"/>
      <c r="AM75" s="1036"/>
      <c r="AN75" s="1036"/>
      <c r="AO75" s="1037"/>
      <c r="AP75" s="1038"/>
      <c r="AQ75" s="1036"/>
      <c r="AR75" s="1036"/>
      <c r="AS75" s="1036"/>
      <c r="AT75" s="1037"/>
      <c r="AU75" s="1038"/>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c r="A76" s="263">
        <v>9</v>
      </c>
      <c r="B76" s="1031"/>
      <c r="C76" s="1032"/>
      <c r="D76" s="1032"/>
      <c r="E76" s="1032"/>
      <c r="F76" s="1032"/>
      <c r="G76" s="1032"/>
      <c r="H76" s="1032"/>
      <c r="I76" s="1032"/>
      <c r="J76" s="1032"/>
      <c r="K76" s="1032"/>
      <c r="L76" s="1032"/>
      <c r="M76" s="1032"/>
      <c r="N76" s="1032"/>
      <c r="O76" s="1032"/>
      <c r="P76" s="1033"/>
      <c r="Q76" s="1035"/>
      <c r="R76" s="1036"/>
      <c r="S76" s="1036"/>
      <c r="T76" s="1036"/>
      <c r="U76" s="1037"/>
      <c r="V76" s="1038"/>
      <c r="W76" s="1036"/>
      <c r="X76" s="1036"/>
      <c r="Y76" s="1036"/>
      <c r="Z76" s="1037"/>
      <c r="AA76" s="1038"/>
      <c r="AB76" s="1036"/>
      <c r="AC76" s="1036"/>
      <c r="AD76" s="1036"/>
      <c r="AE76" s="1037"/>
      <c r="AF76" s="1038"/>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c r="A88" s="266" t="s">
        <v>396</v>
      </c>
      <c r="B88" s="1001" t="s">
        <v>437</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3237</v>
      </c>
      <c r="AG88" s="1016"/>
      <c r="AH88" s="1016"/>
      <c r="AI88" s="1016"/>
      <c r="AJ88" s="1016"/>
      <c r="AK88" s="1020"/>
      <c r="AL88" s="1020"/>
      <c r="AM88" s="1020"/>
      <c r="AN88" s="1020"/>
      <c r="AO88" s="1020"/>
      <c r="AP88" s="1016">
        <v>100</v>
      </c>
      <c r="AQ88" s="1016"/>
      <c r="AR88" s="1016"/>
      <c r="AS88" s="1016"/>
      <c r="AT88" s="1016"/>
      <c r="AU88" s="1016">
        <v>72</v>
      </c>
      <c r="AV88" s="1016"/>
      <c r="AW88" s="1016"/>
      <c r="AX88" s="1016"/>
      <c r="AY88" s="1016"/>
      <c r="AZ88" s="1017" t="s">
        <v>534</v>
      </c>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396</v>
      </c>
      <c r="BR102" s="1001" t="s">
        <v>438</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283</v>
      </c>
      <c r="CS102" s="1008"/>
      <c r="CT102" s="1008"/>
      <c r="CU102" s="1008"/>
      <c r="CV102" s="1009"/>
      <c r="CW102" s="1007" t="s">
        <v>534</v>
      </c>
      <c r="CX102" s="1008"/>
      <c r="CY102" s="1008"/>
      <c r="CZ102" s="1008"/>
      <c r="DA102" s="1009"/>
      <c r="DB102" s="1007" t="s">
        <v>534</v>
      </c>
      <c r="DC102" s="1008"/>
      <c r="DD102" s="1008"/>
      <c r="DE102" s="1008"/>
      <c r="DF102" s="1009"/>
      <c r="DG102" s="1007" t="s">
        <v>534</v>
      </c>
      <c r="DH102" s="1008"/>
      <c r="DI102" s="1008"/>
      <c r="DJ102" s="1008"/>
      <c r="DK102" s="1009"/>
      <c r="DL102" s="1007" t="s">
        <v>534</v>
      </c>
      <c r="DM102" s="1008"/>
      <c r="DN102" s="1008"/>
      <c r="DO102" s="1008"/>
      <c r="DP102" s="1009"/>
      <c r="DQ102" s="1007" t="s">
        <v>534</v>
      </c>
      <c r="DR102" s="1008"/>
      <c r="DS102" s="1008"/>
      <c r="DT102" s="1008"/>
      <c r="DU102" s="1009"/>
      <c r="DV102" s="990" t="s">
        <v>534</v>
      </c>
      <c r="DW102" s="991"/>
      <c r="DX102" s="991"/>
      <c r="DY102" s="991"/>
      <c r="DZ102" s="992"/>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439</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440</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441</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442</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995" t="s">
        <v>443</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444</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c r="A109" s="950" t="s">
        <v>445</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446</v>
      </c>
      <c r="AB109" s="951"/>
      <c r="AC109" s="951"/>
      <c r="AD109" s="951"/>
      <c r="AE109" s="952"/>
      <c r="AF109" s="953" t="s">
        <v>447</v>
      </c>
      <c r="AG109" s="951"/>
      <c r="AH109" s="951"/>
      <c r="AI109" s="951"/>
      <c r="AJ109" s="952"/>
      <c r="AK109" s="953" t="s">
        <v>311</v>
      </c>
      <c r="AL109" s="951"/>
      <c r="AM109" s="951"/>
      <c r="AN109" s="951"/>
      <c r="AO109" s="952"/>
      <c r="AP109" s="953" t="s">
        <v>448</v>
      </c>
      <c r="AQ109" s="951"/>
      <c r="AR109" s="951"/>
      <c r="AS109" s="951"/>
      <c r="AT109" s="982"/>
      <c r="AU109" s="950" t="s">
        <v>445</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446</v>
      </c>
      <c r="BR109" s="951"/>
      <c r="BS109" s="951"/>
      <c r="BT109" s="951"/>
      <c r="BU109" s="952"/>
      <c r="BV109" s="953" t="s">
        <v>447</v>
      </c>
      <c r="BW109" s="951"/>
      <c r="BX109" s="951"/>
      <c r="BY109" s="951"/>
      <c r="BZ109" s="952"/>
      <c r="CA109" s="953" t="s">
        <v>311</v>
      </c>
      <c r="CB109" s="951"/>
      <c r="CC109" s="951"/>
      <c r="CD109" s="951"/>
      <c r="CE109" s="952"/>
      <c r="CF109" s="989" t="s">
        <v>448</v>
      </c>
      <c r="CG109" s="989"/>
      <c r="CH109" s="989"/>
      <c r="CI109" s="989"/>
      <c r="CJ109" s="989"/>
      <c r="CK109" s="953" t="s">
        <v>449</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446</v>
      </c>
      <c r="DH109" s="951"/>
      <c r="DI109" s="951"/>
      <c r="DJ109" s="951"/>
      <c r="DK109" s="952"/>
      <c r="DL109" s="953" t="s">
        <v>447</v>
      </c>
      <c r="DM109" s="951"/>
      <c r="DN109" s="951"/>
      <c r="DO109" s="951"/>
      <c r="DP109" s="952"/>
      <c r="DQ109" s="953" t="s">
        <v>311</v>
      </c>
      <c r="DR109" s="951"/>
      <c r="DS109" s="951"/>
      <c r="DT109" s="951"/>
      <c r="DU109" s="952"/>
      <c r="DV109" s="953" t="s">
        <v>448</v>
      </c>
      <c r="DW109" s="951"/>
      <c r="DX109" s="951"/>
      <c r="DY109" s="951"/>
      <c r="DZ109" s="982"/>
    </row>
    <row r="110" spans="1:131" s="248" customFormat="1" ht="26.25" customHeight="1">
      <c r="A110" s="853" t="s">
        <v>450</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3221255</v>
      </c>
      <c r="AB110" s="944"/>
      <c r="AC110" s="944"/>
      <c r="AD110" s="944"/>
      <c r="AE110" s="945"/>
      <c r="AF110" s="946">
        <v>3116532</v>
      </c>
      <c r="AG110" s="944"/>
      <c r="AH110" s="944"/>
      <c r="AI110" s="944"/>
      <c r="AJ110" s="945"/>
      <c r="AK110" s="946">
        <v>3255795</v>
      </c>
      <c r="AL110" s="944"/>
      <c r="AM110" s="944"/>
      <c r="AN110" s="944"/>
      <c r="AO110" s="945"/>
      <c r="AP110" s="947">
        <v>21.9</v>
      </c>
      <c r="AQ110" s="948"/>
      <c r="AR110" s="948"/>
      <c r="AS110" s="948"/>
      <c r="AT110" s="949"/>
      <c r="AU110" s="983" t="s">
        <v>73</v>
      </c>
      <c r="AV110" s="984"/>
      <c r="AW110" s="984"/>
      <c r="AX110" s="984"/>
      <c r="AY110" s="984"/>
      <c r="AZ110" s="909" t="s">
        <v>451</v>
      </c>
      <c r="BA110" s="854"/>
      <c r="BB110" s="854"/>
      <c r="BC110" s="854"/>
      <c r="BD110" s="854"/>
      <c r="BE110" s="854"/>
      <c r="BF110" s="854"/>
      <c r="BG110" s="854"/>
      <c r="BH110" s="854"/>
      <c r="BI110" s="854"/>
      <c r="BJ110" s="854"/>
      <c r="BK110" s="854"/>
      <c r="BL110" s="854"/>
      <c r="BM110" s="854"/>
      <c r="BN110" s="854"/>
      <c r="BO110" s="854"/>
      <c r="BP110" s="855"/>
      <c r="BQ110" s="910">
        <v>42397059</v>
      </c>
      <c r="BR110" s="891"/>
      <c r="BS110" s="891"/>
      <c r="BT110" s="891"/>
      <c r="BU110" s="891"/>
      <c r="BV110" s="891">
        <v>45106413</v>
      </c>
      <c r="BW110" s="891"/>
      <c r="BX110" s="891"/>
      <c r="BY110" s="891"/>
      <c r="BZ110" s="891"/>
      <c r="CA110" s="891">
        <v>46960788</v>
      </c>
      <c r="CB110" s="891"/>
      <c r="CC110" s="891"/>
      <c r="CD110" s="891"/>
      <c r="CE110" s="891"/>
      <c r="CF110" s="915">
        <v>315.39999999999998</v>
      </c>
      <c r="CG110" s="916"/>
      <c r="CH110" s="916"/>
      <c r="CI110" s="916"/>
      <c r="CJ110" s="916"/>
      <c r="CK110" s="979" t="s">
        <v>452</v>
      </c>
      <c r="CL110" s="865"/>
      <c r="CM110" s="940" t="s">
        <v>453</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398</v>
      </c>
      <c r="DH110" s="891"/>
      <c r="DI110" s="891"/>
      <c r="DJ110" s="891"/>
      <c r="DK110" s="891"/>
      <c r="DL110" s="891" t="s">
        <v>398</v>
      </c>
      <c r="DM110" s="891"/>
      <c r="DN110" s="891"/>
      <c r="DO110" s="891"/>
      <c r="DP110" s="891"/>
      <c r="DQ110" s="891" t="s">
        <v>454</v>
      </c>
      <c r="DR110" s="891"/>
      <c r="DS110" s="891"/>
      <c r="DT110" s="891"/>
      <c r="DU110" s="891"/>
      <c r="DV110" s="892" t="s">
        <v>398</v>
      </c>
      <c r="DW110" s="892"/>
      <c r="DX110" s="892"/>
      <c r="DY110" s="892"/>
      <c r="DZ110" s="893"/>
    </row>
    <row r="111" spans="1:131" s="248" customFormat="1" ht="26.25" customHeight="1">
      <c r="A111" s="820" t="s">
        <v>455</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456</v>
      </c>
      <c r="AB111" s="972"/>
      <c r="AC111" s="972"/>
      <c r="AD111" s="972"/>
      <c r="AE111" s="973"/>
      <c r="AF111" s="974" t="s">
        <v>454</v>
      </c>
      <c r="AG111" s="972"/>
      <c r="AH111" s="972"/>
      <c r="AI111" s="972"/>
      <c r="AJ111" s="973"/>
      <c r="AK111" s="974" t="s">
        <v>398</v>
      </c>
      <c r="AL111" s="972"/>
      <c r="AM111" s="972"/>
      <c r="AN111" s="972"/>
      <c r="AO111" s="973"/>
      <c r="AP111" s="975" t="s">
        <v>398</v>
      </c>
      <c r="AQ111" s="976"/>
      <c r="AR111" s="976"/>
      <c r="AS111" s="976"/>
      <c r="AT111" s="977"/>
      <c r="AU111" s="985"/>
      <c r="AV111" s="986"/>
      <c r="AW111" s="986"/>
      <c r="AX111" s="986"/>
      <c r="AY111" s="986"/>
      <c r="AZ111" s="861" t="s">
        <v>457</v>
      </c>
      <c r="BA111" s="796"/>
      <c r="BB111" s="796"/>
      <c r="BC111" s="796"/>
      <c r="BD111" s="796"/>
      <c r="BE111" s="796"/>
      <c r="BF111" s="796"/>
      <c r="BG111" s="796"/>
      <c r="BH111" s="796"/>
      <c r="BI111" s="796"/>
      <c r="BJ111" s="796"/>
      <c r="BK111" s="796"/>
      <c r="BL111" s="796"/>
      <c r="BM111" s="796"/>
      <c r="BN111" s="796"/>
      <c r="BO111" s="796"/>
      <c r="BP111" s="797"/>
      <c r="BQ111" s="862">
        <v>37081</v>
      </c>
      <c r="BR111" s="863"/>
      <c r="BS111" s="863"/>
      <c r="BT111" s="863"/>
      <c r="BU111" s="863"/>
      <c r="BV111" s="863">
        <v>26731</v>
      </c>
      <c r="BW111" s="863"/>
      <c r="BX111" s="863"/>
      <c r="BY111" s="863"/>
      <c r="BZ111" s="863"/>
      <c r="CA111" s="863">
        <v>20478</v>
      </c>
      <c r="CB111" s="863"/>
      <c r="CC111" s="863"/>
      <c r="CD111" s="863"/>
      <c r="CE111" s="863"/>
      <c r="CF111" s="924">
        <v>0.1</v>
      </c>
      <c r="CG111" s="925"/>
      <c r="CH111" s="925"/>
      <c r="CI111" s="925"/>
      <c r="CJ111" s="925"/>
      <c r="CK111" s="980"/>
      <c r="CL111" s="867"/>
      <c r="CM111" s="870" t="s">
        <v>458</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459</v>
      </c>
      <c r="DH111" s="863"/>
      <c r="DI111" s="863"/>
      <c r="DJ111" s="863"/>
      <c r="DK111" s="863"/>
      <c r="DL111" s="863" t="s">
        <v>456</v>
      </c>
      <c r="DM111" s="863"/>
      <c r="DN111" s="863"/>
      <c r="DO111" s="863"/>
      <c r="DP111" s="863"/>
      <c r="DQ111" s="863" t="s">
        <v>460</v>
      </c>
      <c r="DR111" s="863"/>
      <c r="DS111" s="863"/>
      <c r="DT111" s="863"/>
      <c r="DU111" s="863"/>
      <c r="DV111" s="840" t="s">
        <v>398</v>
      </c>
      <c r="DW111" s="840"/>
      <c r="DX111" s="840"/>
      <c r="DY111" s="840"/>
      <c r="DZ111" s="841"/>
    </row>
    <row r="112" spans="1:131" s="248" customFormat="1" ht="26.25" customHeight="1">
      <c r="A112" s="965" t="s">
        <v>461</v>
      </c>
      <c r="B112" s="966"/>
      <c r="C112" s="796" t="s">
        <v>462</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398</v>
      </c>
      <c r="AB112" s="826"/>
      <c r="AC112" s="826"/>
      <c r="AD112" s="826"/>
      <c r="AE112" s="827"/>
      <c r="AF112" s="828" t="s">
        <v>398</v>
      </c>
      <c r="AG112" s="826"/>
      <c r="AH112" s="826"/>
      <c r="AI112" s="826"/>
      <c r="AJ112" s="827"/>
      <c r="AK112" s="828" t="s">
        <v>398</v>
      </c>
      <c r="AL112" s="826"/>
      <c r="AM112" s="826"/>
      <c r="AN112" s="826"/>
      <c r="AO112" s="827"/>
      <c r="AP112" s="873" t="s">
        <v>398</v>
      </c>
      <c r="AQ112" s="874"/>
      <c r="AR112" s="874"/>
      <c r="AS112" s="874"/>
      <c r="AT112" s="875"/>
      <c r="AU112" s="985"/>
      <c r="AV112" s="986"/>
      <c r="AW112" s="986"/>
      <c r="AX112" s="986"/>
      <c r="AY112" s="986"/>
      <c r="AZ112" s="861" t="s">
        <v>463</v>
      </c>
      <c r="BA112" s="796"/>
      <c r="BB112" s="796"/>
      <c r="BC112" s="796"/>
      <c r="BD112" s="796"/>
      <c r="BE112" s="796"/>
      <c r="BF112" s="796"/>
      <c r="BG112" s="796"/>
      <c r="BH112" s="796"/>
      <c r="BI112" s="796"/>
      <c r="BJ112" s="796"/>
      <c r="BK112" s="796"/>
      <c r="BL112" s="796"/>
      <c r="BM112" s="796"/>
      <c r="BN112" s="796"/>
      <c r="BO112" s="796"/>
      <c r="BP112" s="797"/>
      <c r="BQ112" s="862">
        <v>6825302</v>
      </c>
      <c r="BR112" s="863"/>
      <c r="BS112" s="863"/>
      <c r="BT112" s="863"/>
      <c r="BU112" s="863"/>
      <c r="BV112" s="863">
        <v>6432716</v>
      </c>
      <c r="BW112" s="863"/>
      <c r="BX112" s="863"/>
      <c r="BY112" s="863"/>
      <c r="BZ112" s="863"/>
      <c r="CA112" s="863">
        <v>6584681</v>
      </c>
      <c r="CB112" s="863"/>
      <c r="CC112" s="863"/>
      <c r="CD112" s="863"/>
      <c r="CE112" s="863"/>
      <c r="CF112" s="924">
        <v>44.2</v>
      </c>
      <c r="CG112" s="925"/>
      <c r="CH112" s="925"/>
      <c r="CI112" s="925"/>
      <c r="CJ112" s="925"/>
      <c r="CK112" s="980"/>
      <c r="CL112" s="867"/>
      <c r="CM112" s="870" t="s">
        <v>464</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398</v>
      </c>
      <c r="DH112" s="863"/>
      <c r="DI112" s="863"/>
      <c r="DJ112" s="863"/>
      <c r="DK112" s="863"/>
      <c r="DL112" s="863" t="s">
        <v>460</v>
      </c>
      <c r="DM112" s="863"/>
      <c r="DN112" s="863"/>
      <c r="DO112" s="863"/>
      <c r="DP112" s="863"/>
      <c r="DQ112" s="863" t="s">
        <v>398</v>
      </c>
      <c r="DR112" s="863"/>
      <c r="DS112" s="863"/>
      <c r="DT112" s="863"/>
      <c r="DU112" s="863"/>
      <c r="DV112" s="840" t="s">
        <v>398</v>
      </c>
      <c r="DW112" s="840"/>
      <c r="DX112" s="840"/>
      <c r="DY112" s="840"/>
      <c r="DZ112" s="841"/>
    </row>
    <row r="113" spans="1:130" s="248" customFormat="1" ht="26.25" customHeight="1">
      <c r="A113" s="967"/>
      <c r="B113" s="968"/>
      <c r="C113" s="796" t="s">
        <v>465</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676716</v>
      </c>
      <c r="AB113" s="972"/>
      <c r="AC113" s="972"/>
      <c r="AD113" s="972"/>
      <c r="AE113" s="973"/>
      <c r="AF113" s="974">
        <v>655113</v>
      </c>
      <c r="AG113" s="972"/>
      <c r="AH113" s="972"/>
      <c r="AI113" s="972"/>
      <c r="AJ113" s="973"/>
      <c r="AK113" s="974">
        <v>732252</v>
      </c>
      <c r="AL113" s="972"/>
      <c r="AM113" s="972"/>
      <c r="AN113" s="972"/>
      <c r="AO113" s="973"/>
      <c r="AP113" s="975">
        <v>4.9000000000000004</v>
      </c>
      <c r="AQ113" s="976"/>
      <c r="AR113" s="976"/>
      <c r="AS113" s="976"/>
      <c r="AT113" s="977"/>
      <c r="AU113" s="985"/>
      <c r="AV113" s="986"/>
      <c r="AW113" s="986"/>
      <c r="AX113" s="986"/>
      <c r="AY113" s="986"/>
      <c r="AZ113" s="861" t="s">
        <v>466</v>
      </c>
      <c r="BA113" s="796"/>
      <c r="BB113" s="796"/>
      <c r="BC113" s="796"/>
      <c r="BD113" s="796"/>
      <c r="BE113" s="796"/>
      <c r="BF113" s="796"/>
      <c r="BG113" s="796"/>
      <c r="BH113" s="796"/>
      <c r="BI113" s="796"/>
      <c r="BJ113" s="796"/>
      <c r="BK113" s="796"/>
      <c r="BL113" s="796"/>
      <c r="BM113" s="796"/>
      <c r="BN113" s="796"/>
      <c r="BO113" s="796"/>
      <c r="BP113" s="797"/>
      <c r="BQ113" s="862">
        <v>107985</v>
      </c>
      <c r="BR113" s="863"/>
      <c r="BS113" s="863"/>
      <c r="BT113" s="863"/>
      <c r="BU113" s="863"/>
      <c r="BV113" s="863">
        <v>89142</v>
      </c>
      <c r="BW113" s="863"/>
      <c r="BX113" s="863"/>
      <c r="BY113" s="863"/>
      <c r="BZ113" s="863"/>
      <c r="CA113" s="863">
        <v>71559</v>
      </c>
      <c r="CB113" s="863"/>
      <c r="CC113" s="863"/>
      <c r="CD113" s="863"/>
      <c r="CE113" s="863"/>
      <c r="CF113" s="924">
        <v>0.5</v>
      </c>
      <c r="CG113" s="925"/>
      <c r="CH113" s="925"/>
      <c r="CI113" s="925"/>
      <c r="CJ113" s="925"/>
      <c r="CK113" s="980"/>
      <c r="CL113" s="867"/>
      <c r="CM113" s="870" t="s">
        <v>467</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v>33771</v>
      </c>
      <c r="DH113" s="826"/>
      <c r="DI113" s="826"/>
      <c r="DJ113" s="826"/>
      <c r="DK113" s="827"/>
      <c r="DL113" s="828">
        <v>26731</v>
      </c>
      <c r="DM113" s="826"/>
      <c r="DN113" s="826"/>
      <c r="DO113" s="826"/>
      <c r="DP113" s="827"/>
      <c r="DQ113" s="828">
        <v>20478</v>
      </c>
      <c r="DR113" s="826"/>
      <c r="DS113" s="826"/>
      <c r="DT113" s="826"/>
      <c r="DU113" s="827"/>
      <c r="DV113" s="873">
        <v>0.1</v>
      </c>
      <c r="DW113" s="874"/>
      <c r="DX113" s="874"/>
      <c r="DY113" s="874"/>
      <c r="DZ113" s="875"/>
    </row>
    <row r="114" spans="1:130" s="248" customFormat="1" ht="26.25" customHeight="1">
      <c r="A114" s="967"/>
      <c r="B114" s="968"/>
      <c r="C114" s="796" t="s">
        <v>468</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28385</v>
      </c>
      <c r="AB114" s="826"/>
      <c r="AC114" s="826"/>
      <c r="AD114" s="826"/>
      <c r="AE114" s="827"/>
      <c r="AF114" s="828">
        <v>20232</v>
      </c>
      <c r="AG114" s="826"/>
      <c r="AH114" s="826"/>
      <c r="AI114" s="826"/>
      <c r="AJ114" s="827"/>
      <c r="AK114" s="828">
        <v>18729</v>
      </c>
      <c r="AL114" s="826"/>
      <c r="AM114" s="826"/>
      <c r="AN114" s="826"/>
      <c r="AO114" s="827"/>
      <c r="AP114" s="873">
        <v>0.1</v>
      </c>
      <c r="AQ114" s="874"/>
      <c r="AR114" s="874"/>
      <c r="AS114" s="874"/>
      <c r="AT114" s="875"/>
      <c r="AU114" s="985"/>
      <c r="AV114" s="986"/>
      <c r="AW114" s="986"/>
      <c r="AX114" s="986"/>
      <c r="AY114" s="986"/>
      <c r="AZ114" s="861" t="s">
        <v>469</v>
      </c>
      <c r="BA114" s="796"/>
      <c r="BB114" s="796"/>
      <c r="BC114" s="796"/>
      <c r="BD114" s="796"/>
      <c r="BE114" s="796"/>
      <c r="BF114" s="796"/>
      <c r="BG114" s="796"/>
      <c r="BH114" s="796"/>
      <c r="BI114" s="796"/>
      <c r="BJ114" s="796"/>
      <c r="BK114" s="796"/>
      <c r="BL114" s="796"/>
      <c r="BM114" s="796"/>
      <c r="BN114" s="796"/>
      <c r="BO114" s="796"/>
      <c r="BP114" s="797"/>
      <c r="BQ114" s="862">
        <v>4552359</v>
      </c>
      <c r="BR114" s="863"/>
      <c r="BS114" s="863"/>
      <c r="BT114" s="863"/>
      <c r="BU114" s="863"/>
      <c r="BV114" s="863">
        <v>4437467</v>
      </c>
      <c r="BW114" s="863"/>
      <c r="BX114" s="863"/>
      <c r="BY114" s="863"/>
      <c r="BZ114" s="863"/>
      <c r="CA114" s="863">
        <v>4261253</v>
      </c>
      <c r="CB114" s="863"/>
      <c r="CC114" s="863"/>
      <c r="CD114" s="863"/>
      <c r="CE114" s="863"/>
      <c r="CF114" s="924">
        <v>28.6</v>
      </c>
      <c r="CG114" s="925"/>
      <c r="CH114" s="925"/>
      <c r="CI114" s="925"/>
      <c r="CJ114" s="925"/>
      <c r="CK114" s="980"/>
      <c r="CL114" s="867"/>
      <c r="CM114" s="870" t="s">
        <v>470</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398</v>
      </c>
      <c r="DH114" s="826"/>
      <c r="DI114" s="826"/>
      <c r="DJ114" s="826"/>
      <c r="DK114" s="827"/>
      <c r="DL114" s="828" t="s">
        <v>398</v>
      </c>
      <c r="DM114" s="826"/>
      <c r="DN114" s="826"/>
      <c r="DO114" s="826"/>
      <c r="DP114" s="827"/>
      <c r="DQ114" s="828" t="s">
        <v>459</v>
      </c>
      <c r="DR114" s="826"/>
      <c r="DS114" s="826"/>
      <c r="DT114" s="826"/>
      <c r="DU114" s="827"/>
      <c r="DV114" s="873" t="s">
        <v>459</v>
      </c>
      <c r="DW114" s="874"/>
      <c r="DX114" s="874"/>
      <c r="DY114" s="874"/>
      <c r="DZ114" s="875"/>
    </row>
    <row r="115" spans="1:130" s="248" customFormat="1" ht="26.25" customHeight="1">
      <c r="A115" s="967"/>
      <c r="B115" s="968"/>
      <c r="C115" s="796" t="s">
        <v>471</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19140</v>
      </c>
      <c r="AB115" s="972"/>
      <c r="AC115" s="972"/>
      <c r="AD115" s="972"/>
      <c r="AE115" s="973"/>
      <c r="AF115" s="974">
        <v>11002</v>
      </c>
      <c r="AG115" s="972"/>
      <c r="AH115" s="972"/>
      <c r="AI115" s="972"/>
      <c r="AJ115" s="973"/>
      <c r="AK115" s="974">
        <v>6713</v>
      </c>
      <c r="AL115" s="972"/>
      <c r="AM115" s="972"/>
      <c r="AN115" s="972"/>
      <c r="AO115" s="973"/>
      <c r="AP115" s="975">
        <v>0</v>
      </c>
      <c r="AQ115" s="976"/>
      <c r="AR115" s="976"/>
      <c r="AS115" s="976"/>
      <c r="AT115" s="977"/>
      <c r="AU115" s="985"/>
      <c r="AV115" s="986"/>
      <c r="AW115" s="986"/>
      <c r="AX115" s="986"/>
      <c r="AY115" s="986"/>
      <c r="AZ115" s="861" t="s">
        <v>472</v>
      </c>
      <c r="BA115" s="796"/>
      <c r="BB115" s="796"/>
      <c r="BC115" s="796"/>
      <c r="BD115" s="796"/>
      <c r="BE115" s="796"/>
      <c r="BF115" s="796"/>
      <c r="BG115" s="796"/>
      <c r="BH115" s="796"/>
      <c r="BI115" s="796"/>
      <c r="BJ115" s="796"/>
      <c r="BK115" s="796"/>
      <c r="BL115" s="796"/>
      <c r="BM115" s="796"/>
      <c r="BN115" s="796"/>
      <c r="BO115" s="796"/>
      <c r="BP115" s="797"/>
      <c r="BQ115" s="862" t="s">
        <v>398</v>
      </c>
      <c r="BR115" s="863"/>
      <c r="BS115" s="863"/>
      <c r="BT115" s="863"/>
      <c r="BU115" s="863"/>
      <c r="BV115" s="863" t="s">
        <v>398</v>
      </c>
      <c r="BW115" s="863"/>
      <c r="BX115" s="863"/>
      <c r="BY115" s="863"/>
      <c r="BZ115" s="863"/>
      <c r="CA115" s="863" t="s">
        <v>398</v>
      </c>
      <c r="CB115" s="863"/>
      <c r="CC115" s="863"/>
      <c r="CD115" s="863"/>
      <c r="CE115" s="863"/>
      <c r="CF115" s="924" t="s">
        <v>398</v>
      </c>
      <c r="CG115" s="925"/>
      <c r="CH115" s="925"/>
      <c r="CI115" s="925"/>
      <c r="CJ115" s="925"/>
      <c r="CK115" s="980"/>
      <c r="CL115" s="867"/>
      <c r="CM115" s="861" t="s">
        <v>473</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398</v>
      </c>
      <c r="DH115" s="826"/>
      <c r="DI115" s="826"/>
      <c r="DJ115" s="826"/>
      <c r="DK115" s="827"/>
      <c r="DL115" s="828" t="s">
        <v>474</v>
      </c>
      <c r="DM115" s="826"/>
      <c r="DN115" s="826"/>
      <c r="DO115" s="826"/>
      <c r="DP115" s="827"/>
      <c r="DQ115" s="828" t="s">
        <v>398</v>
      </c>
      <c r="DR115" s="826"/>
      <c r="DS115" s="826"/>
      <c r="DT115" s="826"/>
      <c r="DU115" s="827"/>
      <c r="DV115" s="873" t="s">
        <v>460</v>
      </c>
      <c r="DW115" s="874"/>
      <c r="DX115" s="874"/>
      <c r="DY115" s="874"/>
      <c r="DZ115" s="875"/>
    </row>
    <row r="116" spans="1:130" s="248" customFormat="1" ht="26.25" customHeight="1">
      <c r="A116" s="969"/>
      <c r="B116" s="970"/>
      <c r="C116" s="929" t="s">
        <v>475</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v>144</v>
      </c>
      <c r="AB116" s="826"/>
      <c r="AC116" s="826"/>
      <c r="AD116" s="826"/>
      <c r="AE116" s="827"/>
      <c r="AF116" s="828">
        <v>190</v>
      </c>
      <c r="AG116" s="826"/>
      <c r="AH116" s="826"/>
      <c r="AI116" s="826"/>
      <c r="AJ116" s="827"/>
      <c r="AK116" s="828">
        <v>148</v>
      </c>
      <c r="AL116" s="826"/>
      <c r="AM116" s="826"/>
      <c r="AN116" s="826"/>
      <c r="AO116" s="827"/>
      <c r="AP116" s="873">
        <v>0</v>
      </c>
      <c r="AQ116" s="874"/>
      <c r="AR116" s="874"/>
      <c r="AS116" s="874"/>
      <c r="AT116" s="875"/>
      <c r="AU116" s="985"/>
      <c r="AV116" s="986"/>
      <c r="AW116" s="986"/>
      <c r="AX116" s="986"/>
      <c r="AY116" s="986"/>
      <c r="AZ116" s="912" t="s">
        <v>476</v>
      </c>
      <c r="BA116" s="913"/>
      <c r="BB116" s="913"/>
      <c r="BC116" s="913"/>
      <c r="BD116" s="913"/>
      <c r="BE116" s="913"/>
      <c r="BF116" s="913"/>
      <c r="BG116" s="913"/>
      <c r="BH116" s="913"/>
      <c r="BI116" s="913"/>
      <c r="BJ116" s="913"/>
      <c r="BK116" s="913"/>
      <c r="BL116" s="913"/>
      <c r="BM116" s="913"/>
      <c r="BN116" s="913"/>
      <c r="BO116" s="913"/>
      <c r="BP116" s="914"/>
      <c r="BQ116" s="862" t="s">
        <v>398</v>
      </c>
      <c r="BR116" s="863"/>
      <c r="BS116" s="863"/>
      <c r="BT116" s="863"/>
      <c r="BU116" s="863"/>
      <c r="BV116" s="863" t="s">
        <v>398</v>
      </c>
      <c r="BW116" s="863"/>
      <c r="BX116" s="863"/>
      <c r="BY116" s="863"/>
      <c r="BZ116" s="863"/>
      <c r="CA116" s="863" t="s">
        <v>398</v>
      </c>
      <c r="CB116" s="863"/>
      <c r="CC116" s="863"/>
      <c r="CD116" s="863"/>
      <c r="CE116" s="863"/>
      <c r="CF116" s="924" t="s">
        <v>460</v>
      </c>
      <c r="CG116" s="925"/>
      <c r="CH116" s="925"/>
      <c r="CI116" s="925"/>
      <c r="CJ116" s="925"/>
      <c r="CK116" s="980"/>
      <c r="CL116" s="867"/>
      <c r="CM116" s="870" t="s">
        <v>477</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v>3310</v>
      </c>
      <c r="DH116" s="826"/>
      <c r="DI116" s="826"/>
      <c r="DJ116" s="826"/>
      <c r="DK116" s="827"/>
      <c r="DL116" s="828" t="s">
        <v>398</v>
      </c>
      <c r="DM116" s="826"/>
      <c r="DN116" s="826"/>
      <c r="DO116" s="826"/>
      <c r="DP116" s="827"/>
      <c r="DQ116" s="828" t="s">
        <v>398</v>
      </c>
      <c r="DR116" s="826"/>
      <c r="DS116" s="826"/>
      <c r="DT116" s="826"/>
      <c r="DU116" s="827"/>
      <c r="DV116" s="873" t="s">
        <v>398</v>
      </c>
      <c r="DW116" s="874"/>
      <c r="DX116" s="874"/>
      <c r="DY116" s="874"/>
      <c r="DZ116" s="875"/>
    </row>
    <row r="117" spans="1:130" s="248" customFormat="1" ht="26.25" customHeight="1">
      <c r="A117" s="950" t="s">
        <v>189</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478</v>
      </c>
      <c r="Z117" s="952"/>
      <c r="AA117" s="957">
        <v>3945640</v>
      </c>
      <c r="AB117" s="958"/>
      <c r="AC117" s="958"/>
      <c r="AD117" s="958"/>
      <c r="AE117" s="959"/>
      <c r="AF117" s="960">
        <v>3803069</v>
      </c>
      <c r="AG117" s="958"/>
      <c r="AH117" s="958"/>
      <c r="AI117" s="958"/>
      <c r="AJ117" s="959"/>
      <c r="AK117" s="960">
        <v>4013637</v>
      </c>
      <c r="AL117" s="958"/>
      <c r="AM117" s="958"/>
      <c r="AN117" s="958"/>
      <c r="AO117" s="959"/>
      <c r="AP117" s="961"/>
      <c r="AQ117" s="962"/>
      <c r="AR117" s="962"/>
      <c r="AS117" s="962"/>
      <c r="AT117" s="963"/>
      <c r="AU117" s="985"/>
      <c r="AV117" s="986"/>
      <c r="AW117" s="986"/>
      <c r="AX117" s="986"/>
      <c r="AY117" s="986"/>
      <c r="AZ117" s="912" t="s">
        <v>479</v>
      </c>
      <c r="BA117" s="913"/>
      <c r="BB117" s="913"/>
      <c r="BC117" s="913"/>
      <c r="BD117" s="913"/>
      <c r="BE117" s="913"/>
      <c r="BF117" s="913"/>
      <c r="BG117" s="913"/>
      <c r="BH117" s="913"/>
      <c r="BI117" s="913"/>
      <c r="BJ117" s="913"/>
      <c r="BK117" s="913"/>
      <c r="BL117" s="913"/>
      <c r="BM117" s="913"/>
      <c r="BN117" s="913"/>
      <c r="BO117" s="913"/>
      <c r="BP117" s="914"/>
      <c r="BQ117" s="862" t="s">
        <v>398</v>
      </c>
      <c r="BR117" s="863"/>
      <c r="BS117" s="863"/>
      <c r="BT117" s="863"/>
      <c r="BU117" s="863"/>
      <c r="BV117" s="863" t="s">
        <v>398</v>
      </c>
      <c r="BW117" s="863"/>
      <c r="BX117" s="863"/>
      <c r="BY117" s="863"/>
      <c r="BZ117" s="863"/>
      <c r="CA117" s="863" t="s">
        <v>398</v>
      </c>
      <c r="CB117" s="863"/>
      <c r="CC117" s="863"/>
      <c r="CD117" s="863"/>
      <c r="CE117" s="863"/>
      <c r="CF117" s="924" t="s">
        <v>398</v>
      </c>
      <c r="CG117" s="925"/>
      <c r="CH117" s="925"/>
      <c r="CI117" s="925"/>
      <c r="CJ117" s="925"/>
      <c r="CK117" s="980"/>
      <c r="CL117" s="867"/>
      <c r="CM117" s="870" t="s">
        <v>480</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398</v>
      </c>
      <c r="DH117" s="826"/>
      <c r="DI117" s="826"/>
      <c r="DJ117" s="826"/>
      <c r="DK117" s="827"/>
      <c r="DL117" s="828" t="s">
        <v>398</v>
      </c>
      <c r="DM117" s="826"/>
      <c r="DN117" s="826"/>
      <c r="DO117" s="826"/>
      <c r="DP117" s="827"/>
      <c r="DQ117" s="828" t="s">
        <v>398</v>
      </c>
      <c r="DR117" s="826"/>
      <c r="DS117" s="826"/>
      <c r="DT117" s="826"/>
      <c r="DU117" s="827"/>
      <c r="DV117" s="873" t="s">
        <v>398</v>
      </c>
      <c r="DW117" s="874"/>
      <c r="DX117" s="874"/>
      <c r="DY117" s="874"/>
      <c r="DZ117" s="875"/>
    </row>
    <row r="118" spans="1:130" s="248" customFormat="1" ht="26.25" customHeight="1">
      <c r="A118" s="950" t="s">
        <v>449</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446</v>
      </c>
      <c r="AB118" s="951"/>
      <c r="AC118" s="951"/>
      <c r="AD118" s="951"/>
      <c r="AE118" s="952"/>
      <c r="AF118" s="953" t="s">
        <v>447</v>
      </c>
      <c r="AG118" s="951"/>
      <c r="AH118" s="951"/>
      <c r="AI118" s="951"/>
      <c r="AJ118" s="952"/>
      <c r="AK118" s="953" t="s">
        <v>311</v>
      </c>
      <c r="AL118" s="951"/>
      <c r="AM118" s="951"/>
      <c r="AN118" s="951"/>
      <c r="AO118" s="952"/>
      <c r="AP118" s="954" t="s">
        <v>448</v>
      </c>
      <c r="AQ118" s="955"/>
      <c r="AR118" s="955"/>
      <c r="AS118" s="955"/>
      <c r="AT118" s="956"/>
      <c r="AU118" s="985"/>
      <c r="AV118" s="986"/>
      <c r="AW118" s="986"/>
      <c r="AX118" s="986"/>
      <c r="AY118" s="986"/>
      <c r="AZ118" s="928" t="s">
        <v>481</v>
      </c>
      <c r="BA118" s="929"/>
      <c r="BB118" s="929"/>
      <c r="BC118" s="929"/>
      <c r="BD118" s="929"/>
      <c r="BE118" s="929"/>
      <c r="BF118" s="929"/>
      <c r="BG118" s="929"/>
      <c r="BH118" s="929"/>
      <c r="BI118" s="929"/>
      <c r="BJ118" s="929"/>
      <c r="BK118" s="929"/>
      <c r="BL118" s="929"/>
      <c r="BM118" s="929"/>
      <c r="BN118" s="929"/>
      <c r="BO118" s="929"/>
      <c r="BP118" s="930"/>
      <c r="BQ118" s="931" t="s">
        <v>398</v>
      </c>
      <c r="BR118" s="894"/>
      <c r="BS118" s="894"/>
      <c r="BT118" s="894"/>
      <c r="BU118" s="894"/>
      <c r="BV118" s="894" t="s">
        <v>398</v>
      </c>
      <c r="BW118" s="894"/>
      <c r="BX118" s="894"/>
      <c r="BY118" s="894"/>
      <c r="BZ118" s="894"/>
      <c r="CA118" s="894" t="s">
        <v>398</v>
      </c>
      <c r="CB118" s="894"/>
      <c r="CC118" s="894"/>
      <c r="CD118" s="894"/>
      <c r="CE118" s="894"/>
      <c r="CF118" s="924" t="s">
        <v>398</v>
      </c>
      <c r="CG118" s="925"/>
      <c r="CH118" s="925"/>
      <c r="CI118" s="925"/>
      <c r="CJ118" s="925"/>
      <c r="CK118" s="980"/>
      <c r="CL118" s="867"/>
      <c r="CM118" s="870" t="s">
        <v>482</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398</v>
      </c>
      <c r="DH118" s="826"/>
      <c r="DI118" s="826"/>
      <c r="DJ118" s="826"/>
      <c r="DK118" s="827"/>
      <c r="DL118" s="828" t="s">
        <v>459</v>
      </c>
      <c r="DM118" s="826"/>
      <c r="DN118" s="826"/>
      <c r="DO118" s="826"/>
      <c r="DP118" s="827"/>
      <c r="DQ118" s="828" t="s">
        <v>398</v>
      </c>
      <c r="DR118" s="826"/>
      <c r="DS118" s="826"/>
      <c r="DT118" s="826"/>
      <c r="DU118" s="827"/>
      <c r="DV118" s="873" t="s">
        <v>398</v>
      </c>
      <c r="DW118" s="874"/>
      <c r="DX118" s="874"/>
      <c r="DY118" s="874"/>
      <c r="DZ118" s="875"/>
    </row>
    <row r="119" spans="1:130" s="248" customFormat="1" ht="26.25" customHeight="1">
      <c r="A119" s="864" t="s">
        <v>452</v>
      </c>
      <c r="B119" s="865"/>
      <c r="C119" s="940" t="s">
        <v>453</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459</v>
      </c>
      <c r="AB119" s="944"/>
      <c r="AC119" s="944"/>
      <c r="AD119" s="944"/>
      <c r="AE119" s="945"/>
      <c r="AF119" s="946" t="s">
        <v>398</v>
      </c>
      <c r="AG119" s="944"/>
      <c r="AH119" s="944"/>
      <c r="AI119" s="944"/>
      <c r="AJ119" s="945"/>
      <c r="AK119" s="946" t="s">
        <v>398</v>
      </c>
      <c r="AL119" s="944"/>
      <c r="AM119" s="944"/>
      <c r="AN119" s="944"/>
      <c r="AO119" s="945"/>
      <c r="AP119" s="947" t="s">
        <v>398</v>
      </c>
      <c r="AQ119" s="948"/>
      <c r="AR119" s="948"/>
      <c r="AS119" s="948"/>
      <c r="AT119" s="949"/>
      <c r="AU119" s="987"/>
      <c r="AV119" s="988"/>
      <c r="AW119" s="988"/>
      <c r="AX119" s="988"/>
      <c r="AY119" s="988"/>
      <c r="AZ119" s="279" t="s">
        <v>189</v>
      </c>
      <c r="BA119" s="279"/>
      <c r="BB119" s="279"/>
      <c r="BC119" s="279"/>
      <c r="BD119" s="279"/>
      <c r="BE119" s="279"/>
      <c r="BF119" s="279"/>
      <c r="BG119" s="279"/>
      <c r="BH119" s="279"/>
      <c r="BI119" s="279"/>
      <c r="BJ119" s="279"/>
      <c r="BK119" s="279"/>
      <c r="BL119" s="279"/>
      <c r="BM119" s="279"/>
      <c r="BN119" s="279"/>
      <c r="BO119" s="926" t="s">
        <v>483</v>
      </c>
      <c r="BP119" s="927"/>
      <c r="BQ119" s="931">
        <v>53919786</v>
      </c>
      <c r="BR119" s="894"/>
      <c r="BS119" s="894"/>
      <c r="BT119" s="894"/>
      <c r="BU119" s="894"/>
      <c r="BV119" s="894">
        <v>56092469</v>
      </c>
      <c r="BW119" s="894"/>
      <c r="BX119" s="894"/>
      <c r="BY119" s="894"/>
      <c r="BZ119" s="894"/>
      <c r="CA119" s="894">
        <v>57898759</v>
      </c>
      <c r="CB119" s="894"/>
      <c r="CC119" s="894"/>
      <c r="CD119" s="894"/>
      <c r="CE119" s="894"/>
      <c r="CF119" s="792"/>
      <c r="CG119" s="793"/>
      <c r="CH119" s="793"/>
      <c r="CI119" s="793"/>
      <c r="CJ119" s="883"/>
      <c r="CK119" s="981"/>
      <c r="CL119" s="869"/>
      <c r="CM119" s="887" t="s">
        <v>484</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398</v>
      </c>
      <c r="DH119" s="809"/>
      <c r="DI119" s="809"/>
      <c r="DJ119" s="809"/>
      <c r="DK119" s="810"/>
      <c r="DL119" s="811" t="s">
        <v>398</v>
      </c>
      <c r="DM119" s="809"/>
      <c r="DN119" s="809"/>
      <c r="DO119" s="809"/>
      <c r="DP119" s="810"/>
      <c r="DQ119" s="811" t="s">
        <v>398</v>
      </c>
      <c r="DR119" s="809"/>
      <c r="DS119" s="809"/>
      <c r="DT119" s="809"/>
      <c r="DU119" s="810"/>
      <c r="DV119" s="897" t="s">
        <v>398</v>
      </c>
      <c r="DW119" s="898"/>
      <c r="DX119" s="898"/>
      <c r="DY119" s="898"/>
      <c r="DZ119" s="899"/>
    </row>
    <row r="120" spans="1:130" s="248" customFormat="1" ht="26.25" customHeight="1">
      <c r="A120" s="866"/>
      <c r="B120" s="867"/>
      <c r="C120" s="870" t="s">
        <v>458</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398</v>
      </c>
      <c r="AB120" s="826"/>
      <c r="AC120" s="826"/>
      <c r="AD120" s="826"/>
      <c r="AE120" s="827"/>
      <c r="AF120" s="828" t="s">
        <v>398</v>
      </c>
      <c r="AG120" s="826"/>
      <c r="AH120" s="826"/>
      <c r="AI120" s="826"/>
      <c r="AJ120" s="827"/>
      <c r="AK120" s="828" t="s">
        <v>398</v>
      </c>
      <c r="AL120" s="826"/>
      <c r="AM120" s="826"/>
      <c r="AN120" s="826"/>
      <c r="AO120" s="827"/>
      <c r="AP120" s="873" t="s">
        <v>398</v>
      </c>
      <c r="AQ120" s="874"/>
      <c r="AR120" s="874"/>
      <c r="AS120" s="874"/>
      <c r="AT120" s="875"/>
      <c r="AU120" s="932" t="s">
        <v>485</v>
      </c>
      <c r="AV120" s="933"/>
      <c r="AW120" s="933"/>
      <c r="AX120" s="933"/>
      <c r="AY120" s="934"/>
      <c r="AZ120" s="909" t="s">
        <v>486</v>
      </c>
      <c r="BA120" s="854"/>
      <c r="BB120" s="854"/>
      <c r="BC120" s="854"/>
      <c r="BD120" s="854"/>
      <c r="BE120" s="854"/>
      <c r="BF120" s="854"/>
      <c r="BG120" s="854"/>
      <c r="BH120" s="854"/>
      <c r="BI120" s="854"/>
      <c r="BJ120" s="854"/>
      <c r="BK120" s="854"/>
      <c r="BL120" s="854"/>
      <c r="BM120" s="854"/>
      <c r="BN120" s="854"/>
      <c r="BO120" s="854"/>
      <c r="BP120" s="855"/>
      <c r="BQ120" s="910">
        <v>13709010</v>
      </c>
      <c r="BR120" s="891"/>
      <c r="BS120" s="891"/>
      <c r="BT120" s="891"/>
      <c r="BU120" s="891"/>
      <c r="BV120" s="891">
        <v>14351196</v>
      </c>
      <c r="BW120" s="891"/>
      <c r="BX120" s="891"/>
      <c r="BY120" s="891"/>
      <c r="BZ120" s="891"/>
      <c r="CA120" s="891">
        <v>14681066</v>
      </c>
      <c r="CB120" s="891"/>
      <c r="CC120" s="891"/>
      <c r="CD120" s="891"/>
      <c r="CE120" s="891"/>
      <c r="CF120" s="915">
        <v>98.6</v>
      </c>
      <c r="CG120" s="916"/>
      <c r="CH120" s="916"/>
      <c r="CI120" s="916"/>
      <c r="CJ120" s="916"/>
      <c r="CK120" s="917" t="s">
        <v>487</v>
      </c>
      <c r="CL120" s="901"/>
      <c r="CM120" s="901"/>
      <c r="CN120" s="901"/>
      <c r="CO120" s="902"/>
      <c r="CP120" s="921" t="s">
        <v>488</v>
      </c>
      <c r="CQ120" s="922"/>
      <c r="CR120" s="922"/>
      <c r="CS120" s="922"/>
      <c r="CT120" s="922"/>
      <c r="CU120" s="922"/>
      <c r="CV120" s="922"/>
      <c r="CW120" s="922"/>
      <c r="CX120" s="922"/>
      <c r="CY120" s="922"/>
      <c r="CZ120" s="922"/>
      <c r="DA120" s="922"/>
      <c r="DB120" s="922"/>
      <c r="DC120" s="922"/>
      <c r="DD120" s="922"/>
      <c r="DE120" s="922"/>
      <c r="DF120" s="923"/>
      <c r="DG120" s="910">
        <v>4532088</v>
      </c>
      <c r="DH120" s="891"/>
      <c r="DI120" s="891"/>
      <c r="DJ120" s="891"/>
      <c r="DK120" s="891"/>
      <c r="DL120" s="891">
        <v>4037631</v>
      </c>
      <c r="DM120" s="891"/>
      <c r="DN120" s="891"/>
      <c r="DO120" s="891"/>
      <c r="DP120" s="891"/>
      <c r="DQ120" s="891">
        <v>3532108</v>
      </c>
      <c r="DR120" s="891"/>
      <c r="DS120" s="891"/>
      <c r="DT120" s="891"/>
      <c r="DU120" s="891"/>
      <c r="DV120" s="892">
        <v>23.7</v>
      </c>
      <c r="DW120" s="892"/>
      <c r="DX120" s="892"/>
      <c r="DY120" s="892"/>
      <c r="DZ120" s="893"/>
    </row>
    <row r="121" spans="1:130" s="248" customFormat="1" ht="26.25" customHeight="1">
      <c r="A121" s="866"/>
      <c r="B121" s="867"/>
      <c r="C121" s="912" t="s">
        <v>489</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v>8234</v>
      </c>
      <c r="AB121" s="826"/>
      <c r="AC121" s="826"/>
      <c r="AD121" s="826"/>
      <c r="AE121" s="827"/>
      <c r="AF121" s="828">
        <v>7626</v>
      </c>
      <c r="AG121" s="826"/>
      <c r="AH121" s="826"/>
      <c r="AI121" s="826"/>
      <c r="AJ121" s="827"/>
      <c r="AK121" s="828">
        <v>6713</v>
      </c>
      <c r="AL121" s="826"/>
      <c r="AM121" s="826"/>
      <c r="AN121" s="826"/>
      <c r="AO121" s="827"/>
      <c r="AP121" s="873">
        <v>0</v>
      </c>
      <c r="AQ121" s="874"/>
      <c r="AR121" s="874"/>
      <c r="AS121" s="874"/>
      <c r="AT121" s="875"/>
      <c r="AU121" s="935"/>
      <c r="AV121" s="936"/>
      <c r="AW121" s="936"/>
      <c r="AX121" s="936"/>
      <c r="AY121" s="937"/>
      <c r="AZ121" s="861" t="s">
        <v>490</v>
      </c>
      <c r="BA121" s="796"/>
      <c r="BB121" s="796"/>
      <c r="BC121" s="796"/>
      <c r="BD121" s="796"/>
      <c r="BE121" s="796"/>
      <c r="BF121" s="796"/>
      <c r="BG121" s="796"/>
      <c r="BH121" s="796"/>
      <c r="BI121" s="796"/>
      <c r="BJ121" s="796"/>
      <c r="BK121" s="796"/>
      <c r="BL121" s="796"/>
      <c r="BM121" s="796"/>
      <c r="BN121" s="796"/>
      <c r="BO121" s="796"/>
      <c r="BP121" s="797"/>
      <c r="BQ121" s="862">
        <v>2655338</v>
      </c>
      <c r="BR121" s="863"/>
      <c r="BS121" s="863"/>
      <c r="BT121" s="863"/>
      <c r="BU121" s="863"/>
      <c r="BV121" s="863">
        <v>2611838</v>
      </c>
      <c r="BW121" s="863"/>
      <c r="BX121" s="863"/>
      <c r="BY121" s="863"/>
      <c r="BZ121" s="863"/>
      <c r="CA121" s="863">
        <v>2575550</v>
      </c>
      <c r="CB121" s="863"/>
      <c r="CC121" s="863"/>
      <c r="CD121" s="863"/>
      <c r="CE121" s="863"/>
      <c r="CF121" s="924">
        <v>17.3</v>
      </c>
      <c r="CG121" s="925"/>
      <c r="CH121" s="925"/>
      <c r="CI121" s="925"/>
      <c r="CJ121" s="925"/>
      <c r="CK121" s="918"/>
      <c r="CL121" s="904"/>
      <c r="CM121" s="904"/>
      <c r="CN121" s="904"/>
      <c r="CO121" s="905"/>
      <c r="CP121" s="884" t="s">
        <v>491</v>
      </c>
      <c r="CQ121" s="885"/>
      <c r="CR121" s="885"/>
      <c r="CS121" s="885"/>
      <c r="CT121" s="885"/>
      <c r="CU121" s="885"/>
      <c r="CV121" s="885"/>
      <c r="CW121" s="885"/>
      <c r="CX121" s="885"/>
      <c r="CY121" s="885"/>
      <c r="CZ121" s="885"/>
      <c r="DA121" s="885"/>
      <c r="DB121" s="885"/>
      <c r="DC121" s="885"/>
      <c r="DD121" s="885"/>
      <c r="DE121" s="885"/>
      <c r="DF121" s="886"/>
      <c r="DG121" s="862">
        <v>490572</v>
      </c>
      <c r="DH121" s="863"/>
      <c r="DI121" s="863"/>
      <c r="DJ121" s="863"/>
      <c r="DK121" s="863"/>
      <c r="DL121" s="863">
        <v>525390</v>
      </c>
      <c r="DM121" s="863"/>
      <c r="DN121" s="863"/>
      <c r="DO121" s="863"/>
      <c r="DP121" s="863"/>
      <c r="DQ121" s="863">
        <v>1239798</v>
      </c>
      <c r="DR121" s="863"/>
      <c r="DS121" s="863"/>
      <c r="DT121" s="863"/>
      <c r="DU121" s="863"/>
      <c r="DV121" s="840">
        <v>8.3000000000000007</v>
      </c>
      <c r="DW121" s="840"/>
      <c r="DX121" s="840"/>
      <c r="DY121" s="840"/>
      <c r="DZ121" s="841"/>
    </row>
    <row r="122" spans="1:130" s="248" customFormat="1" ht="26.25" customHeight="1">
      <c r="A122" s="866"/>
      <c r="B122" s="867"/>
      <c r="C122" s="870" t="s">
        <v>470</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398</v>
      </c>
      <c r="AB122" s="826"/>
      <c r="AC122" s="826"/>
      <c r="AD122" s="826"/>
      <c r="AE122" s="827"/>
      <c r="AF122" s="828" t="s">
        <v>398</v>
      </c>
      <c r="AG122" s="826"/>
      <c r="AH122" s="826"/>
      <c r="AI122" s="826"/>
      <c r="AJ122" s="827"/>
      <c r="AK122" s="828" t="s">
        <v>398</v>
      </c>
      <c r="AL122" s="826"/>
      <c r="AM122" s="826"/>
      <c r="AN122" s="826"/>
      <c r="AO122" s="827"/>
      <c r="AP122" s="873" t="s">
        <v>398</v>
      </c>
      <c r="AQ122" s="874"/>
      <c r="AR122" s="874"/>
      <c r="AS122" s="874"/>
      <c r="AT122" s="875"/>
      <c r="AU122" s="935"/>
      <c r="AV122" s="936"/>
      <c r="AW122" s="936"/>
      <c r="AX122" s="936"/>
      <c r="AY122" s="937"/>
      <c r="AZ122" s="928" t="s">
        <v>492</v>
      </c>
      <c r="BA122" s="929"/>
      <c r="BB122" s="929"/>
      <c r="BC122" s="929"/>
      <c r="BD122" s="929"/>
      <c r="BE122" s="929"/>
      <c r="BF122" s="929"/>
      <c r="BG122" s="929"/>
      <c r="BH122" s="929"/>
      <c r="BI122" s="929"/>
      <c r="BJ122" s="929"/>
      <c r="BK122" s="929"/>
      <c r="BL122" s="929"/>
      <c r="BM122" s="929"/>
      <c r="BN122" s="929"/>
      <c r="BO122" s="929"/>
      <c r="BP122" s="930"/>
      <c r="BQ122" s="931">
        <v>34852557</v>
      </c>
      <c r="BR122" s="894"/>
      <c r="BS122" s="894"/>
      <c r="BT122" s="894"/>
      <c r="BU122" s="894"/>
      <c r="BV122" s="894">
        <v>35649786</v>
      </c>
      <c r="BW122" s="894"/>
      <c r="BX122" s="894"/>
      <c r="BY122" s="894"/>
      <c r="BZ122" s="894"/>
      <c r="CA122" s="894">
        <v>37482828</v>
      </c>
      <c r="CB122" s="894"/>
      <c r="CC122" s="894"/>
      <c r="CD122" s="894"/>
      <c r="CE122" s="894"/>
      <c r="CF122" s="895">
        <v>251.7</v>
      </c>
      <c r="CG122" s="896"/>
      <c r="CH122" s="896"/>
      <c r="CI122" s="896"/>
      <c r="CJ122" s="896"/>
      <c r="CK122" s="918"/>
      <c r="CL122" s="904"/>
      <c r="CM122" s="904"/>
      <c r="CN122" s="904"/>
      <c r="CO122" s="905"/>
      <c r="CP122" s="884" t="s">
        <v>493</v>
      </c>
      <c r="CQ122" s="885"/>
      <c r="CR122" s="885"/>
      <c r="CS122" s="885"/>
      <c r="CT122" s="885"/>
      <c r="CU122" s="885"/>
      <c r="CV122" s="885"/>
      <c r="CW122" s="885"/>
      <c r="CX122" s="885"/>
      <c r="CY122" s="885"/>
      <c r="CZ122" s="885"/>
      <c r="DA122" s="885"/>
      <c r="DB122" s="885"/>
      <c r="DC122" s="885"/>
      <c r="DD122" s="885"/>
      <c r="DE122" s="885"/>
      <c r="DF122" s="886"/>
      <c r="DG122" s="862">
        <v>602294</v>
      </c>
      <c r="DH122" s="863"/>
      <c r="DI122" s="863"/>
      <c r="DJ122" s="863"/>
      <c r="DK122" s="863"/>
      <c r="DL122" s="863">
        <v>637717</v>
      </c>
      <c r="DM122" s="863"/>
      <c r="DN122" s="863"/>
      <c r="DO122" s="863"/>
      <c r="DP122" s="863"/>
      <c r="DQ122" s="863">
        <v>622238</v>
      </c>
      <c r="DR122" s="863"/>
      <c r="DS122" s="863"/>
      <c r="DT122" s="863"/>
      <c r="DU122" s="863"/>
      <c r="DV122" s="840">
        <v>4.2</v>
      </c>
      <c r="DW122" s="840"/>
      <c r="DX122" s="840"/>
      <c r="DY122" s="840"/>
      <c r="DZ122" s="841"/>
    </row>
    <row r="123" spans="1:130" s="248" customFormat="1" ht="26.25" customHeight="1">
      <c r="A123" s="866"/>
      <c r="B123" s="867"/>
      <c r="C123" s="870" t="s">
        <v>477</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v>10906</v>
      </c>
      <c r="AB123" s="826"/>
      <c r="AC123" s="826"/>
      <c r="AD123" s="826"/>
      <c r="AE123" s="827"/>
      <c r="AF123" s="828">
        <v>3376</v>
      </c>
      <c r="AG123" s="826"/>
      <c r="AH123" s="826"/>
      <c r="AI123" s="826"/>
      <c r="AJ123" s="827"/>
      <c r="AK123" s="828" t="s">
        <v>398</v>
      </c>
      <c r="AL123" s="826"/>
      <c r="AM123" s="826"/>
      <c r="AN123" s="826"/>
      <c r="AO123" s="827"/>
      <c r="AP123" s="873" t="s">
        <v>398</v>
      </c>
      <c r="AQ123" s="874"/>
      <c r="AR123" s="874"/>
      <c r="AS123" s="874"/>
      <c r="AT123" s="875"/>
      <c r="AU123" s="938"/>
      <c r="AV123" s="939"/>
      <c r="AW123" s="939"/>
      <c r="AX123" s="939"/>
      <c r="AY123" s="939"/>
      <c r="AZ123" s="279" t="s">
        <v>189</v>
      </c>
      <c r="BA123" s="279"/>
      <c r="BB123" s="279"/>
      <c r="BC123" s="279"/>
      <c r="BD123" s="279"/>
      <c r="BE123" s="279"/>
      <c r="BF123" s="279"/>
      <c r="BG123" s="279"/>
      <c r="BH123" s="279"/>
      <c r="BI123" s="279"/>
      <c r="BJ123" s="279"/>
      <c r="BK123" s="279"/>
      <c r="BL123" s="279"/>
      <c r="BM123" s="279"/>
      <c r="BN123" s="279"/>
      <c r="BO123" s="926" t="s">
        <v>494</v>
      </c>
      <c r="BP123" s="927"/>
      <c r="BQ123" s="881">
        <v>51216905</v>
      </c>
      <c r="BR123" s="882"/>
      <c r="BS123" s="882"/>
      <c r="BT123" s="882"/>
      <c r="BU123" s="882"/>
      <c r="BV123" s="882">
        <v>52612820</v>
      </c>
      <c r="BW123" s="882"/>
      <c r="BX123" s="882"/>
      <c r="BY123" s="882"/>
      <c r="BZ123" s="882"/>
      <c r="CA123" s="882">
        <v>54739444</v>
      </c>
      <c r="CB123" s="882"/>
      <c r="CC123" s="882"/>
      <c r="CD123" s="882"/>
      <c r="CE123" s="882"/>
      <c r="CF123" s="792"/>
      <c r="CG123" s="793"/>
      <c r="CH123" s="793"/>
      <c r="CI123" s="793"/>
      <c r="CJ123" s="883"/>
      <c r="CK123" s="918"/>
      <c r="CL123" s="904"/>
      <c r="CM123" s="904"/>
      <c r="CN123" s="904"/>
      <c r="CO123" s="905"/>
      <c r="CP123" s="884" t="s">
        <v>495</v>
      </c>
      <c r="CQ123" s="885"/>
      <c r="CR123" s="885"/>
      <c r="CS123" s="885"/>
      <c r="CT123" s="885"/>
      <c r="CU123" s="885"/>
      <c r="CV123" s="885"/>
      <c r="CW123" s="885"/>
      <c r="CX123" s="885"/>
      <c r="CY123" s="885"/>
      <c r="CZ123" s="885"/>
      <c r="DA123" s="885"/>
      <c r="DB123" s="885"/>
      <c r="DC123" s="885"/>
      <c r="DD123" s="885"/>
      <c r="DE123" s="885"/>
      <c r="DF123" s="886"/>
      <c r="DG123" s="825">
        <v>436220</v>
      </c>
      <c r="DH123" s="826"/>
      <c r="DI123" s="826"/>
      <c r="DJ123" s="826"/>
      <c r="DK123" s="827"/>
      <c r="DL123" s="828">
        <v>394863</v>
      </c>
      <c r="DM123" s="826"/>
      <c r="DN123" s="826"/>
      <c r="DO123" s="826"/>
      <c r="DP123" s="827"/>
      <c r="DQ123" s="828">
        <v>462798</v>
      </c>
      <c r="DR123" s="826"/>
      <c r="DS123" s="826"/>
      <c r="DT123" s="826"/>
      <c r="DU123" s="827"/>
      <c r="DV123" s="873">
        <v>3.1</v>
      </c>
      <c r="DW123" s="874"/>
      <c r="DX123" s="874"/>
      <c r="DY123" s="874"/>
      <c r="DZ123" s="875"/>
    </row>
    <row r="124" spans="1:130" s="248" customFormat="1" ht="26.25" customHeight="1" thickBot="1">
      <c r="A124" s="866"/>
      <c r="B124" s="867"/>
      <c r="C124" s="870" t="s">
        <v>480</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398</v>
      </c>
      <c r="AB124" s="826"/>
      <c r="AC124" s="826"/>
      <c r="AD124" s="826"/>
      <c r="AE124" s="827"/>
      <c r="AF124" s="828" t="s">
        <v>398</v>
      </c>
      <c r="AG124" s="826"/>
      <c r="AH124" s="826"/>
      <c r="AI124" s="826"/>
      <c r="AJ124" s="827"/>
      <c r="AK124" s="828" t="s">
        <v>398</v>
      </c>
      <c r="AL124" s="826"/>
      <c r="AM124" s="826"/>
      <c r="AN124" s="826"/>
      <c r="AO124" s="827"/>
      <c r="AP124" s="873" t="s">
        <v>398</v>
      </c>
      <c r="AQ124" s="874"/>
      <c r="AR124" s="874"/>
      <c r="AS124" s="874"/>
      <c r="AT124" s="875"/>
      <c r="AU124" s="876" t="s">
        <v>496</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v>18.2</v>
      </c>
      <c r="BR124" s="880"/>
      <c r="BS124" s="880"/>
      <c r="BT124" s="880"/>
      <c r="BU124" s="880"/>
      <c r="BV124" s="880">
        <v>23.9</v>
      </c>
      <c r="BW124" s="880"/>
      <c r="BX124" s="880"/>
      <c r="BY124" s="880"/>
      <c r="BZ124" s="880"/>
      <c r="CA124" s="880">
        <v>21.2</v>
      </c>
      <c r="CB124" s="880"/>
      <c r="CC124" s="880"/>
      <c r="CD124" s="880"/>
      <c r="CE124" s="880"/>
      <c r="CF124" s="770"/>
      <c r="CG124" s="771"/>
      <c r="CH124" s="771"/>
      <c r="CI124" s="771"/>
      <c r="CJ124" s="911"/>
      <c r="CK124" s="919"/>
      <c r="CL124" s="919"/>
      <c r="CM124" s="919"/>
      <c r="CN124" s="919"/>
      <c r="CO124" s="920"/>
      <c r="CP124" s="884" t="s">
        <v>497</v>
      </c>
      <c r="CQ124" s="885"/>
      <c r="CR124" s="885"/>
      <c r="CS124" s="885"/>
      <c r="CT124" s="885"/>
      <c r="CU124" s="885"/>
      <c r="CV124" s="885"/>
      <c r="CW124" s="885"/>
      <c r="CX124" s="885"/>
      <c r="CY124" s="885"/>
      <c r="CZ124" s="885"/>
      <c r="DA124" s="885"/>
      <c r="DB124" s="885"/>
      <c r="DC124" s="885"/>
      <c r="DD124" s="885"/>
      <c r="DE124" s="885"/>
      <c r="DF124" s="886"/>
      <c r="DG124" s="808">
        <v>764128</v>
      </c>
      <c r="DH124" s="809"/>
      <c r="DI124" s="809"/>
      <c r="DJ124" s="809"/>
      <c r="DK124" s="810"/>
      <c r="DL124" s="811">
        <v>837115</v>
      </c>
      <c r="DM124" s="809"/>
      <c r="DN124" s="809"/>
      <c r="DO124" s="809"/>
      <c r="DP124" s="810"/>
      <c r="DQ124" s="811">
        <v>727739</v>
      </c>
      <c r="DR124" s="809"/>
      <c r="DS124" s="809"/>
      <c r="DT124" s="809"/>
      <c r="DU124" s="810"/>
      <c r="DV124" s="897">
        <v>4.9000000000000004</v>
      </c>
      <c r="DW124" s="898"/>
      <c r="DX124" s="898"/>
      <c r="DY124" s="898"/>
      <c r="DZ124" s="899"/>
    </row>
    <row r="125" spans="1:130" s="248" customFormat="1" ht="26.25" customHeight="1">
      <c r="A125" s="866"/>
      <c r="B125" s="867"/>
      <c r="C125" s="870" t="s">
        <v>482</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129</v>
      </c>
      <c r="AB125" s="826"/>
      <c r="AC125" s="826"/>
      <c r="AD125" s="826"/>
      <c r="AE125" s="827"/>
      <c r="AF125" s="828" t="s">
        <v>129</v>
      </c>
      <c r="AG125" s="826"/>
      <c r="AH125" s="826"/>
      <c r="AI125" s="826"/>
      <c r="AJ125" s="827"/>
      <c r="AK125" s="828" t="s">
        <v>129</v>
      </c>
      <c r="AL125" s="826"/>
      <c r="AM125" s="826"/>
      <c r="AN125" s="826"/>
      <c r="AO125" s="827"/>
      <c r="AP125" s="873" t="s">
        <v>129</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498</v>
      </c>
      <c r="CL125" s="901"/>
      <c r="CM125" s="901"/>
      <c r="CN125" s="901"/>
      <c r="CO125" s="902"/>
      <c r="CP125" s="909" t="s">
        <v>499</v>
      </c>
      <c r="CQ125" s="854"/>
      <c r="CR125" s="854"/>
      <c r="CS125" s="854"/>
      <c r="CT125" s="854"/>
      <c r="CU125" s="854"/>
      <c r="CV125" s="854"/>
      <c r="CW125" s="854"/>
      <c r="CX125" s="854"/>
      <c r="CY125" s="854"/>
      <c r="CZ125" s="854"/>
      <c r="DA125" s="854"/>
      <c r="DB125" s="854"/>
      <c r="DC125" s="854"/>
      <c r="DD125" s="854"/>
      <c r="DE125" s="854"/>
      <c r="DF125" s="855"/>
      <c r="DG125" s="910" t="s">
        <v>129</v>
      </c>
      <c r="DH125" s="891"/>
      <c r="DI125" s="891"/>
      <c r="DJ125" s="891"/>
      <c r="DK125" s="891"/>
      <c r="DL125" s="891" t="s">
        <v>129</v>
      </c>
      <c r="DM125" s="891"/>
      <c r="DN125" s="891"/>
      <c r="DO125" s="891"/>
      <c r="DP125" s="891"/>
      <c r="DQ125" s="891" t="s">
        <v>129</v>
      </c>
      <c r="DR125" s="891"/>
      <c r="DS125" s="891"/>
      <c r="DT125" s="891"/>
      <c r="DU125" s="891"/>
      <c r="DV125" s="892" t="s">
        <v>129</v>
      </c>
      <c r="DW125" s="892"/>
      <c r="DX125" s="892"/>
      <c r="DY125" s="892"/>
      <c r="DZ125" s="893"/>
    </row>
    <row r="126" spans="1:130" s="248" customFormat="1" ht="26.25" customHeight="1" thickBot="1">
      <c r="A126" s="866"/>
      <c r="B126" s="867"/>
      <c r="C126" s="870" t="s">
        <v>484</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129</v>
      </c>
      <c r="AB126" s="826"/>
      <c r="AC126" s="826"/>
      <c r="AD126" s="826"/>
      <c r="AE126" s="827"/>
      <c r="AF126" s="828" t="s">
        <v>129</v>
      </c>
      <c r="AG126" s="826"/>
      <c r="AH126" s="826"/>
      <c r="AI126" s="826"/>
      <c r="AJ126" s="827"/>
      <c r="AK126" s="828" t="s">
        <v>129</v>
      </c>
      <c r="AL126" s="826"/>
      <c r="AM126" s="826"/>
      <c r="AN126" s="826"/>
      <c r="AO126" s="827"/>
      <c r="AP126" s="873" t="s">
        <v>129</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500</v>
      </c>
      <c r="CQ126" s="796"/>
      <c r="CR126" s="796"/>
      <c r="CS126" s="796"/>
      <c r="CT126" s="796"/>
      <c r="CU126" s="796"/>
      <c r="CV126" s="796"/>
      <c r="CW126" s="796"/>
      <c r="CX126" s="796"/>
      <c r="CY126" s="796"/>
      <c r="CZ126" s="796"/>
      <c r="DA126" s="796"/>
      <c r="DB126" s="796"/>
      <c r="DC126" s="796"/>
      <c r="DD126" s="796"/>
      <c r="DE126" s="796"/>
      <c r="DF126" s="797"/>
      <c r="DG126" s="862" t="s">
        <v>129</v>
      </c>
      <c r="DH126" s="863"/>
      <c r="DI126" s="863"/>
      <c r="DJ126" s="863"/>
      <c r="DK126" s="863"/>
      <c r="DL126" s="863" t="s">
        <v>129</v>
      </c>
      <c r="DM126" s="863"/>
      <c r="DN126" s="863"/>
      <c r="DO126" s="863"/>
      <c r="DP126" s="863"/>
      <c r="DQ126" s="863" t="s">
        <v>129</v>
      </c>
      <c r="DR126" s="863"/>
      <c r="DS126" s="863"/>
      <c r="DT126" s="863"/>
      <c r="DU126" s="863"/>
      <c r="DV126" s="840" t="s">
        <v>129</v>
      </c>
      <c r="DW126" s="840"/>
      <c r="DX126" s="840"/>
      <c r="DY126" s="840"/>
      <c r="DZ126" s="841"/>
    </row>
    <row r="127" spans="1:130" s="248" customFormat="1" ht="26.25" customHeight="1">
      <c r="A127" s="868"/>
      <c r="B127" s="869"/>
      <c r="C127" s="887" t="s">
        <v>501</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129</v>
      </c>
      <c r="AB127" s="826"/>
      <c r="AC127" s="826"/>
      <c r="AD127" s="826"/>
      <c r="AE127" s="827"/>
      <c r="AF127" s="828" t="s">
        <v>129</v>
      </c>
      <c r="AG127" s="826"/>
      <c r="AH127" s="826"/>
      <c r="AI127" s="826"/>
      <c r="AJ127" s="827"/>
      <c r="AK127" s="828" t="s">
        <v>129</v>
      </c>
      <c r="AL127" s="826"/>
      <c r="AM127" s="826"/>
      <c r="AN127" s="826"/>
      <c r="AO127" s="827"/>
      <c r="AP127" s="873" t="s">
        <v>129</v>
      </c>
      <c r="AQ127" s="874"/>
      <c r="AR127" s="874"/>
      <c r="AS127" s="874"/>
      <c r="AT127" s="875"/>
      <c r="AU127" s="284"/>
      <c r="AV127" s="284"/>
      <c r="AW127" s="284"/>
      <c r="AX127" s="890" t="s">
        <v>502</v>
      </c>
      <c r="AY127" s="858"/>
      <c r="AZ127" s="858"/>
      <c r="BA127" s="858"/>
      <c r="BB127" s="858"/>
      <c r="BC127" s="858"/>
      <c r="BD127" s="858"/>
      <c r="BE127" s="859"/>
      <c r="BF127" s="857" t="s">
        <v>503</v>
      </c>
      <c r="BG127" s="858"/>
      <c r="BH127" s="858"/>
      <c r="BI127" s="858"/>
      <c r="BJ127" s="858"/>
      <c r="BK127" s="858"/>
      <c r="BL127" s="859"/>
      <c r="BM127" s="857" t="s">
        <v>504</v>
      </c>
      <c r="BN127" s="858"/>
      <c r="BO127" s="858"/>
      <c r="BP127" s="858"/>
      <c r="BQ127" s="858"/>
      <c r="BR127" s="858"/>
      <c r="BS127" s="859"/>
      <c r="BT127" s="857" t="s">
        <v>505</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506</v>
      </c>
      <c r="CQ127" s="796"/>
      <c r="CR127" s="796"/>
      <c r="CS127" s="796"/>
      <c r="CT127" s="796"/>
      <c r="CU127" s="796"/>
      <c r="CV127" s="796"/>
      <c r="CW127" s="796"/>
      <c r="CX127" s="796"/>
      <c r="CY127" s="796"/>
      <c r="CZ127" s="796"/>
      <c r="DA127" s="796"/>
      <c r="DB127" s="796"/>
      <c r="DC127" s="796"/>
      <c r="DD127" s="796"/>
      <c r="DE127" s="796"/>
      <c r="DF127" s="797"/>
      <c r="DG127" s="862" t="s">
        <v>129</v>
      </c>
      <c r="DH127" s="863"/>
      <c r="DI127" s="863"/>
      <c r="DJ127" s="863"/>
      <c r="DK127" s="863"/>
      <c r="DL127" s="863" t="s">
        <v>129</v>
      </c>
      <c r="DM127" s="863"/>
      <c r="DN127" s="863"/>
      <c r="DO127" s="863"/>
      <c r="DP127" s="863"/>
      <c r="DQ127" s="863" t="s">
        <v>129</v>
      </c>
      <c r="DR127" s="863"/>
      <c r="DS127" s="863"/>
      <c r="DT127" s="863"/>
      <c r="DU127" s="863"/>
      <c r="DV127" s="840" t="s">
        <v>129</v>
      </c>
      <c r="DW127" s="840"/>
      <c r="DX127" s="840"/>
      <c r="DY127" s="840"/>
      <c r="DZ127" s="841"/>
    </row>
    <row r="128" spans="1:130" s="248" customFormat="1" ht="26.25" customHeight="1" thickBot="1">
      <c r="A128" s="842" t="s">
        <v>507</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508</v>
      </c>
      <c r="X128" s="844"/>
      <c r="Y128" s="844"/>
      <c r="Z128" s="845"/>
      <c r="AA128" s="846">
        <v>89281</v>
      </c>
      <c r="AB128" s="847"/>
      <c r="AC128" s="847"/>
      <c r="AD128" s="847"/>
      <c r="AE128" s="848"/>
      <c r="AF128" s="849">
        <v>89779</v>
      </c>
      <c r="AG128" s="847"/>
      <c r="AH128" s="847"/>
      <c r="AI128" s="847"/>
      <c r="AJ128" s="848"/>
      <c r="AK128" s="849">
        <v>104100</v>
      </c>
      <c r="AL128" s="847"/>
      <c r="AM128" s="847"/>
      <c r="AN128" s="847"/>
      <c r="AO128" s="848"/>
      <c r="AP128" s="850"/>
      <c r="AQ128" s="851"/>
      <c r="AR128" s="851"/>
      <c r="AS128" s="851"/>
      <c r="AT128" s="852"/>
      <c r="AU128" s="284"/>
      <c r="AV128" s="284"/>
      <c r="AW128" s="284"/>
      <c r="AX128" s="853" t="s">
        <v>509</v>
      </c>
      <c r="AY128" s="854"/>
      <c r="AZ128" s="854"/>
      <c r="BA128" s="854"/>
      <c r="BB128" s="854"/>
      <c r="BC128" s="854"/>
      <c r="BD128" s="854"/>
      <c r="BE128" s="855"/>
      <c r="BF128" s="832" t="s">
        <v>454</v>
      </c>
      <c r="BG128" s="833"/>
      <c r="BH128" s="833"/>
      <c r="BI128" s="833"/>
      <c r="BJ128" s="833"/>
      <c r="BK128" s="833"/>
      <c r="BL128" s="856"/>
      <c r="BM128" s="832">
        <v>12.61</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510</v>
      </c>
      <c r="CQ128" s="774"/>
      <c r="CR128" s="774"/>
      <c r="CS128" s="774"/>
      <c r="CT128" s="774"/>
      <c r="CU128" s="774"/>
      <c r="CV128" s="774"/>
      <c r="CW128" s="774"/>
      <c r="CX128" s="774"/>
      <c r="CY128" s="774"/>
      <c r="CZ128" s="774"/>
      <c r="DA128" s="774"/>
      <c r="DB128" s="774"/>
      <c r="DC128" s="774"/>
      <c r="DD128" s="774"/>
      <c r="DE128" s="774"/>
      <c r="DF128" s="775"/>
      <c r="DG128" s="836" t="s">
        <v>454</v>
      </c>
      <c r="DH128" s="837"/>
      <c r="DI128" s="837"/>
      <c r="DJ128" s="837"/>
      <c r="DK128" s="837"/>
      <c r="DL128" s="837" t="s">
        <v>511</v>
      </c>
      <c r="DM128" s="837"/>
      <c r="DN128" s="837"/>
      <c r="DO128" s="837"/>
      <c r="DP128" s="837"/>
      <c r="DQ128" s="837" t="s">
        <v>511</v>
      </c>
      <c r="DR128" s="837"/>
      <c r="DS128" s="837"/>
      <c r="DT128" s="837"/>
      <c r="DU128" s="837"/>
      <c r="DV128" s="838" t="s">
        <v>511</v>
      </c>
      <c r="DW128" s="838"/>
      <c r="DX128" s="838"/>
      <c r="DY128" s="838"/>
      <c r="DZ128" s="839"/>
    </row>
    <row r="129" spans="1:131" s="248" customFormat="1" ht="26.25" customHeight="1">
      <c r="A129" s="820" t="s">
        <v>107</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512</v>
      </c>
      <c r="X129" s="823"/>
      <c r="Y129" s="823"/>
      <c r="Z129" s="824"/>
      <c r="AA129" s="825">
        <v>17392119</v>
      </c>
      <c r="AB129" s="826"/>
      <c r="AC129" s="826"/>
      <c r="AD129" s="826"/>
      <c r="AE129" s="827"/>
      <c r="AF129" s="828">
        <v>17066498</v>
      </c>
      <c r="AG129" s="826"/>
      <c r="AH129" s="826"/>
      <c r="AI129" s="826"/>
      <c r="AJ129" s="827"/>
      <c r="AK129" s="828">
        <v>17578962</v>
      </c>
      <c r="AL129" s="826"/>
      <c r="AM129" s="826"/>
      <c r="AN129" s="826"/>
      <c r="AO129" s="827"/>
      <c r="AP129" s="829"/>
      <c r="AQ129" s="830"/>
      <c r="AR129" s="830"/>
      <c r="AS129" s="830"/>
      <c r="AT129" s="831"/>
      <c r="AU129" s="286"/>
      <c r="AV129" s="286"/>
      <c r="AW129" s="286"/>
      <c r="AX129" s="795" t="s">
        <v>513</v>
      </c>
      <c r="AY129" s="796"/>
      <c r="AZ129" s="796"/>
      <c r="BA129" s="796"/>
      <c r="BB129" s="796"/>
      <c r="BC129" s="796"/>
      <c r="BD129" s="796"/>
      <c r="BE129" s="797"/>
      <c r="BF129" s="815" t="s">
        <v>129</v>
      </c>
      <c r="BG129" s="816"/>
      <c r="BH129" s="816"/>
      <c r="BI129" s="816"/>
      <c r="BJ129" s="816"/>
      <c r="BK129" s="816"/>
      <c r="BL129" s="817"/>
      <c r="BM129" s="815">
        <v>17.61</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820" t="s">
        <v>514</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515</v>
      </c>
      <c r="X130" s="823"/>
      <c r="Y130" s="823"/>
      <c r="Z130" s="824"/>
      <c r="AA130" s="825">
        <v>2614289</v>
      </c>
      <c r="AB130" s="826"/>
      <c r="AC130" s="826"/>
      <c r="AD130" s="826"/>
      <c r="AE130" s="827"/>
      <c r="AF130" s="828">
        <v>2529786</v>
      </c>
      <c r="AG130" s="826"/>
      <c r="AH130" s="826"/>
      <c r="AI130" s="826"/>
      <c r="AJ130" s="827"/>
      <c r="AK130" s="828">
        <v>2689981</v>
      </c>
      <c r="AL130" s="826"/>
      <c r="AM130" s="826"/>
      <c r="AN130" s="826"/>
      <c r="AO130" s="827"/>
      <c r="AP130" s="829"/>
      <c r="AQ130" s="830"/>
      <c r="AR130" s="830"/>
      <c r="AS130" s="830"/>
      <c r="AT130" s="831"/>
      <c r="AU130" s="286"/>
      <c r="AV130" s="286"/>
      <c r="AW130" s="286"/>
      <c r="AX130" s="795" t="s">
        <v>516</v>
      </c>
      <c r="AY130" s="796"/>
      <c r="AZ130" s="796"/>
      <c r="BA130" s="796"/>
      <c r="BB130" s="796"/>
      <c r="BC130" s="796"/>
      <c r="BD130" s="796"/>
      <c r="BE130" s="797"/>
      <c r="BF130" s="798">
        <v>8.1999999999999993</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517</v>
      </c>
      <c r="X131" s="806"/>
      <c r="Y131" s="806"/>
      <c r="Z131" s="807"/>
      <c r="AA131" s="808">
        <v>14777830</v>
      </c>
      <c r="AB131" s="809"/>
      <c r="AC131" s="809"/>
      <c r="AD131" s="809"/>
      <c r="AE131" s="810"/>
      <c r="AF131" s="811">
        <v>14536712</v>
      </c>
      <c r="AG131" s="809"/>
      <c r="AH131" s="809"/>
      <c r="AI131" s="809"/>
      <c r="AJ131" s="810"/>
      <c r="AK131" s="811">
        <v>14888981</v>
      </c>
      <c r="AL131" s="809"/>
      <c r="AM131" s="809"/>
      <c r="AN131" s="809"/>
      <c r="AO131" s="810"/>
      <c r="AP131" s="812"/>
      <c r="AQ131" s="813"/>
      <c r="AR131" s="813"/>
      <c r="AS131" s="813"/>
      <c r="AT131" s="814"/>
      <c r="AU131" s="286"/>
      <c r="AV131" s="286"/>
      <c r="AW131" s="286"/>
      <c r="AX131" s="773" t="s">
        <v>518</v>
      </c>
      <c r="AY131" s="774"/>
      <c r="AZ131" s="774"/>
      <c r="BA131" s="774"/>
      <c r="BB131" s="774"/>
      <c r="BC131" s="774"/>
      <c r="BD131" s="774"/>
      <c r="BE131" s="775"/>
      <c r="BF131" s="776">
        <v>21.2</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782" t="s">
        <v>519</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520</v>
      </c>
      <c r="W132" s="786"/>
      <c r="X132" s="786"/>
      <c r="Y132" s="786"/>
      <c r="Z132" s="787"/>
      <c r="AA132" s="788">
        <v>8.4049552609999996</v>
      </c>
      <c r="AB132" s="789"/>
      <c r="AC132" s="789"/>
      <c r="AD132" s="789"/>
      <c r="AE132" s="790"/>
      <c r="AF132" s="791">
        <v>8.1414834389999999</v>
      </c>
      <c r="AG132" s="789"/>
      <c r="AH132" s="789"/>
      <c r="AI132" s="789"/>
      <c r="AJ132" s="790"/>
      <c r="AK132" s="791">
        <v>8.1909970869999995</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521</v>
      </c>
      <c r="W133" s="765"/>
      <c r="X133" s="765"/>
      <c r="Y133" s="765"/>
      <c r="Z133" s="766"/>
      <c r="AA133" s="767">
        <v>9.6999999999999993</v>
      </c>
      <c r="AB133" s="768"/>
      <c r="AC133" s="768"/>
      <c r="AD133" s="768"/>
      <c r="AE133" s="769"/>
      <c r="AF133" s="767">
        <v>8.8000000000000007</v>
      </c>
      <c r="AG133" s="768"/>
      <c r="AH133" s="768"/>
      <c r="AI133" s="768"/>
      <c r="AJ133" s="769"/>
      <c r="AK133" s="767">
        <v>8.1999999999999993</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4"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6JqnxNx0SB+fuBY/nX3EoQ+IKahl8ZN9aLiqQ86/sr2QlXpKaPlErFPjH6TWv3BdMaMgqIHIcWrs+d1Lq1Mz1A==" saltValue="F+ggTvr8qggiYG/PJhfIy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5"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cols>
    <col min="1" max="120" width="2.77734375" style="293" customWidth="1"/>
    <col min="121" max="121" width="0" style="292" hidden="1" customWidth="1"/>
    <col min="122" max="16384" width="9" style="292" hidden="1"/>
  </cols>
  <sheetData>
    <row r="1" spans="1:120" ht="13.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2"/>
    <row r="3" spans="1:120" ht="13.2"/>
    <row r="4" spans="1:120" ht="13.2"/>
    <row r="5" spans="1:120" ht="13.2"/>
    <row r="6" spans="1:120" ht="13.2"/>
    <row r="7" spans="1:120" ht="13.2"/>
    <row r="8" spans="1:120" ht="13.2"/>
    <row r="9" spans="1:120" ht="13.2"/>
    <row r="10" spans="1:120" ht="13.2"/>
    <row r="11" spans="1:120" ht="13.2"/>
    <row r="12" spans="1:120" ht="13.2"/>
    <row r="13" spans="1:120" ht="13.2"/>
    <row r="14" spans="1:120" ht="13.2"/>
    <row r="15" spans="1:120" ht="13.2"/>
    <row r="16" spans="1:120" ht="13.2">
      <c r="DP16" s="292"/>
    </row>
    <row r="17" spans="119:120" ht="13.2">
      <c r="DP17" s="292"/>
    </row>
    <row r="18" spans="119:120" ht="13.2"/>
    <row r="19" spans="119:120" ht="13.2"/>
    <row r="20" spans="119:120" ht="13.2">
      <c r="DO20" s="292"/>
      <c r="DP20" s="292"/>
    </row>
    <row r="21" spans="119:120" ht="13.2">
      <c r="DP21" s="292"/>
    </row>
    <row r="22" spans="119:120" ht="13.2"/>
    <row r="23" spans="119:120" ht="13.2">
      <c r="DO23" s="292"/>
      <c r="DP23" s="292"/>
    </row>
    <row r="24" spans="119:120" ht="13.2">
      <c r="DP24" s="292"/>
    </row>
    <row r="25" spans="119:120" ht="13.2">
      <c r="DP25" s="292"/>
    </row>
    <row r="26" spans="119:120" ht="13.2">
      <c r="DO26" s="292"/>
      <c r="DP26" s="292"/>
    </row>
    <row r="27" spans="119:120" ht="13.2"/>
    <row r="28" spans="119:120" ht="13.2">
      <c r="DO28" s="292"/>
      <c r="DP28" s="292"/>
    </row>
    <row r="29" spans="119:120" ht="13.2">
      <c r="DP29" s="292"/>
    </row>
    <row r="30" spans="119:120" ht="13.2"/>
    <row r="31" spans="119:120" ht="13.2">
      <c r="DO31" s="292"/>
      <c r="DP31" s="292"/>
    </row>
    <row r="32" spans="119:120" ht="13.2"/>
    <row r="33" spans="98:120" ht="13.2">
      <c r="DO33" s="292"/>
      <c r="DP33" s="292"/>
    </row>
    <row r="34" spans="98:120" ht="13.2">
      <c r="DM34" s="292"/>
    </row>
    <row r="35" spans="98:120" ht="13.2">
      <c r="CT35" s="292"/>
      <c r="CU35" s="292"/>
      <c r="CV35" s="292"/>
      <c r="CY35" s="292"/>
      <c r="CZ35" s="292"/>
      <c r="DA35" s="292"/>
      <c r="DD35" s="292"/>
      <c r="DE35" s="292"/>
      <c r="DF35" s="292"/>
      <c r="DI35" s="292"/>
      <c r="DJ35" s="292"/>
      <c r="DK35" s="292"/>
      <c r="DM35" s="292"/>
      <c r="DN35" s="292"/>
      <c r="DO35" s="292"/>
      <c r="DP35" s="292"/>
    </row>
    <row r="36" spans="98:120" ht="13.2"/>
    <row r="37" spans="98:120" ht="13.2">
      <c r="CW37" s="292"/>
      <c r="DB37" s="292"/>
      <c r="DG37" s="292"/>
      <c r="DL37" s="292"/>
      <c r="DP37" s="292"/>
    </row>
    <row r="38" spans="98:120" ht="13.2">
      <c r="CT38" s="292"/>
      <c r="CU38" s="292"/>
      <c r="CV38" s="292"/>
      <c r="CW38" s="292"/>
      <c r="CY38" s="292"/>
      <c r="CZ38" s="292"/>
      <c r="DA38" s="292"/>
      <c r="DB38" s="292"/>
      <c r="DD38" s="292"/>
      <c r="DE38" s="292"/>
      <c r="DF38" s="292"/>
      <c r="DG38" s="292"/>
      <c r="DI38" s="292"/>
      <c r="DJ38" s="292"/>
      <c r="DK38" s="292"/>
      <c r="DL38" s="292"/>
      <c r="DN38" s="292"/>
      <c r="DO38" s="292"/>
      <c r="DP38" s="292"/>
    </row>
    <row r="39" spans="98:120" ht="13.2"/>
    <row r="40" spans="98:120" ht="13.2"/>
    <row r="41" spans="98:120" ht="13.2"/>
    <row r="42" spans="98:120" ht="13.2"/>
    <row r="43" spans="98:120" ht="13.2"/>
    <row r="44" spans="98:120" ht="13.2"/>
    <row r="45" spans="98:120" ht="13.2"/>
    <row r="46" spans="98:120" ht="13.2"/>
    <row r="47" spans="98:120" ht="13.2"/>
    <row r="48" spans="98:120" ht="13.2"/>
    <row r="49" spans="22:120" ht="13.2">
      <c r="DN49" s="292"/>
      <c r="DO49" s="292"/>
      <c r="DP49" s="292"/>
    </row>
    <row r="50" spans="22:120" ht="13.2"/>
    <row r="51" spans="22:120" ht="13.2"/>
    <row r="52" spans="22:120" ht="13.2"/>
    <row r="53" spans="22:120" ht="13.2"/>
    <row r="54" spans="22:120" ht="13.2"/>
    <row r="55" spans="22:120" ht="13.2"/>
    <row r="56" spans="22:120" ht="13.2"/>
    <row r="57" spans="22:120" ht="13.2"/>
    <row r="58" spans="22:120" ht="13.2"/>
    <row r="59" spans="22:120" ht="13.2"/>
    <row r="60" spans="22:120" ht="13.2"/>
    <row r="61" spans="22:120" ht="13.2"/>
    <row r="62" spans="22:120" ht="13.2"/>
    <row r="63" spans="22:120" ht="13.2">
      <c r="W63" s="292"/>
      <c r="CS63" s="292"/>
      <c r="CX63" s="292"/>
      <c r="DC63" s="292"/>
      <c r="DH63" s="292"/>
    </row>
    <row r="64" spans="22:120" ht="13.2">
      <c r="V64" s="292"/>
    </row>
    <row r="65" spans="15:120" ht="13.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2">
      <c r="Q66" s="292"/>
      <c r="S66" s="292"/>
      <c r="U66" s="292"/>
      <c r="DM66" s="292"/>
    </row>
    <row r="67" spans="15:120" ht="13.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2"/>
    <row r="69" spans="15:120" ht="13.2"/>
    <row r="70" spans="15:120" ht="13.2"/>
    <row r="71" spans="15:120" ht="13.2"/>
    <row r="72" spans="15:120" ht="13.2">
      <c r="DP72" s="292"/>
    </row>
    <row r="73" spans="15:120" ht="13.2">
      <c r="DP73" s="292"/>
    </row>
    <row r="74" spans="15:120" ht="13.2"/>
    <row r="75" spans="15:120" ht="13.2"/>
    <row r="76" spans="15:120" ht="13.2"/>
    <row r="77" spans="15:120" ht="13.2"/>
    <row r="78" spans="15:120" ht="13.2"/>
    <row r="79" spans="15:120" ht="13.2"/>
    <row r="80" spans="15:120" ht="13.2"/>
    <row r="81" spans="97:112" ht="13.2"/>
    <row r="82" spans="97:112" ht="13.2"/>
    <row r="83" spans="97:112" ht="13.2"/>
    <row r="84" spans="97:112" ht="13.2"/>
    <row r="85" spans="97:112" ht="13.2"/>
    <row r="86" spans="97:112" ht="13.2"/>
    <row r="87" spans="97:112" ht="13.2"/>
    <row r="88" spans="97:112" ht="13.2"/>
    <row r="89" spans="97:112" ht="13.2"/>
    <row r="90" spans="97:112" ht="13.2"/>
    <row r="91" spans="97:112" ht="13.2"/>
    <row r="92" spans="97:112" ht="13.2"/>
    <row r="93" spans="97:112" ht="13.2"/>
    <row r="94" spans="97:112" ht="13.2"/>
    <row r="95" spans="97:112" ht="13.2"/>
    <row r="96" spans="97:112" ht="13.2">
      <c r="CS96" s="292"/>
      <c r="CX96" s="292"/>
      <c r="DC96" s="292"/>
      <c r="DH96" s="292"/>
    </row>
    <row r="97" spans="24:120" ht="13.2">
      <c r="CS97" s="292"/>
      <c r="CX97" s="292"/>
      <c r="DC97" s="292"/>
      <c r="DH97" s="292"/>
      <c r="DP97" s="293" t="s">
        <v>522</v>
      </c>
    </row>
    <row r="98" spans="24:120" ht="13.2" hidden="1">
      <c r="CS98" s="292"/>
      <c r="CX98" s="292"/>
      <c r="DC98" s="292"/>
      <c r="DH98" s="292"/>
    </row>
    <row r="99" spans="24:120" ht="13.2"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t="13.2" hidden="1">
      <c r="CT103" s="292"/>
      <c r="CV103" s="292"/>
      <c r="CW103" s="292"/>
      <c r="CY103" s="292"/>
      <c r="DA103" s="292"/>
      <c r="DB103" s="292"/>
      <c r="DD103" s="292"/>
      <c r="DF103" s="292"/>
      <c r="DG103" s="292"/>
      <c r="DI103" s="292"/>
      <c r="DK103" s="292"/>
      <c r="DL103" s="292"/>
      <c r="DM103" s="292"/>
      <c r="DN103" s="292"/>
      <c r="DO103" s="292"/>
      <c r="DP103" s="292"/>
    </row>
    <row r="104" spans="24:120" ht="13.2" hidden="1">
      <c r="CV104" s="292"/>
      <c r="CW104" s="292"/>
      <c r="DA104" s="292"/>
      <c r="DB104" s="292"/>
      <c r="DF104" s="292"/>
      <c r="DG104" s="292"/>
      <c r="DK104" s="292"/>
      <c r="DL104" s="292"/>
      <c r="DN104" s="292"/>
      <c r="DO104" s="292"/>
      <c r="DP104" s="292"/>
    </row>
    <row r="105" spans="24:120" ht="12.75" hidden="1" customHeight="1"/>
  </sheetData>
  <sheetProtection algorithmName="SHA-512" hashValue="qdfSSwItS0IIOwpbLOhJhBSK4I1E88PYaF3lCFy9xnzdkEmUFWm23kdV83T+3LIuc5KsFUFNT8Lu0X7BIAGJoA==" saltValue="PjsGQR9wigHCw8ydonwec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130" zoomScaleNormal="130" zoomScaleSheetLayoutView="55" workbookViewId="0"/>
  </sheetViews>
  <sheetFormatPr defaultColWidth="0" defaultRowHeight="13.5" customHeight="1" zeroHeight="1"/>
  <cols>
    <col min="1" max="116" width="2.6640625" style="293" customWidth="1"/>
    <col min="117" max="16384" width="9" style="292" hidden="1"/>
  </cols>
  <sheetData>
    <row r="1" spans="2:116" ht="13.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2"/>
    <row r="3" spans="2:116" ht="13.2"/>
    <row r="4" spans="2:116" ht="13.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2"/>
    <row r="7" spans="2:116" ht="13.2"/>
    <row r="8" spans="2:116" ht="13.2"/>
    <row r="9" spans="2:116" ht="13.2"/>
    <row r="10" spans="2:116" ht="13.2"/>
    <row r="11" spans="2:116" ht="13.2"/>
    <row r="12" spans="2:116" ht="13.2"/>
    <row r="13" spans="2:116" ht="13.2"/>
    <row r="14" spans="2:116" ht="13.2"/>
    <row r="15" spans="2:116" ht="13.2"/>
    <row r="16" spans="2:116" ht="13.2"/>
    <row r="17" spans="9:116" ht="13.2"/>
    <row r="18" spans="9:116" ht="13.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2"/>
    <row r="20" spans="9:116" ht="13.2"/>
    <row r="21" spans="9:116" ht="13.2">
      <c r="DL21" s="292"/>
    </row>
    <row r="22" spans="9:116" ht="13.2">
      <c r="DI22" s="292"/>
      <c r="DJ22" s="292"/>
      <c r="DK22" s="292"/>
      <c r="DL22" s="292"/>
    </row>
    <row r="23" spans="9:116" ht="13.2">
      <c r="CY23" s="292"/>
      <c r="CZ23" s="292"/>
      <c r="DA23" s="292"/>
      <c r="DB23" s="292"/>
      <c r="DC23" s="292"/>
      <c r="DD23" s="292"/>
      <c r="DE23" s="292"/>
      <c r="DF23" s="292"/>
      <c r="DG23" s="292"/>
      <c r="DH23" s="292"/>
      <c r="DI23" s="292"/>
      <c r="DJ23" s="292"/>
      <c r="DK23" s="292"/>
      <c r="DL23" s="292"/>
    </row>
    <row r="24" spans="9:116" ht="13.2"/>
    <row r="25" spans="9:116" ht="13.2"/>
    <row r="26" spans="9:116" ht="13.2"/>
    <row r="27" spans="9:116" ht="13.2"/>
    <row r="28" spans="9:116" ht="13.2"/>
    <row r="29" spans="9:116" ht="13.2"/>
    <row r="30" spans="9:116" ht="13.2"/>
    <row r="31" spans="9:116" ht="13.2"/>
    <row r="32" spans="9:116" ht="13.2"/>
    <row r="33" spans="15:116" ht="13.2"/>
    <row r="34" spans="15:116" ht="13.2"/>
    <row r="35" spans="15:116" ht="13.2">
      <c r="CZ35" s="292"/>
      <c r="DA35" s="292"/>
      <c r="DB35" s="292"/>
      <c r="DC35" s="292"/>
      <c r="DD35" s="292"/>
      <c r="DE35" s="292"/>
      <c r="DF35" s="292"/>
      <c r="DG35" s="292"/>
      <c r="DH35" s="292"/>
      <c r="DI35" s="292"/>
      <c r="DJ35" s="292"/>
      <c r="DK35" s="292"/>
      <c r="DL35" s="292"/>
    </row>
    <row r="36" spans="15:116" ht="13.2"/>
    <row r="37" spans="15:116" ht="13.2">
      <c r="DL37" s="292"/>
    </row>
    <row r="38" spans="15:116" ht="13.2">
      <c r="DI38" s="292"/>
      <c r="DJ38" s="292"/>
      <c r="DK38" s="292"/>
      <c r="DL38" s="292"/>
    </row>
    <row r="39" spans="15:116" ht="13.2"/>
    <row r="40" spans="15:116" ht="13.2"/>
    <row r="41" spans="15:116" ht="13.2"/>
    <row r="42" spans="15:116" ht="13.2"/>
    <row r="43" spans="15:116" ht="13.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2">
      <c r="DL44" s="292"/>
    </row>
    <row r="45" spans="15:116" ht="13.2"/>
    <row r="46" spans="15:116" ht="13.2">
      <c r="DA46" s="292"/>
      <c r="DB46" s="292"/>
      <c r="DC46" s="292"/>
      <c r="DD46" s="292"/>
      <c r="DE46" s="292"/>
      <c r="DF46" s="292"/>
      <c r="DG46" s="292"/>
      <c r="DH46" s="292"/>
      <c r="DI46" s="292"/>
      <c r="DJ46" s="292"/>
      <c r="DK46" s="292"/>
      <c r="DL46" s="292"/>
    </row>
    <row r="47" spans="15:116" ht="13.2"/>
    <row r="48" spans="15:116" ht="13.2"/>
    <row r="49" spans="104:116" ht="13.2"/>
    <row r="50" spans="104:116" ht="13.2">
      <c r="CZ50" s="292"/>
      <c r="DA50" s="292"/>
      <c r="DB50" s="292"/>
      <c r="DC50" s="292"/>
      <c r="DD50" s="292"/>
      <c r="DE50" s="292"/>
      <c r="DF50" s="292"/>
      <c r="DG50" s="292"/>
      <c r="DH50" s="292"/>
      <c r="DI50" s="292"/>
      <c r="DJ50" s="292"/>
      <c r="DK50" s="292"/>
      <c r="DL50" s="292"/>
    </row>
    <row r="51" spans="104:116" ht="13.2"/>
    <row r="52" spans="104:116" ht="13.2"/>
    <row r="53" spans="104:116" ht="13.2">
      <c r="DL53" s="292"/>
    </row>
    <row r="54" spans="104:116" ht="13.2"/>
    <row r="55" spans="104:116" ht="13.2"/>
    <row r="56" spans="104:116" ht="13.2"/>
    <row r="57" spans="104:116" ht="13.2"/>
    <row r="58" spans="104:116" ht="13.2"/>
    <row r="59" spans="104:116" ht="13.2"/>
    <row r="60" spans="104:116" ht="13.2"/>
    <row r="61" spans="104:116" ht="13.2"/>
    <row r="62" spans="104:116" ht="13.2"/>
    <row r="63" spans="104:116" ht="13.2"/>
    <row r="64" spans="104:116" ht="13.2"/>
    <row r="65" spans="107:116" ht="13.2"/>
    <row r="66" spans="107:116" ht="13.2"/>
    <row r="67" spans="107:116" ht="13.2">
      <c r="DC67" s="292"/>
      <c r="DD67" s="292"/>
      <c r="DE67" s="292"/>
      <c r="DF67" s="292"/>
      <c r="DG67" s="292"/>
      <c r="DH67" s="292"/>
      <c r="DI67" s="292"/>
      <c r="DJ67" s="292"/>
      <c r="DK67" s="292"/>
      <c r="DL67" s="292"/>
    </row>
    <row r="68" spans="107:116" ht="13.2"/>
    <row r="69" spans="107:116" ht="13.2"/>
    <row r="70" spans="107:116" ht="13.2"/>
    <row r="71" spans="107:116" ht="13.2"/>
    <row r="72" spans="107:116" ht="13.2"/>
    <row r="73" spans="107:116" ht="13.2"/>
    <row r="74" spans="107:116" ht="13.2"/>
    <row r="75" spans="107:116" ht="13.2"/>
    <row r="76" spans="107:116" ht="13.2"/>
    <row r="77" spans="107:116" ht="13.2"/>
    <row r="78" spans="107:116" ht="13.2"/>
    <row r="79" spans="107:116" ht="13.2"/>
    <row r="80" spans="107:116" ht="13.2"/>
    <row r="81" ht="13.2"/>
    <row r="82" ht="13.2"/>
    <row r="83" ht="13.2"/>
    <row r="84" ht="13.2"/>
    <row r="85" ht="13.2"/>
    <row r="86" ht="13.2"/>
    <row r="87" ht="13.2"/>
    <row r="88" ht="13.2"/>
    <row r="89" ht="13.2"/>
  </sheetData>
  <sheetProtection algorithmName="SHA-512" hashValue="aauIllBAiXpyAdLoxAs1UepCw8AM6ofkXHE7WOwcohrWasJr8HNsSWSdMe5Ex+WHfoouik42zstsycLitFmaNA==" saltValue="+oUbNud1RiYM10P8gSDhg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cols>
    <col min="1" max="36" width="2.44140625" style="294" customWidth="1"/>
    <col min="37" max="44" width="17" style="294" customWidth="1"/>
    <col min="45" max="45" width="6.109375" style="301" customWidth="1"/>
    <col min="46" max="46" width="3" style="299" customWidth="1"/>
    <col min="47" max="47" width="19.109375" style="294" hidden="1" customWidth="1"/>
    <col min="48" max="52" width="12.6640625" style="294" hidden="1" customWidth="1"/>
    <col min="53" max="16384" width="8.6640625" style="294" hidden="1"/>
  </cols>
  <sheetData>
    <row r="1" spans="1:46" ht="13.2">
      <c r="AS1" s="295"/>
      <c r="AT1" s="295"/>
    </row>
    <row r="2" spans="1:46" ht="13.2">
      <c r="AS2" s="295"/>
      <c r="AT2" s="295"/>
    </row>
    <row r="3" spans="1:46" ht="13.2">
      <c r="AS3" s="295"/>
      <c r="AT3" s="295"/>
    </row>
    <row r="4" spans="1:46" ht="13.2">
      <c r="AS4" s="295"/>
      <c r="AT4" s="295"/>
    </row>
    <row r="5" spans="1:46" ht="16.2">
      <c r="A5" s="296" t="s">
        <v>523</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524</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525</v>
      </c>
      <c r="AP7" s="305"/>
      <c r="AQ7" s="306" t="s">
        <v>526</v>
      </c>
      <c r="AR7" s="307"/>
    </row>
    <row r="8" spans="1:46" ht="13.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527</v>
      </c>
      <c r="AQ8" s="312" t="s">
        <v>528</v>
      </c>
      <c r="AR8" s="313" t="s">
        <v>529</v>
      </c>
    </row>
    <row r="9" spans="1:46" ht="13.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530</v>
      </c>
      <c r="AL9" s="1190"/>
      <c r="AM9" s="1190"/>
      <c r="AN9" s="1191"/>
      <c r="AO9" s="314">
        <v>5385767</v>
      </c>
      <c r="AP9" s="314">
        <v>106518</v>
      </c>
      <c r="AQ9" s="315">
        <v>70597</v>
      </c>
      <c r="AR9" s="316">
        <v>50.9</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531</v>
      </c>
      <c r="AL10" s="1190"/>
      <c r="AM10" s="1190"/>
      <c r="AN10" s="1191"/>
      <c r="AO10" s="317">
        <v>1112330</v>
      </c>
      <c r="AP10" s="317">
        <v>21999</v>
      </c>
      <c r="AQ10" s="318">
        <v>6273</v>
      </c>
      <c r="AR10" s="319">
        <v>250.7</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532</v>
      </c>
      <c r="AL11" s="1190"/>
      <c r="AM11" s="1190"/>
      <c r="AN11" s="1191"/>
      <c r="AO11" s="317">
        <v>27129</v>
      </c>
      <c r="AP11" s="317">
        <v>537</v>
      </c>
      <c r="AQ11" s="318">
        <v>1314</v>
      </c>
      <c r="AR11" s="319">
        <v>-59.1</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533</v>
      </c>
      <c r="AL12" s="1190"/>
      <c r="AM12" s="1190"/>
      <c r="AN12" s="1191"/>
      <c r="AO12" s="317" t="s">
        <v>534</v>
      </c>
      <c r="AP12" s="317" t="s">
        <v>534</v>
      </c>
      <c r="AQ12" s="318">
        <v>3</v>
      </c>
      <c r="AR12" s="319" t="s">
        <v>534</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535</v>
      </c>
      <c r="AL13" s="1190"/>
      <c r="AM13" s="1190"/>
      <c r="AN13" s="1191"/>
      <c r="AO13" s="317">
        <v>1107053</v>
      </c>
      <c r="AP13" s="317">
        <v>21895</v>
      </c>
      <c r="AQ13" s="318">
        <v>2424</v>
      </c>
      <c r="AR13" s="319">
        <v>803.3</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536</v>
      </c>
      <c r="AL14" s="1190"/>
      <c r="AM14" s="1190"/>
      <c r="AN14" s="1191"/>
      <c r="AO14" s="317">
        <v>42737</v>
      </c>
      <c r="AP14" s="317">
        <v>845</v>
      </c>
      <c r="AQ14" s="318">
        <v>1774</v>
      </c>
      <c r="AR14" s="319">
        <v>-52.4</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537</v>
      </c>
      <c r="AL15" s="1193"/>
      <c r="AM15" s="1193"/>
      <c r="AN15" s="1194"/>
      <c r="AO15" s="317">
        <v>-503314</v>
      </c>
      <c r="AP15" s="317">
        <v>-9954</v>
      </c>
      <c r="AQ15" s="318">
        <v>-4858</v>
      </c>
      <c r="AR15" s="319">
        <v>104.9</v>
      </c>
    </row>
    <row r="16" spans="1:46" ht="13.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189</v>
      </c>
      <c r="AL16" s="1193"/>
      <c r="AM16" s="1193"/>
      <c r="AN16" s="1194"/>
      <c r="AO16" s="317">
        <v>7171702</v>
      </c>
      <c r="AP16" s="317">
        <v>141840</v>
      </c>
      <c r="AQ16" s="318">
        <v>77526</v>
      </c>
      <c r="AR16" s="319">
        <v>83</v>
      </c>
    </row>
    <row r="17" spans="1:46" ht="13.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538</v>
      </c>
      <c r="AL19" s="295"/>
      <c r="AM19" s="295"/>
      <c r="AN19" s="295"/>
      <c r="AO19" s="295"/>
      <c r="AP19" s="295"/>
      <c r="AQ19" s="295"/>
      <c r="AR19" s="295"/>
    </row>
    <row r="20" spans="1:46" ht="13.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539</v>
      </c>
      <c r="AP20" s="326" t="s">
        <v>540</v>
      </c>
      <c r="AQ20" s="327" t="s">
        <v>541</v>
      </c>
      <c r="AR20" s="328"/>
    </row>
    <row r="21" spans="1:46" s="334" customFormat="1" ht="13.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542</v>
      </c>
      <c r="AL21" s="1196"/>
      <c r="AM21" s="1196"/>
      <c r="AN21" s="1197"/>
      <c r="AO21" s="330">
        <v>10.24</v>
      </c>
      <c r="AP21" s="331">
        <v>7.31</v>
      </c>
      <c r="AQ21" s="332">
        <v>2.93</v>
      </c>
      <c r="AR21" s="300"/>
      <c r="AS21" s="333"/>
      <c r="AT21" s="329"/>
    </row>
    <row r="22" spans="1:46" s="334" customFormat="1" ht="13.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543</v>
      </c>
      <c r="AL22" s="1196"/>
      <c r="AM22" s="1196"/>
      <c r="AN22" s="1197"/>
      <c r="AO22" s="335">
        <v>94.5</v>
      </c>
      <c r="AP22" s="336">
        <v>98.5</v>
      </c>
      <c r="AQ22" s="337">
        <v>-4</v>
      </c>
      <c r="AR22" s="321"/>
      <c r="AS22" s="333"/>
      <c r="AT22" s="329"/>
    </row>
    <row r="23" spans="1:46" s="334" customFormat="1" ht="13.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2">
      <c r="A26" s="300" t="s">
        <v>544</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2">
      <c r="A27" s="342"/>
      <c r="AO27" s="295"/>
      <c r="AP27" s="295"/>
      <c r="AQ27" s="295"/>
      <c r="AR27" s="295"/>
      <c r="AS27" s="295"/>
      <c r="AT27" s="295"/>
    </row>
    <row r="28" spans="1:46" ht="16.2">
      <c r="A28" s="296" t="s">
        <v>545</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546</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525</v>
      </c>
      <c r="AP30" s="305"/>
      <c r="AQ30" s="306" t="s">
        <v>526</v>
      </c>
      <c r="AR30" s="307"/>
    </row>
    <row r="31" spans="1:46" ht="13.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527</v>
      </c>
      <c r="AQ31" s="312" t="s">
        <v>528</v>
      </c>
      <c r="AR31" s="313" t="s">
        <v>529</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547</v>
      </c>
      <c r="AL32" s="1179"/>
      <c r="AM32" s="1179"/>
      <c r="AN32" s="1180"/>
      <c r="AO32" s="345">
        <v>3255795</v>
      </c>
      <c r="AP32" s="345">
        <v>64392</v>
      </c>
      <c r="AQ32" s="346">
        <v>38968</v>
      </c>
      <c r="AR32" s="347">
        <v>65.2</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548</v>
      </c>
      <c r="AL33" s="1179"/>
      <c r="AM33" s="1179"/>
      <c r="AN33" s="1180"/>
      <c r="AO33" s="345" t="s">
        <v>534</v>
      </c>
      <c r="AP33" s="345" t="s">
        <v>534</v>
      </c>
      <c r="AQ33" s="346" t="s">
        <v>534</v>
      </c>
      <c r="AR33" s="347" t="s">
        <v>534</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549</v>
      </c>
      <c r="AL34" s="1179"/>
      <c r="AM34" s="1179"/>
      <c r="AN34" s="1180"/>
      <c r="AO34" s="345" t="s">
        <v>534</v>
      </c>
      <c r="AP34" s="345" t="s">
        <v>534</v>
      </c>
      <c r="AQ34" s="346">
        <v>58</v>
      </c>
      <c r="AR34" s="347" t="s">
        <v>534</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550</v>
      </c>
      <c r="AL35" s="1179"/>
      <c r="AM35" s="1179"/>
      <c r="AN35" s="1180"/>
      <c r="AO35" s="345">
        <v>732252</v>
      </c>
      <c r="AP35" s="345">
        <v>14482</v>
      </c>
      <c r="AQ35" s="346">
        <v>12321</v>
      </c>
      <c r="AR35" s="347">
        <v>17.5</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551</v>
      </c>
      <c r="AL36" s="1179"/>
      <c r="AM36" s="1179"/>
      <c r="AN36" s="1180"/>
      <c r="AO36" s="345">
        <v>18729</v>
      </c>
      <c r="AP36" s="345">
        <v>370</v>
      </c>
      <c r="AQ36" s="346">
        <v>1771</v>
      </c>
      <c r="AR36" s="347">
        <v>-79.099999999999994</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552</v>
      </c>
      <c r="AL37" s="1179"/>
      <c r="AM37" s="1179"/>
      <c r="AN37" s="1180"/>
      <c r="AO37" s="345">
        <v>6713</v>
      </c>
      <c r="AP37" s="345">
        <v>133</v>
      </c>
      <c r="AQ37" s="346">
        <v>588</v>
      </c>
      <c r="AR37" s="347">
        <v>-77.400000000000006</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553</v>
      </c>
      <c r="AL38" s="1176"/>
      <c r="AM38" s="1176"/>
      <c r="AN38" s="1177"/>
      <c r="AO38" s="348">
        <v>148</v>
      </c>
      <c r="AP38" s="348">
        <v>3</v>
      </c>
      <c r="AQ38" s="349">
        <v>1</v>
      </c>
      <c r="AR38" s="337">
        <v>200</v>
      </c>
      <c r="AS38" s="344"/>
    </row>
    <row r="39" spans="1:46" ht="13.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554</v>
      </c>
      <c r="AL39" s="1176"/>
      <c r="AM39" s="1176"/>
      <c r="AN39" s="1177"/>
      <c r="AO39" s="345">
        <v>-104100</v>
      </c>
      <c r="AP39" s="345">
        <v>-2059</v>
      </c>
      <c r="AQ39" s="346">
        <v>-5205</v>
      </c>
      <c r="AR39" s="347">
        <v>-60.4</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555</v>
      </c>
      <c r="AL40" s="1179"/>
      <c r="AM40" s="1179"/>
      <c r="AN40" s="1180"/>
      <c r="AO40" s="345">
        <v>-2689981</v>
      </c>
      <c r="AP40" s="345">
        <v>-53202</v>
      </c>
      <c r="AQ40" s="346">
        <v>-35431</v>
      </c>
      <c r="AR40" s="347">
        <v>50.2</v>
      </c>
      <c r="AS40" s="344"/>
    </row>
    <row r="41" spans="1:46" ht="13.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304</v>
      </c>
      <c r="AL41" s="1182"/>
      <c r="AM41" s="1182"/>
      <c r="AN41" s="1183"/>
      <c r="AO41" s="345">
        <v>1219556</v>
      </c>
      <c r="AP41" s="345">
        <v>24120</v>
      </c>
      <c r="AQ41" s="346">
        <v>13072</v>
      </c>
      <c r="AR41" s="347">
        <v>84.5</v>
      </c>
      <c r="AS41" s="344"/>
    </row>
    <row r="42" spans="1:46" ht="13.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556</v>
      </c>
      <c r="AL42" s="295"/>
      <c r="AM42" s="295"/>
      <c r="AN42" s="295"/>
      <c r="AO42" s="295"/>
      <c r="AP42" s="295"/>
      <c r="AQ42" s="321"/>
      <c r="AR42" s="321"/>
      <c r="AS42" s="344"/>
    </row>
    <row r="43" spans="1:46" ht="13.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557</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558</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525</v>
      </c>
      <c r="AN49" s="1186" t="s">
        <v>559</v>
      </c>
      <c r="AO49" s="1187"/>
      <c r="AP49" s="1187"/>
      <c r="AQ49" s="1187"/>
      <c r="AR49" s="1188"/>
    </row>
    <row r="50" spans="1:44" ht="13.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560</v>
      </c>
      <c r="AO50" s="362" t="s">
        <v>561</v>
      </c>
      <c r="AP50" s="363" t="s">
        <v>562</v>
      </c>
      <c r="AQ50" s="364" t="s">
        <v>563</v>
      </c>
      <c r="AR50" s="365" t="s">
        <v>564</v>
      </c>
    </row>
    <row r="51" spans="1:44" ht="13.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565</v>
      </c>
      <c r="AL51" s="358"/>
      <c r="AM51" s="366">
        <v>16338342</v>
      </c>
      <c r="AN51" s="367">
        <v>296253</v>
      </c>
      <c r="AO51" s="368">
        <v>-30</v>
      </c>
      <c r="AP51" s="369">
        <v>57295</v>
      </c>
      <c r="AQ51" s="370">
        <v>-37.9</v>
      </c>
      <c r="AR51" s="371">
        <v>7.9</v>
      </c>
    </row>
    <row r="52" spans="1:44" ht="13.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566</v>
      </c>
      <c r="AM52" s="374">
        <v>4553461</v>
      </c>
      <c r="AN52" s="375">
        <v>82565</v>
      </c>
      <c r="AO52" s="376">
        <v>33.200000000000003</v>
      </c>
      <c r="AP52" s="377">
        <v>32771</v>
      </c>
      <c r="AQ52" s="378">
        <v>-11.9</v>
      </c>
      <c r="AR52" s="379">
        <v>45.1</v>
      </c>
    </row>
    <row r="53" spans="1:44" ht="13.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567</v>
      </c>
      <c r="AL53" s="358"/>
      <c r="AM53" s="366">
        <v>14207188</v>
      </c>
      <c r="AN53" s="367">
        <v>262324</v>
      </c>
      <c r="AO53" s="368">
        <v>-11.5</v>
      </c>
      <c r="AP53" s="369">
        <v>54110</v>
      </c>
      <c r="AQ53" s="370">
        <v>-5.6</v>
      </c>
      <c r="AR53" s="371">
        <v>-5.9</v>
      </c>
    </row>
    <row r="54" spans="1:44" ht="13.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566</v>
      </c>
      <c r="AM54" s="374">
        <v>5372449</v>
      </c>
      <c r="AN54" s="375">
        <v>99198</v>
      </c>
      <c r="AO54" s="376">
        <v>20.100000000000001</v>
      </c>
      <c r="AP54" s="377">
        <v>30620</v>
      </c>
      <c r="AQ54" s="378">
        <v>-6.6</v>
      </c>
      <c r="AR54" s="379">
        <v>26.7</v>
      </c>
    </row>
    <row r="55" spans="1:44" ht="13.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568</v>
      </c>
      <c r="AL55" s="358"/>
      <c r="AM55" s="366">
        <v>11865850</v>
      </c>
      <c r="AN55" s="367">
        <v>223998</v>
      </c>
      <c r="AO55" s="368">
        <v>-14.6</v>
      </c>
      <c r="AP55" s="369">
        <v>54684</v>
      </c>
      <c r="AQ55" s="370">
        <v>1.1000000000000001</v>
      </c>
      <c r="AR55" s="371">
        <v>-15.7</v>
      </c>
    </row>
    <row r="56" spans="1:44" ht="13.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566</v>
      </c>
      <c r="AM56" s="374">
        <v>5498372</v>
      </c>
      <c r="AN56" s="375">
        <v>103796</v>
      </c>
      <c r="AO56" s="376">
        <v>4.5999999999999996</v>
      </c>
      <c r="AP56" s="377">
        <v>32829</v>
      </c>
      <c r="AQ56" s="378">
        <v>7.2</v>
      </c>
      <c r="AR56" s="379">
        <v>-2.6</v>
      </c>
    </row>
    <row r="57" spans="1:44" ht="13.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569</v>
      </c>
      <c r="AL57" s="358"/>
      <c r="AM57" s="366">
        <v>7348876</v>
      </c>
      <c r="AN57" s="367">
        <v>142024</v>
      </c>
      <c r="AO57" s="368">
        <v>-36.6</v>
      </c>
      <c r="AP57" s="369">
        <v>62383</v>
      </c>
      <c r="AQ57" s="370">
        <v>14.1</v>
      </c>
      <c r="AR57" s="371">
        <v>-50.7</v>
      </c>
    </row>
    <row r="58" spans="1:44" ht="13.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566</v>
      </c>
      <c r="AM58" s="374">
        <v>3838314</v>
      </c>
      <c r="AN58" s="375">
        <v>74179</v>
      </c>
      <c r="AO58" s="376">
        <v>-28.5</v>
      </c>
      <c r="AP58" s="377">
        <v>35325</v>
      </c>
      <c r="AQ58" s="378">
        <v>7.6</v>
      </c>
      <c r="AR58" s="379">
        <v>-36.1</v>
      </c>
    </row>
    <row r="59" spans="1:44" ht="13.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570</v>
      </c>
      <c r="AL59" s="358"/>
      <c r="AM59" s="366">
        <v>6803585</v>
      </c>
      <c r="AN59" s="367">
        <v>134559</v>
      </c>
      <c r="AO59" s="368">
        <v>-5.3</v>
      </c>
      <c r="AP59" s="369">
        <v>63812</v>
      </c>
      <c r="AQ59" s="370">
        <v>2.2999999999999998</v>
      </c>
      <c r="AR59" s="371">
        <v>-7.6</v>
      </c>
    </row>
    <row r="60" spans="1:44" ht="13.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566</v>
      </c>
      <c r="AM60" s="374">
        <v>3501170</v>
      </c>
      <c r="AN60" s="375">
        <v>69245</v>
      </c>
      <c r="AO60" s="376">
        <v>-6.7</v>
      </c>
      <c r="AP60" s="377">
        <v>33848</v>
      </c>
      <c r="AQ60" s="378">
        <v>-4.2</v>
      </c>
      <c r="AR60" s="379">
        <v>-2.5</v>
      </c>
    </row>
    <row r="61" spans="1:44" ht="13.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571</v>
      </c>
      <c r="AL61" s="380"/>
      <c r="AM61" s="381">
        <v>11312768</v>
      </c>
      <c r="AN61" s="382">
        <v>211832</v>
      </c>
      <c r="AO61" s="383">
        <v>-19.600000000000001</v>
      </c>
      <c r="AP61" s="384">
        <v>58457</v>
      </c>
      <c r="AQ61" s="385">
        <v>-5.2</v>
      </c>
      <c r="AR61" s="371">
        <v>-14.4</v>
      </c>
    </row>
    <row r="62" spans="1:44" ht="13.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566</v>
      </c>
      <c r="AM62" s="374">
        <v>4552753</v>
      </c>
      <c r="AN62" s="375">
        <v>85797</v>
      </c>
      <c r="AO62" s="376">
        <v>4.5</v>
      </c>
      <c r="AP62" s="377">
        <v>33079</v>
      </c>
      <c r="AQ62" s="378">
        <v>-1.6</v>
      </c>
      <c r="AR62" s="379">
        <v>6.1</v>
      </c>
    </row>
    <row r="63" spans="1:44" ht="13.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t="13.2" hidden="1">
      <c r="AK70" s="295"/>
      <c r="AL70" s="295"/>
      <c r="AM70" s="295"/>
      <c r="AN70" s="295"/>
      <c r="AO70" s="295"/>
      <c r="AP70" s="295"/>
      <c r="AQ70" s="295"/>
      <c r="AR70" s="295"/>
    </row>
    <row r="71" spans="1:46" ht="13.2" hidden="1">
      <c r="AK71" s="295"/>
      <c r="AL71" s="295"/>
      <c r="AM71" s="295"/>
      <c r="AN71" s="295"/>
      <c r="AO71" s="295"/>
      <c r="AP71" s="295"/>
      <c r="AQ71" s="295"/>
      <c r="AR71" s="295"/>
    </row>
    <row r="72" spans="1:46" ht="13.2" hidden="1">
      <c r="AK72" s="295"/>
      <c r="AL72" s="295"/>
      <c r="AM72" s="295"/>
      <c r="AN72" s="295"/>
      <c r="AO72" s="295"/>
      <c r="AP72" s="295"/>
      <c r="AQ72" s="295"/>
      <c r="AR72" s="295"/>
    </row>
    <row r="73" spans="1:46" ht="13.2" hidden="1">
      <c r="AK73" s="295"/>
      <c r="AL73" s="295"/>
      <c r="AM73" s="295"/>
      <c r="AN73" s="295"/>
      <c r="AO73" s="295"/>
      <c r="AP73" s="295"/>
      <c r="AQ73" s="295"/>
      <c r="AR73" s="295"/>
    </row>
  </sheetData>
  <sheetProtection algorithmName="SHA-512" hashValue="HmlRO2bUM/aQNUHApCYOpY5CHaSsTvuziNk8Zm1YGBZx0sF/r0Rfjc+Pz9mGmsPh1N/bq09PUfLcAdGaoqY+YQ==" saltValue="6HegN2nXd7bdrX9/+KwNC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115" zoomScaleNormal="115" zoomScaleSheetLayoutView="55" workbookViewId="0"/>
  </sheetViews>
  <sheetFormatPr defaultColWidth="0" defaultRowHeight="13.5" customHeight="1" zeroHeight="1"/>
  <cols>
    <col min="1" max="125" width="2.441406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2">
      <c r="B2" s="292"/>
      <c r="DG2" s="292"/>
    </row>
    <row r="3" spans="2:125" ht="13.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2"/>
    <row r="5" spans="2:125" ht="13.2"/>
    <row r="6" spans="2:125" ht="13.2"/>
    <row r="7" spans="2:125" ht="13.2"/>
    <row r="8" spans="2:125" ht="13.2"/>
    <row r="9" spans="2:125" ht="13.2">
      <c r="DU9" s="292"/>
    </row>
    <row r="10" spans="2:125" ht="13.2"/>
    <row r="11" spans="2:125" ht="13.2"/>
    <row r="12" spans="2:125" ht="13.2"/>
    <row r="13" spans="2:125" ht="13.2"/>
    <row r="14" spans="2:125" ht="13.2"/>
    <row r="15" spans="2:125" ht="13.2"/>
    <row r="16" spans="2:125" ht="13.2"/>
    <row r="17" spans="125:125" ht="13.2">
      <c r="DU17" s="292"/>
    </row>
    <row r="18" spans="125:125" ht="13.2"/>
    <row r="19" spans="125:125" ht="13.2"/>
    <row r="20" spans="125:125" ht="13.2">
      <c r="DU20" s="292"/>
    </row>
    <row r="21" spans="125:125" ht="13.2">
      <c r="DU21" s="292"/>
    </row>
    <row r="22" spans="125:125" ht="13.2"/>
    <row r="23" spans="125:125" ht="13.2"/>
    <row r="24" spans="125:125" ht="13.2"/>
    <row r="25" spans="125:125" ht="13.2"/>
    <row r="26" spans="125:125" ht="13.2"/>
    <row r="27" spans="125:125" ht="13.2"/>
    <row r="28" spans="125:125" ht="13.2">
      <c r="DU28" s="292"/>
    </row>
    <row r="29" spans="125:125" ht="13.2"/>
    <row r="30" spans="125:125" ht="13.2"/>
    <row r="31" spans="125:125" ht="13.2"/>
    <row r="32" spans="125:125" ht="13.2"/>
    <row r="33" spans="2:125" ht="13.2">
      <c r="B33" s="292"/>
      <c r="G33" s="292"/>
      <c r="I33" s="292"/>
    </row>
    <row r="34" spans="2:125" ht="13.2">
      <c r="C34" s="292"/>
      <c r="P34" s="292"/>
      <c r="DE34" s="292"/>
      <c r="DH34" s="292"/>
    </row>
    <row r="35" spans="2:125" ht="13.2">
      <c r="D35" s="292"/>
      <c r="E35" s="292"/>
      <c r="DG35" s="292"/>
      <c r="DJ35" s="292"/>
      <c r="DP35" s="292"/>
      <c r="DQ35" s="292"/>
      <c r="DR35" s="292"/>
      <c r="DS35" s="292"/>
      <c r="DT35" s="292"/>
      <c r="DU35" s="292"/>
    </row>
    <row r="36" spans="2:125" ht="13.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2">
      <c r="DU37" s="292"/>
    </row>
    <row r="38" spans="2:125" ht="13.2">
      <c r="DT38" s="292"/>
      <c r="DU38" s="292"/>
    </row>
    <row r="39" spans="2:125" ht="13.2"/>
    <row r="40" spans="2:125" ht="13.2">
      <c r="DH40" s="292"/>
    </row>
    <row r="41" spans="2:125" ht="13.2">
      <c r="DE41" s="292"/>
    </row>
    <row r="42" spans="2:125" ht="13.2">
      <c r="DG42" s="292"/>
      <c r="DJ42" s="292"/>
    </row>
    <row r="43" spans="2:125" ht="13.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2">
      <c r="DU44" s="292"/>
    </row>
    <row r="45" spans="2:125" ht="13.2"/>
    <row r="46" spans="2:125" ht="13.2"/>
    <row r="47" spans="2:125" ht="13.2"/>
    <row r="48" spans="2:125" ht="13.2">
      <c r="DT48" s="292"/>
      <c r="DU48" s="292"/>
    </row>
    <row r="49" spans="120:125" ht="13.2">
      <c r="DU49" s="292"/>
    </row>
    <row r="50" spans="120:125" ht="13.2">
      <c r="DU50" s="292"/>
    </row>
    <row r="51" spans="120:125" ht="13.2">
      <c r="DP51" s="292"/>
      <c r="DQ51" s="292"/>
      <c r="DR51" s="292"/>
      <c r="DS51" s="292"/>
      <c r="DT51" s="292"/>
      <c r="DU51" s="292"/>
    </row>
    <row r="52" spans="120:125" ht="13.2"/>
    <row r="53" spans="120:125" ht="13.2"/>
    <row r="54" spans="120:125" ht="13.2">
      <c r="DU54" s="292"/>
    </row>
    <row r="55" spans="120:125" ht="13.2"/>
    <row r="56" spans="120:125" ht="13.2"/>
    <row r="57" spans="120:125" ht="13.2"/>
    <row r="58" spans="120:125" ht="13.2">
      <c r="DU58" s="292"/>
    </row>
    <row r="59" spans="120:125" ht="13.2"/>
    <row r="60" spans="120:125" ht="13.2"/>
    <row r="61" spans="120:125" ht="13.2"/>
    <row r="62" spans="120:125" ht="13.2"/>
    <row r="63" spans="120:125" ht="13.2">
      <c r="DU63" s="292"/>
    </row>
    <row r="64" spans="120:125" ht="13.2">
      <c r="DT64" s="292"/>
      <c r="DU64" s="292"/>
    </row>
    <row r="65" spans="123:125" ht="13.2"/>
    <row r="66" spans="123:125" ht="13.2"/>
    <row r="67" spans="123:125" ht="13.2"/>
    <row r="68" spans="123:125" ht="13.2"/>
    <row r="69" spans="123:125" ht="13.2">
      <c r="DS69" s="292"/>
      <c r="DT69" s="292"/>
      <c r="DU69" s="292"/>
    </row>
    <row r="70" spans="123:125" ht="13.2"/>
    <row r="71" spans="123:125" ht="13.2"/>
    <row r="72" spans="123:125" ht="13.2"/>
    <row r="73" spans="123:125" ht="13.2"/>
    <row r="74" spans="123:125" ht="13.2"/>
    <row r="75" spans="123:125" ht="13.2"/>
    <row r="76" spans="123:125" ht="13.2"/>
    <row r="77" spans="123:125" ht="13.2"/>
    <row r="78" spans="123:125" ht="13.2"/>
    <row r="79" spans="123:125" ht="13.2"/>
    <row r="80" spans="123:125" ht="13.2"/>
    <row r="81" spans="116:125" ht="13.2"/>
    <row r="82" spans="116:125" ht="13.2">
      <c r="DL82" s="292"/>
    </row>
    <row r="83" spans="116:125" ht="13.2">
      <c r="DM83" s="292"/>
      <c r="DN83" s="292"/>
      <c r="DO83" s="292"/>
      <c r="DP83" s="292"/>
      <c r="DQ83" s="292"/>
      <c r="DR83" s="292"/>
      <c r="DS83" s="292"/>
      <c r="DT83" s="292"/>
      <c r="DU83" s="292"/>
    </row>
    <row r="84" spans="116:125" ht="13.2"/>
    <row r="85" spans="116:125" ht="13.2"/>
    <row r="86" spans="116:125" ht="13.2"/>
    <row r="87" spans="116:125" ht="13.2"/>
    <row r="88" spans="116:125" ht="13.2">
      <c r="DU88" s="292"/>
    </row>
    <row r="89" spans="116:125" ht="13.2"/>
    <row r="90" spans="116:125" ht="13.2"/>
    <row r="91" spans="116:125" ht="13.2"/>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573</v>
      </c>
    </row>
    <row r="120" spans="125:125" ht="13.5" hidden="1" customHeight="1"/>
    <row r="121" spans="125:125" ht="13.5" hidden="1" customHeight="1">
      <c r="DU121" s="292"/>
    </row>
  </sheetData>
  <sheetProtection algorithmName="SHA-512" hashValue="QmUCIB/SujVEfWhktzeVRn0C91Eejrk7zsKbbGPEIh9RMllPHU+E9LezdOXDnm9D/iP/yoDaO+QYgQD+ZDzFLg==" saltValue="uPc9hIRe21P22pp4bhvt+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cols>
    <col min="1" max="125" width="2.441406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2">
      <c r="B2" s="292"/>
      <c r="T2" s="292"/>
    </row>
    <row r="3" spans="1:125" ht="13.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2"/>
    <row r="5" spans="1:125" ht="13.2"/>
    <row r="6" spans="1:125" ht="13.2"/>
    <row r="7" spans="1:125" ht="13.2"/>
    <row r="8" spans="1:125" ht="13.2"/>
    <row r="9" spans="1:125" ht="13.2"/>
    <row r="10" spans="1:125" ht="13.2"/>
    <row r="11" spans="1:125" ht="13.2"/>
    <row r="12" spans="1:125" ht="13.2"/>
    <row r="13" spans="1:125" ht="13.2"/>
    <row r="14" spans="1:125" ht="13.2"/>
    <row r="15" spans="1:125" ht="13.2"/>
    <row r="16" spans="1:125" ht="13.2"/>
    <row r="17" ht="13.2"/>
    <row r="18" ht="13.2"/>
    <row r="19" ht="13.2"/>
    <row r="20" ht="13.2"/>
    <row r="21" ht="13.2"/>
    <row r="22" ht="13.2"/>
    <row r="23" ht="13.2"/>
    <row r="24" ht="13.2"/>
    <row r="25" ht="13.2"/>
    <row r="26" ht="13.2"/>
    <row r="27" ht="13.2"/>
    <row r="28" ht="13.2"/>
    <row r="29" ht="13.2"/>
    <row r="30" ht="13.2"/>
    <row r="31" ht="13.2"/>
    <row r="32" ht="13.2"/>
    <row r="33" spans="2:125" ht="13.2">
      <c r="B33" s="292"/>
      <c r="G33" s="292"/>
      <c r="I33" s="292"/>
    </row>
    <row r="34" spans="2:125" ht="13.2">
      <c r="C34" s="292"/>
      <c r="P34" s="292"/>
      <c r="R34" s="292"/>
      <c r="U34" s="292"/>
    </row>
    <row r="35" spans="2:125" ht="13.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2">
      <c r="F36" s="292"/>
      <c r="H36" s="292"/>
      <c r="J36" s="292"/>
      <c r="K36" s="292"/>
      <c r="L36" s="292"/>
      <c r="M36" s="292"/>
      <c r="N36" s="292"/>
      <c r="O36" s="292"/>
      <c r="Q36" s="292"/>
      <c r="S36" s="292"/>
      <c r="V36" s="292"/>
    </row>
    <row r="37" spans="2:125" ht="13.2"/>
    <row r="38" spans="2:125" ht="13.2"/>
    <row r="39" spans="2:125" ht="13.2"/>
    <row r="40" spans="2:125" ht="13.2">
      <c r="U40" s="292"/>
    </row>
    <row r="41" spans="2:125" ht="13.2">
      <c r="R41" s="292"/>
    </row>
    <row r="42" spans="2:125" ht="13.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2">
      <c r="Q43" s="292"/>
      <c r="S43" s="292"/>
      <c r="V43" s="292"/>
    </row>
    <row r="44" spans="2:125" ht="13.2"/>
    <row r="45" spans="2:125" ht="13.2"/>
    <row r="46" spans="2:125" ht="13.2"/>
    <row r="47" spans="2:125" ht="13.2"/>
    <row r="48" spans="2:125" ht="13.2"/>
    <row r="49" ht="13.2"/>
    <row r="50" ht="13.2"/>
    <row r="51" ht="13.2"/>
    <row r="52" ht="13.2"/>
    <row r="53" ht="13.2"/>
    <row r="54" ht="13.2"/>
    <row r="55" ht="13.2"/>
    <row r="56" ht="13.2"/>
    <row r="57" ht="13.2"/>
    <row r="58" ht="13.2"/>
    <row r="59" ht="13.2"/>
    <row r="60" ht="13.2"/>
    <row r="61" ht="13.2"/>
    <row r="62" ht="13.2"/>
    <row r="63" ht="13.2"/>
    <row r="64" ht="13.2"/>
    <row r="65" ht="13.2"/>
    <row r="66" ht="13.2"/>
    <row r="67" ht="13.2"/>
    <row r="68" ht="13.2"/>
    <row r="69" ht="13.2"/>
    <row r="70" ht="13.2"/>
    <row r="71" ht="13.2"/>
    <row r="72" ht="13.2"/>
    <row r="73" ht="13.2"/>
    <row r="74" ht="13.2"/>
    <row r="75" ht="13.2"/>
    <row r="76" ht="13.2"/>
    <row r="77" ht="13.2"/>
    <row r="78" ht="13.2"/>
    <row r="79" ht="13.2"/>
    <row r="80" ht="13.2"/>
    <row r="81" ht="13.2"/>
    <row r="82" ht="13.2"/>
    <row r="83" ht="13.2"/>
    <row r="84" ht="13.2"/>
    <row r="85" ht="13.2"/>
    <row r="86" ht="13.2"/>
    <row r="87" ht="13.2"/>
    <row r="88" ht="13.2"/>
    <row r="89" ht="13.2"/>
    <row r="90" ht="13.2"/>
    <row r="91" ht="13.2"/>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574</v>
      </c>
    </row>
  </sheetData>
  <sheetProtection algorithmName="SHA-512" hashValue="0B3mlpDbho7rO1sseX0QlBorNP7ogsFEuIbN/9gdPrUwyWcz8nZbf51OvqkvMGcHcM8RyPkLsJ9YOs/o21CYDg==" saltValue="LyZr50cW8xjHfw7txqlqyw==" spinCount="100000" sheet="1" objects="1" scenarios="1"/>
  <dataConsolidate/>
  <phoneticPr fontId="2"/>
  <printOptions horizontalCentered="1" verticalCentered="1"/>
  <pageMargins left="0" right="0" top="0.19685039370078741" bottom="0" header="0.39370078740157483" footer="0"/>
  <pageSetup paperSize="8" scale="57"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575</v>
      </c>
      <c r="G46" s="8" t="s">
        <v>576</v>
      </c>
      <c r="H46" s="8" t="s">
        <v>577</v>
      </c>
      <c r="I46" s="8" t="s">
        <v>578</v>
      </c>
      <c r="J46" s="9" t="s">
        <v>579</v>
      </c>
    </row>
    <row r="47" spans="2:10" ht="57.75" customHeight="1">
      <c r="B47" s="10"/>
      <c r="C47" s="1200" t="s">
        <v>3</v>
      </c>
      <c r="D47" s="1200"/>
      <c r="E47" s="1201"/>
      <c r="F47" s="11">
        <v>51.57</v>
      </c>
      <c r="G47" s="12">
        <v>42.65</v>
      </c>
      <c r="H47" s="12">
        <v>39.46</v>
      </c>
      <c r="I47" s="12">
        <v>39.08</v>
      </c>
      <c r="J47" s="13">
        <v>36.119999999999997</v>
      </c>
    </row>
    <row r="48" spans="2:10" ht="57.75" customHeight="1">
      <c r="B48" s="14"/>
      <c r="C48" s="1202" t="s">
        <v>4</v>
      </c>
      <c r="D48" s="1202"/>
      <c r="E48" s="1203"/>
      <c r="F48" s="15">
        <v>13.69</v>
      </c>
      <c r="G48" s="16">
        <v>9.9700000000000006</v>
      </c>
      <c r="H48" s="16">
        <v>11.2</v>
      </c>
      <c r="I48" s="16">
        <v>6.82</v>
      </c>
      <c r="J48" s="17">
        <v>8.61</v>
      </c>
    </row>
    <row r="49" spans="2:10" ht="57.75" customHeight="1" thickBot="1">
      <c r="B49" s="18"/>
      <c r="C49" s="1204" t="s">
        <v>5</v>
      </c>
      <c r="D49" s="1204"/>
      <c r="E49" s="1205"/>
      <c r="F49" s="19" t="s">
        <v>580</v>
      </c>
      <c r="G49" s="20" t="s">
        <v>581</v>
      </c>
      <c r="H49" s="20" t="s">
        <v>582</v>
      </c>
      <c r="I49" s="20" t="s">
        <v>583</v>
      </c>
      <c r="J49" s="21">
        <v>0.16</v>
      </c>
    </row>
    <row r="50" spans="2:10" ht="13.5" customHeight="1"/>
  </sheetData>
  <sheetProtection algorithmName="SHA-512" hashValue="WnnJeeFNFnrsDLGYuat7CJ4+pKeLGMCaSX/DB2Weut7mWXgbTH27Qa6MS04g2EM19xyCkq5LijPAHvTf8jP4TA==" saltValue="bKC5gRSz9t/gzUgR5co0C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佐々木悠伍</cp:lastModifiedBy>
  <cp:lastPrinted>2022-03-25T05:29:15Z</cp:lastPrinted>
  <dcterms:created xsi:type="dcterms:W3CDTF">2022-02-02T03:30:21Z</dcterms:created>
  <dcterms:modified xsi:type="dcterms:W3CDTF">2022-09-29T07:13:07Z</dcterms:modified>
  <cp:category/>
</cp:coreProperties>
</file>