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W36" i="10"/>
  <c r="BW37" i="10" s="1"/>
  <c r="BE36" i="10"/>
  <c r="AM36" i="10"/>
  <c r="U36" i="10"/>
  <c r="C36" i="10"/>
  <c r="BW35" i="10"/>
  <c r="BE35" i="10"/>
  <c r="AM35" i="10"/>
  <c r="U35" i="10"/>
  <c r="C35" i="10"/>
  <c r="CO34" i="10"/>
  <c r="CO35" i="10" s="1"/>
  <c r="CO36" i="10" s="1"/>
  <c r="CO37" i="10" s="1"/>
  <c r="CO38"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<sst xmlns="http://schemas.openxmlformats.org/spreadsheetml/2006/main" count="1098" uniqueCount="604">
  <si>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</si>
  <si>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</si>
  <si>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</si>
  <si>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</si>
  <si>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</si>
  <si>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</si>
  <si>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</si>
  <si>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</si>
  <si>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</si>
  <si>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</si>
  <si>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</si>
  <si>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</si>
  <si>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</si>
  <si>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</si>
  <si>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</si>
  <si>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</si>
  <si>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</si>
  <si>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</si>
  <si>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</si>
  <si>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</si>
  <si>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</si>
  <si>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</si>
  <si>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</si>
  <si>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</si>
  <si>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</si>
  <si>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</si>
  <si>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</si>
  <si>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</si>
  <si>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</si>
  <si>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</si>
  <si>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</si>
  <si>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</si>
  <si>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</si>
  <si>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</si>
  <si>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</si>
  <si>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</si>
  <si>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</si>
  <si>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</si>
  <si>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</si>
  <si>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</si>
  <si>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</si>
  <si>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</si>
  <si>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</si>
  <si>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</si>
  <si>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</si>
  <si>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</si>
  <si>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</si>
  <si>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</si>
  <si>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</si>
  <si>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</si>
  <si>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</si>
  <si>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</si>
  <si>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</si>
  <si>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</si>
  <si>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</si>
  <si>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</si>
  <si>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</si>
  <si>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</si>
  <si>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</si>
  <si>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</si>
  <si>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</si>
  <si>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</si>
  <si>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</si>
  <si>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</si>
  <si>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</si>
  <si>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</si>
  <si>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</si>
  <si>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</si>
  <si>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</si>
  <si>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</si>
  <si>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</si>
  <si>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</si>
  <si>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</si>
  <si>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</si>
  <si>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</si>
  <si>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</si>
  <si>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</si>
  <si>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</si>
  <si>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</si>
  <si>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</si>
  <si>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</si>
  <si>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</si>
  <si>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</si>
  <si>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</si>
  <si>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</si>
  <si>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</si>
  <si>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</si>
  <si>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</si>
  <si>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</si>
  <si>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</si>
  <si>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</si>
  <si>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宮古市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</si>
  <si>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</si>
  <si>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</si>
  <si>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</si>
  <si>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</si>
  <si>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</si>
  <si>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</si>
  <si>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</si>
  <si>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</si>
  <si>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</si>
  <si>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</si>
  <si>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</si>
  <si>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</si>
  <si>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</si>
  <si>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</si>
  <si>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</si>
  <si>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</si>
  <si>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</si>
  <si>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</si>
  <si>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</si>
  <si>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</si>
  <si>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</si>
  <si>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</si>
  <si>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</si>
  <si>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</si>
  <si>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</si>
  <si>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</si>
  <si>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</si>
  <si>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</si>
  <si>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</si>
  <si>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</si>
  <si>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</si>
  <si>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</si>
  <si>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</si>
  <si>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</si>
  <si>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</si>
  <si>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</si>
  <si>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</si>
  <si>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</si>
  <si>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</si>
  <si>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</si>
  <si>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</si>
  <si>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</si>
  <si>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</si>
  <si>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</si>
  <si>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</si>
  <si>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</si>
  <si>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</si>
  <si>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</si>
  <si>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</si>
  <si>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</si>
  <si>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</si>
  <si>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</si>
  <si>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</si>
  <si>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</si>
  <si>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</si>
  <si>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</si>
  <si>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</si>
  <si>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</si>
  <si>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</si>
  <si>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</si>
  <si>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</si>
  <si>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</si>
  <si>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</si>
  <si>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</si>
  <si>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</si>
  <si>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</si>
  <si>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</si>
  <si>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</si>
  <si>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</si>
  <si>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</si>
  <si>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</si>
  <si>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</si>
  <si>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</si>
  <si>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</si>
  <si>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</si>
  <si>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</si>
  <si>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</si>
  <si>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</si>
  <si>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</si>
  <si>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</si>
  <si>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</si>
  <si>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</si>
  <si>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</si>
  <si>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</si>
  <si>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</si>
  <si>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</si>
  <si>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</si>
  <si>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</si>
  <si>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</si>
  <si>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</si>
  <si>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</si>
  <si>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</si>
  <si>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</si>
  <si>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</si>
  <si>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</si>
  <si>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</si>
  <si>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</si>
  <si>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</si>
  <si>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</si>
  <si>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</si>
  <si>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</si>
  <si>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</si>
  <si>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</si>
  <si>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</si>
  <si>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</si>
  <si>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</si>
  <si>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</si>
  <si>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</si>
  <si>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</si>
  <si>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</si>
  <si>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</si>
  <si>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</si>
  <si>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</si>
  <si>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</si>
  <si>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</si>
  <si>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</si>
  <si>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</si>
  <si>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</si>
  <si>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</si>
  <si>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</si>
  <si>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</si>
  <si>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岩手県宮古市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</si>
  <si>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</si>
  <si>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</si>
  <si>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</si>
  <si>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</si>
  <si>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</si>
  <si>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</si>
  <si>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</si>
  <si>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</si>
  <si>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</si>
  <si>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</si>
  <si>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</si>
  <si>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</si>
  <si>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</si>
  <si>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</si>
  <si>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</si>
  <si>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</si>
  <si>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</si>
  <si>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</si>
  <si>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</si>
  <si>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</si>
  <si>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</si>
  <si>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</si>
  <si>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</si>
  <si>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</si>
  <si>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</si>
  <si>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</si>
  <si>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</si>
  <si>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</si>
  <si>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</si>
  <si>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</si>
  <si>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</si>
  <si>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</si>
  <si>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</si>
  <si>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</si>
  <si>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</si>
  <si>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</si>
  <si>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</si>
  <si>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</si>
  <si>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</si>
  <si>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</si>
  <si>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</si>
  <si>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</si>
  <si>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</si>
  <si>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</si>
  <si>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</si>
  <si>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</si>
  <si>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</si>
  <si>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</si>
  <si>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</si>
  <si>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</si>
  <si>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</si>
  <si>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</si>
  <si>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</si>
  <si>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</si>
  <si>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</si>
  <si>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</si>
  <si>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</si>
  <si>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</si>
  <si>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</si>
  <si>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</si>
  <si>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</si>
  <si>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</si>
  <si>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</si>
  <si>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</si>
  <si>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</si>
  <si>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</si>
  <si>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</si>
  <si>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</si>
  <si>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</si>
  <si>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</si>
  <si>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</si>
  <si>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</si>
  <si>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</si>
  <si>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</si>
  <si>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</si>
  <si>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</si>
  <si>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</si>
  <si>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</si>
  <si>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</si>
  <si>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</si>
  <si>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</si>
  <si>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</si>
  <si>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</si>
  <si>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</si>
  <si>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</si>
  <si>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</si>
  <si>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</si>
  <si>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</si>
  <si>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</si>
  <si>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</si>
  <si>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</si>
  <si>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</si>
  <si>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</si>
  <si>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</si>
  <si>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</si>
  <si>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</si>
  <si>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</si>
  <si>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</si>
  <si>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</si>
  <si>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</si>
  <si>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</si>
  <si>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</si>
  <si>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</si>
  <si>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</si>
  <si>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</si>
  <si>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</si>
  <si>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</si>
  <si>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</si>
  <si>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</si>
  <si>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</si>
  <si>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</si>
  <si>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</si>
  <si>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</si>
  <si>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</si>
  <si>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</si>
  <si>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</si>
  <si>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</si>
  <si>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</si>
  <si>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</si>
  <si>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</si>
  <si>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</si>
  <si>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</si>
  <si>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</si>
  <si>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</si>
  <si>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</si>
  <si>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</si>
  <si>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</si>
  <si>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</si>
  <si>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</si>
  <si>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</si>
  <si>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</si>
  <si>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</si>
  <si>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</si>
  <si>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</si>
  <si>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</si>
  <si>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</si>
  <si>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</si>
  <si>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</si>
  <si>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</si>
  <si>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</si>
  <si>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</si>
  <si>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</si>
  <si>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</si>
  <si>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</si>
  <si>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</si>
  <si>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</si>
  <si>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</si>
  <si>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</si>
  <si>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岩手県宮古市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</si>
  <si>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</si>
  <si>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</si>
  <si>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</si>
  <si>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</si>
  <si>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</si>
  <si>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</si>
  <si>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</si>
  <si>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</si>
  <si>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</si>
  <si>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</si>
  <si>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</si>
  <si>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</si>
  <si>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</si>
  <si>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</si>
  <si>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</si>
  <si>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</si>
  <si>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</si>
  <si>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</si>
  <si>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</si>
  <si>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</si>
  <si>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</si>
  <si>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川井地域バス事業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</si>
  <si>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</si>
  <si>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</si>
  <si>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</si>
  <si>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</si>
  <si>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</si>
  <si>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</si>
  <si>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</si>
  <si>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</si>
  <si>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</si>
  <si>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</si>
  <si>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</si>
  <si>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</si>
  <si>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</si>
  <si>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</si>
  <si>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国民健康保険診療施設事業</t>
    <phoneticPr fontId="5"/>
  </si>
  <si>
    <t>介護保険事業</t>
    <phoneticPr fontId="5"/>
  </si>
  <si>
    <t>介護保険サービス事業</t>
    <phoneticPr fontId="5"/>
  </si>
  <si>
    <t>後期高齢者医療事業</t>
    <phoneticPr fontId="5"/>
  </si>
  <si>
    <t>水道事業</t>
    <phoneticPr fontId="5"/>
  </si>
  <si>
    <t>法適用企業</t>
    <phoneticPr fontId="5"/>
  </si>
  <si>
    <t>公共下水道事業</t>
    <phoneticPr fontId="5"/>
  </si>
  <si>
    <t>特定環境保全公共下水道事業</t>
    <phoneticPr fontId="5"/>
  </si>
  <si>
    <t>市場事業</t>
    <phoneticPr fontId="5"/>
  </si>
  <si>
    <t>法非適用企業</t>
    <phoneticPr fontId="5"/>
  </si>
  <si>
    <t>農業集落排水事業</t>
    <phoneticPr fontId="5"/>
  </si>
  <si>
    <t>漁業集落排水事業</t>
    <phoneticPr fontId="5"/>
  </si>
  <si>
    <t>特定地域生活排水処理事業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</si>
  <si>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</si>
  <si>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</si>
  <si>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</si>
  <si>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</si>
  <si>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</si>
  <si>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</si>
  <si>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</si>
  <si>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</si>
  <si>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</si>
  <si>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</si>
  <si>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</si>
  <si>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</si>
  <si>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</si>
  <si>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</si>
  <si>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</si>
  <si>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</si>
  <si>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</si>
  <si>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</si>
  <si>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</si>
  <si>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</si>
  <si>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</si>
  <si>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</si>
  <si>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</si>
  <si>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</si>
  <si>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</si>
  <si>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</si>
  <si>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</si>
  <si>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</si>
  <si>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</si>
  <si>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</si>
  <si>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</si>
  <si>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</si>
  <si>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</si>
  <si>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</si>
  <si>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</si>
  <si>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</si>
  <si>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</si>
  <si>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</si>
  <si>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</si>
  <si>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</si>
  <si>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</si>
  <si>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</si>
  <si>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</si>
  <si>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</si>
  <si>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</si>
  <si>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</si>
  <si>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</si>
  <si>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</si>
  <si>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</si>
  <si>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</si>
  <si>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</si>
  <si>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</si>
  <si>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</si>
  <si>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</si>
  <si>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</si>
  <si>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</si>
  <si>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特定地域生活排水処理事業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</si>
  <si>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</si>
  <si>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</si>
  <si>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</si>
  <si>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</si>
  <si>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</si>
  <si>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</si>
  <si>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</si>
  <si>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</si>
  <si>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</si>
  <si>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</si>
  <si>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</si>
  <si>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</si>
  <si>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</si>
  <si>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</si>
  <si>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</si>
  <si>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</si>
  <si>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</si>
  <si>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</si>
  <si>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</si>
  <si>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</si>
  <si>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</si>
  <si>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</si>
  <si>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</si>
  <si>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</si>
  <si>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</si>
  <si>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</si>
  <si>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</si>
  <si>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</si>
  <si>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</si>
  <si>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</si>
  <si>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</si>
  <si>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</si>
  <si>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</si>
  <si>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</si>
  <si>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</si>
  <si>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</si>
  <si>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</si>
  <si>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</si>
  <si>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</si>
  <si>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</si>
  <si>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</si>
  <si>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</si>
  <si>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</si>
  <si>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</si>
  <si>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</si>
  <si>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</si>
  <si>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</si>
  <si>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</si>
  <si>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</si>
  <si>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</si>
  <si>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</si>
  <si>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</si>
  <si>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</si>
  <si>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</si>
  <si>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</si>
  <si>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</si>
  <si>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</si>
  <si>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</si>
  <si>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</si>
  <si>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</si>
  <si>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</si>
  <si>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</si>
  <si>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</si>
  <si>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</si>
  <si>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</si>
  <si>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</si>
  <si>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</si>
  <si>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</si>
  <si>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</si>
  <si>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</si>
  <si>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</si>
  <si>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</si>
  <si>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</si>
  <si>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</si>
  <si>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</si>
  <si>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</si>
  <si>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</si>
  <si>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</si>
  <si>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</si>
  <si>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</si>
  <si>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</si>
  <si>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</si>
  <si>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</si>
  <si>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</si>
  <si>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</si>
  <si>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</si>
  <si>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</si>
  <si>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</si>
  <si>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5.33</t>
  </si>
  <si>
    <t>▲ 6.73</t>
  </si>
  <si>
    <t>▲ 14.59</t>
  </si>
  <si>
    <t>一般会計</t>
  </si>
  <si>
    <t>水道事業</t>
  </si>
  <si>
    <t>公共下水道事業</t>
  </si>
  <si>
    <t>介護保険事業</t>
  </si>
  <si>
    <t>国民健康保険事業</t>
  </si>
  <si>
    <t>▲ 0.00</t>
  </si>
  <si>
    <t>特定環境保全公共下水道事業</t>
  </si>
  <si>
    <t>介護保険サービス事業</t>
  </si>
  <si>
    <t>墓地事業</t>
  </si>
  <si>
    <t>その他会計（赤字）</t>
  </si>
  <si>
    <t>その他会計（黒字）</t>
  </si>
  <si>
    <t>-</t>
    <phoneticPr fontId="2"/>
  </si>
  <si>
    <t>宮古地区広域行政組合</t>
    <phoneticPr fontId="2"/>
  </si>
  <si>
    <t>岩手県沿岸知的障害児施設組合</t>
    <phoneticPr fontId="2"/>
  </si>
  <si>
    <t>岩手県市町村総合事務組合（特別会計）</t>
    <phoneticPr fontId="2"/>
  </si>
  <si>
    <t>岩手県市町村総合事務組合（一般会計）</t>
    <phoneticPr fontId="2"/>
  </si>
  <si>
    <t>岩手県後期高齢者医療広域連合（一般会計）</t>
    <phoneticPr fontId="2"/>
  </si>
  <si>
    <t>岩手県後期高齢者医療広域連合（特別会計）</t>
    <phoneticPr fontId="2"/>
  </si>
  <si>
    <t>-</t>
    <phoneticPr fontId="2"/>
  </si>
  <si>
    <t>宮古地区産業振興公社</t>
    <rPh sb="0" eb="2">
      <t>ミヤコ</t>
    </rPh>
    <rPh sb="2" eb="4">
      <t>チク</t>
    </rPh>
    <rPh sb="4" eb="6">
      <t>サンギョウ</t>
    </rPh>
    <rPh sb="6" eb="8">
      <t>シンコウ</t>
    </rPh>
    <rPh sb="8" eb="10">
      <t>コウシャ</t>
    </rPh>
    <phoneticPr fontId="2"/>
  </si>
  <si>
    <t>新里産業開発公社</t>
    <rPh sb="0" eb="2">
      <t>ニイサト</t>
    </rPh>
    <rPh sb="2" eb="4">
      <t>サンギョウ</t>
    </rPh>
    <rPh sb="4" eb="6">
      <t>カイハツ</t>
    </rPh>
    <rPh sb="6" eb="8">
      <t>コウシャ</t>
    </rPh>
    <phoneticPr fontId="2"/>
  </si>
  <si>
    <t>川井産業振興公社</t>
    <rPh sb="0" eb="2">
      <t>カワイ</t>
    </rPh>
    <rPh sb="2" eb="4">
      <t>サンギョウ</t>
    </rPh>
    <rPh sb="4" eb="6">
      <t>シンコウ</t>
    </rPh>
    <rPh sb="6" eb="8">
      <t>コウシャ</t>
    </rPh>
    <phoneticPr fontId="2"/>
  </si>
  <si>
    <t>川井交通</t>
    <rPh sb="0" eb="2">
      <t>カワイ</t>
    </rPh>
    <rPh sb="2" eb="4">
      <t>コウツウ</t>
    </rPh>
    <phoneticPr fontId="2"/>
  </si>
  <si>
    <t>グリーンピア三陸みやこ</t>
    <rPh sb="6" eb="8">
      <t>サンリク</t>
    </rPh>
    <phoneticPr fontId="2"/>
  </si>
  <si>
    <t>東日本大震災復興交付金基金</t>
    <rPh sb="0" eb="1">
      <t>ヒガシ</t>
    </rPh>
    <rPh sb="1" eb="3">
      <t>ニホン</t>
    </rPh>
    <rPh sb="3" eb="6">
      <t>ダイシンサイ</t>
    </rPh>
    <rPh sb="6" eb="8">
      <t>フッコウ</t>
    </rPh>
    <rPh sb="8" eb="11">
      <t>コウフキン</t>
    </rPh>
    <rPh sb="11" eb="13">
      <t>キキン</t>
    </rPh>
    <phoneticPr fontId="11"/>
  </si>
  <si>
    <t>東日本大震災復興基金</t>
    <rPh sb="0" eb="1">
      <t>ヒガシ</t>
    </rPh>
    <rPh sb="1" eb="3">
      <t>ニホン</t>
    </rPh>
    <rPh sb="3" eb="6">
      <t>ダイシンサイ</t>
    </rPh>
    <rPh sb="6" eb="8">
      <t>フッコウ</t>
    </rPh>
    <rPh sb="8" eb="10">
      <t>キキン</t>
    </rPh>
    <phoneticPr fontId="11"/>
  </si>
  <si>
    <t>公共施設等総合管理基金</t>
    <rPh sb="0" eb="2">
      <t>コウキョウ</t>
    </rPh>
    <rPh sb="2" eb="4">
      <t>シセツ</t>
    </rPh>
    <rPh sb="4" eb="5">
      <t>トウ</t>
    </rPh>
    <rPh sb="5" eb="7">
      <t>ソウゴウ</t>
    </rPh>
    <rPh sb="7" eb="9">
      <t>カンリ</t>
    </rPh>
    <rPh sb="9" eb="11">
      <t>キキン</t>
    </rPh>
    <phoneticPr fontId="11"/>
  </si>
  <si>
    <t>-</t>
    <phoneticPr fontId="2"/>
  </si>
  <si>
    <t>ふるさと宮古創生基金</t>
    <rPh sb="4" eb="6">
      <t>ミヤコ</t>
    </rPh>
    <rPh sb="6" eb="8">
      <t>ソウセイ</t>
    </rPh>
    <rPh sb="8" eb="10">
      <t>キキン</t>
    </rPh>
    <phoneticPr fontId="2"/>
  </si>
  <si>
    <t>市勢振興基金</t>
    <rPh sb="0" eb="2">
      <t>シセイ</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</si>
  <si>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</si>
  <si>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</si>
  <si>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</si>
  <si>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中心市街地拠点施設整備事業や平成２８年台風１０号にかかる災害復旧事業に伴う地方債の増により前年度から４．９％上昇したものの、昨年度に引き続き類似団体平均と比較し低い数値を維持しており、健全な財政状況を保っているといえるが、有形固定資産減価償却率は毎年度増加傾向にあり、また類似団体を上回る数値となっている。比率改善には公共施設等総合管理計画に基づいた施設の統廃合や設備改修を進めることが重要であるが、同時に将来負担比率も健全な状態を維持する必要があるため、地方債の適正な発行にも重点を置きつつ計画的な事業実施に努める。</t>
    <rPh sb="0" eb="2">
      <t>ショウライ</t>
    </rPh>
    <rPh sb="2" eb="4">
      <t>フタン</t>
    </rPh>
    <rPh sb="4" eb="6">
      <t>ヒリツ</t>
    </rPh>
    <rPh sb="57" eb="60">
      <t>ゼンネンド</t>
    </rPh>
    <rPh sb="66" eb="68">
      <t>ジョウショウ</t>
    </rPh>
    <rPh sb="74" eb="77">
      <t>サクネンド</t>
    </rPh>
    <rPh sb="78" eb="79">
      <t>ヒ</t>
    </rPh>
    <rPh sb="80" eb="81">
      <t>ツヅ</t>
    </rPh>
    <rPh sb="82" eb="84">
      <t>ルイジ</t>
    </rPh>
    <rPh sb="84" eb="86">
      <t>ダンタイ</t>
    </rPh>
    <rPh sb="86" eb="88">
      <t>ヘイキン</t>
    </rPh>
    <rPh sb="89" eb="91">
      <t>ヒカク</t>
    </rPh>
    <rPh sb="92" eb="93">
      <t>ヒク</t>
    </rPh>
    <rPh sb="94" eb="96">
      <t>スウチ</t>
    </rPh>
    <rPh sb="97" eb="99">
      <t>イジ</t>
    </rPh>
    <rPh sb="104" eb="106">
      <t>ケンゼン</t>
    </rPh>
    <rPh sb="107" eb="109">
      <t>ザイセイ</t>
    </rPh>
    <rPh sb="109" eb="111">
      <t>ジョウキョウ</t>
    </rPh>
    <rPh sb="112" eb="113">
      <t>タモ</t>
    </rPh>
    <rPh sb="123" eb="125">
      <t>ユウケイ</t>
    </rPh>
    <rPh sb="125" eb="127">
      <t>コテイ</t>
    </rPh>
    <rPh sb="127" eb="129">
      <t>シサン</t>
    </rPh>
    <rPh sb="129" eb="131">
      <t>ゲンカ</t>
    </rPh>
    <rPh sb="131" eb="133">
      <t>ショウキャク</t>
    </rPh>
    <rPh sb="133" eb="134">
      <t>リツ</t>
    </rPh>
    <rPh sb="135" eb="138">
      <t>マイネンド</t>
    </rPh>
    <rPh sb="138" eb="140">
      <t>ゾウカ</t>
    </rPh>
    <rPh sb="140" eb="142">
      <t>ケイコウ</t>
    </rPh>
    <rPh sb="148" eb="150">
      <t>ルイジ</t>
    </rPh>
    <rPh sb="150" eb="152">
      <t>ダンタイ</t>
    </rPh>
    <rPh sb="153" eb="155">
      <t>ウワマワ</t>
    </rPh>
    <rPh sb="156" eb="158">
      <t>スウチ</t>
    </rPh>
    <rPh sb="165" eb="167">
      <t>ヒリツ</t>
    </rPh>
    <rPh sb="167" eb="169">
      <t>カイゼン</t>
    </rPh>
    <rPh sb="171" eb="173">
      <t>コウキョウ</t>
    </rPh>
    <rPh sb="173" eb="175">
      <t>シセツ</t>
    </rPh>
    <rPh sb="175" eb="176">
      <t>トウ</t>
    </rPh>
    <rPh sb="176" eb="178">
      <t>ソウゴウ</t>
    </rPh>
    <rPh sb="178" eb="180">
      <t>カンリ</t>
    </rPh>
    <rPh sb="180" eb="182">
      <t>ケイカク</t>
    </rPh>
    <rPh sb="183" eb="184">
      <t>モト</t>
    </rPh>
    <rPh sb="187" eb="189">
      <t>シセツ</t>
    </rPh>
    <rPh sb="190" eb="193">
      <t>トウハイゴウ</t>
    </rPh>
    <rPh sb="194" eb="196">
      <t>セツビ</t>
    </rPh>
    <rPh sb="196" eb="198">
      <t>カイシュウ</t>
    </rPh>
    <rPh sb="199" eb="200">
      <t>スス</t>
    </rPh>
    <rPh sb="205" eb="207">
      <t>ジュウヨウ</t>
    </rPh>
    <rPh sb="212" eb="214">
      <t>ドウジ</t>
    </rPh>
    <rPh sb="215" eb="217">
      <t>ショウライ</t>
    </rPh>
    <rPh sb="217" eb="219">
      <t>フタン</t>
    </rPh>
    <rPh sb="219" eb="221">
      <t>ヒリツ</t>
    </rPh>
    <rPh sb="222" eb="224">
      <t>ケンゼン</t>
    </rPh>
    <rPh sb="225" eb="227">
      <t>ジョウタイ</t>
    </rPh>
    <rPh sb="228" eb="230">
      <t>イジ</t>
    </rPh>
    <rPh sb="232" eb="234">
      <t>ヒツヨウ</t>
    </rPh>
    <rPh sb="240" eb="243">
      <t>チホウサイ</t>
    </rPh>
    <rPh sb="244" eb="246">
      <t>テキセイ</t>
    </rPh>
    <rPh sb="247" eb="249">
      <t>ハッコウ</t>
    </rPh>
    <rPh sb="251" eb="253">
      <t>ジュウテン</t>
    </rPh>
    <rPh sb="254" eb="255">
      <t>オ</t>
    </rPh>
    <rPh sb="258" eb="261">
      <t>ケイカクテキ</t>
    </rPh>
    <rPh sb="262" eb="264">
      <t>ジギョウ</t>
    </rPh>
    <rPh sb="264" eb="266">
      <t>ジッシ</t>
    </rPh>
    <rPh sb="267" eb="268">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</si>
  <si>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</si>
  <si>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</si>
  <si>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</si>
  <si>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</si>
  <si>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</si>
  <si>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</si>
  <si>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昨年度と比較して将来負担比率は増加したものの、実質公債費比率は過去に発行した合併特例債の償還終了等により元利償還金が減少したことに伴い０．７％減少している。しかしながら類似団体平均と比較すると高い比率で推移しており、今後も効率的な償還に努めるとともに、普通建設事業については慎重に事業を選択するとともに、国県補助金等、地方債以外の財源確保に努め、公債費負担の適正化を図る。
</t>
    <rPh sb="0" eb="3">
      <t>サクネンド</t>
    </rPh>
    <rPh sb="4" eb="6">
      <t>ヒカク</t>
    </rPh>
    <rPh sb="8" eb="10">
      <t>ショウライ</t>
    </rPh>
    <rPh sb="10" eb="12">
      <t>フタン</t>
    </rPh>
    <rPh sb="12" eb="14">
      <t>ヒリツ</t>
    </rPh>
    <rPh sb="15" eb="17">
      <t>ゾウカ</t>
    </rPh>
    <rPh sb="23" eb="25">
      <t>ジッシツ</t>
    </rPh>
    <rPh sb="25" eb="28">
      <t>コウサイヒ</t>
    </rPh>
    <rPh sb="28" eb="30">
      <t>ヒリツ</t>
    </rPh>
    <rPh sb="31" eb="33">
      <t>カコ</t>
    </rPh>
    <rPh sb="34" eb="36">
      <t>ハッコウ</t>
    </rPh>
    <rPh sb="38" eb="40">
      <t>ガッペイ</t>
    </rPh>
    <rPh sb="40" eb="42">
      <t>トクレイ</t>
    </rPh>
    <rPh sb="42" eb="43">
      <t>サイ</t>
    </rPh>
    <rPh sb="44" eb="46">
      <t>ショウカン</t>
    </rPh>
    <rPh sb="46" eb="48">
      <t>シュウリョウ</t>
    </rPh>
    <rPh sb="48" eb="49">
      <t>トウ</t>
    </rPh>
    <rPh sb="52" eb="54">
      <t>ガンリ</t>
    </rPh>
    <rPh sb="54" eb="57">
      <t>ショウカンキン</t>
    </rPh>
    <rPh sb="58" eb="60">
      <t>ゲンショウ</t>
    </rPh>
    <rPh sb="65" eb="66">
      <t>トモナ</t>
    </rPh>
    <rPh sb="71" eb="73">
      <t>ゲンショウ</t>
    </rPh>
    <rPh sb="84" eb="86">
      <t>ルイジ</t>
    </rPh>
    <rPh sb="86" eb="88">
      <t>ダンタイ</t>
    </rPh>
    <rPh sb="88" eb="90">
      <t>ヘイキン</t>
    </rPh>
    <rPh sb="91" eb="93">
      <t>ヒカク</t>
    </rPh>
    <rPh sb="96" eb="97">
      <t>タカ</t>
    </rPh>
    <rPh sb="98" eb="100">
      <t>ヒリツ</t>
    </rPh>
    <rPh sb="101" eb="103">
      <t>スイイ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</si>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</sst>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57295</c:v>
                </c:pt>
                <c:pt idx="4">
                  <c:v>54110</c:v>
                </c:pt>
              </c:numCache>
            </c:numRef>
          </c:val>
          <c:smooth val="0"/>
          <c:extLst xmlns:c16r2="http://schemas.microsoft.com/office/drawing/2015/06/chart">
            <c:ext xmlns:c16="http://schemas.microsoft.com/office/drawing/2014/chart" uri="{C3380CC4-5D6E-409C-BE32-E72D297353CC}">
              <c16:uniqueId val="{00000000-16A7-4905-B6B6-B1632C4523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323147</c:v>
                </c:pt>
                <c:pt idx="1">
                  <c:v>318931</c:v>
                </c:pt>
                <c:pt idx="2">
                  <c:v>423169</c:v>
                </c:pt>
                <c:pt idx="3">
                  <c:v>296253</c:v>
                </c:pt>
                <c:pt idx="4">
                  <c:v>262324</c:v>
                </c:pt>
              </c:numCache>
            </c:numRef>
          </c:val>
          <c:smooth val="0"/>
          <c:extLst xmlns:c16r2="http://schemas.microsoft.com/office/drawing/2015/06/chart">
            <c:ext xmlns:c16="http://schemas.microsoft.com/office/drawing/2014/chart" uri="{C3380CC4-5D6E-409C-BE32-E72D297353CC}">
              <c16:uniqueId val="{00000001-16A7-4905-B6B6-B1632C4523B0}"/>
            </c:ext>
          </c:extLst>
        </c:ser>
        <c:dLbls>
          <c:showLegendKey val="0"/>
          <c:showVal val="0"/>
          <c:showCatName val="0"/>
          <c:showSerName val="0"/>
          <c:showPercent val="0"/>
          <c:showBubbleSize val="0"/>
        </c:dLbls>
        <c:marker val="1"/>
        <c:smooth val="0"/>
        <c:axId val="183625216"/>
        <c:axId val="183627136"/>
      </c:lineChart>
      <c:catAx>
        <c:axId val="183625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627136"/>
        <c:crosses val="autoZero"/>
        <c:auto val="1"/>
        <c:lblAlgn val="ctr"/>
        <c:lblOffset val="100"/>
        <c:tickLblSkip val="1"/>
        <c:tickMarkSkip val="1"/>
        <c:noMultiLvlLbl val="0"/>
      </c:catAx>
      <c:valAx>
        <c:axId val="18362713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625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17.059999999999999</c:v>
                </c:pt>
                <c:pt idx="1">
                  <c:v>8.89</c:v>
                </c:pt>
                <c:pt idx="2">
                  <c:v>21.52</c:v>
                </c:pt>
                <c:pt idx="3">
                  <c:v>13.69</c:v>
                </c:pt>
                <c:pt idx="4">
                  <c:v>9.9700000000000006</c:v>
                </c:pt>
              </c:numCache>
            </c:numRef>
          </c:val>
          <c:extLst xmlns:c16r2="http://schemas.microsoft.com/office/drawing/2015/06/chart">
            <c:ext xmlns:c16="http://schemas.microsoft.com/office/drawing/2014/chart" uri="{C3380CC4-5D6E-409C-BE32-E72D297353CC}">
              <c16:uniqueId val="{00000000-8240-4FC3-9FCB-6B306FBFC3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45.85</c:v>
                </c:pt>
                <c:pt idx="1">
                  <c:v>49.85</c:v>
                </c:pt>
                <c:pt idx="2">
                  <c:v>48.27</c:v>
                </c:pt>
                <c:pt idx="3">
                  <c:v>51.57</c:v>
                </c:pt>
                <c:pt idx="4">
                  <c:v>42.65</c:v>
                </c:pt>
              </c:numCache>
            </c:numRef>
          </c:val>
          <c:extLst xmlns:c16r2="http://schemas.microsoft.com/office/drawing/2015/06/chart">
            <c:ext xmlns:c16="http://schemas.microsoft.com/office/drawing/2014/chart" uri="{C3380CC4-5D6E-409C-BE32-E72D297353CC}">
              <c16:uniqueId val="{00000001-8240-4FC3-9FCB-6B306FBFC3BC}"/>
            </c:ext>
          </c:extLst>
        </c:ser>
        <c:dLbls>
          <c:showLegendKey val="0"/>
          <c:showVal val="0"/>
          <c:showCatName val="0"/>
          <c:showSerName val="0"/>
          <c:showPercent val="0"/>
          <c:showBubbleSize val="0"/>
        </c:dLbls>
        <c:gapWidth val="250"/>
        <c:overlap val="100"/>
        <c:axId val="232805120"/>
        <c:axId val="232807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12.24</c:v>
                </c:pt>
                <c:pt idx="1">
                  <c:v>-5.33</c:v>
                </c:pt>
                <c:pt idx="2">
                  <c:v>11.69</c:v>
                </c:pt>
                <c:pt idx="3">
                  <c:v>-6.73</c:v>
                </c:pt>
                <c:pt idx="4">
                  <c:v>-14.59</c:v>
                </c:pt>
              </c:numCache>
            </c:numRef>
          </c:val>
          <c:smooth val="0"/>
          <c:extLst xmlns:c16r2="http://schemas.microsoft.com/office/drawing/2015/06/chart">
            <c:ext xmlns:c16="http://schemas.microsoft.com/office/drawing/2014/chart" uri="{C3380CC4-5D6E-409C-BE32-E72D297353CC}">
              <c16:uniqueId val="{00000002-8240-4FC3-9FCB-6B306FBFC3BC}"/>
            </c:ext>
          </c:extLst>
        </c:ser>
        <c:dLbls>
          <c:showLegendKey val="0"/>
          <c:showVal val="0"/>
          <c:showCatName val="0"/>
          <c:showSerName val="0"/>
          <c:showPercent val="0"/>
          <c:showBubbleSize val="0"/>
        </c:dLbls>
        <c:marker val="1"/>
        <c:smooth val="0"/>
        <c:axId val="232805120"/>
        <c:axId val="232807040"/>
      </c:lineChart>
      <c:catAx>
        <c:axId val="23280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2807040"/>
        <c:crosses val="autoZero"/>
        <c:auto val="1"/>
        <c:lblAlgn val="ctr"/>
        <c:lblOffset val="100"/>
        <c:tickLblSkip val="1"/>
        <c:tickMarkSkip val="1"/>
        <c:noMultiLvlLbl val="0"/>
      </c:catAx>
      <c:valAx>
        <c:axId val="23280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0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E9B7-4194-8C00-E930FBC19C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9B7-4194-8C00-E930FBC19C9B}"/>
            </c:ext>
          </c:extLst>
        </c:ser>
        <c:ser>
          <c:idx val="2"/>
          <c:order val="2"/>
          <c:tx>
            <c:strRef>
              <c:f>データシート!$A$29</c:f>
              <c:strCache>
                <c:ptCount val="1"/>
                <c:pt idx="0">
                  <c:v>墓地事業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9B7-4194-8C00-E930FBC19C9B}"/>
            </c:ext>
          </c:extLst>
        </c:ser>
        <c:ser>
          <c:idx val="3"/>
          <c:order val="3"/>
          <c:tx>
            <c:strRef>
              <c:f>データシート!$A$30</c:f>
              <c:strCache>
                <c:ptCount val="1"/>
                <c:pt idx="0">
                  <c:v>介護保険サービス事業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9B7-4194-8C00-E930FBC19C9B}"/>
            </c:ext>
          </c:extLst>
        </c:ser>
        <c:ser>
          <c:idx val="4"/>
          <c:order val="4"/>
          <c:tx>
            <c:strRef>
              <c:f>データシート!$A$31</c:f>
              <c:strCache>
                <c:ptCount val="1"/>
                <c:pt idx="0">
                  <c:v>特定環境保全公共下水道事業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0.15</c:v>
                </c:pt>
                <c:pt idx="4">
                  <c:v>#N/A</c:v>
                </c:pt>
                <c:pt idx="5">
                  <c:v>0.01</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4-E9B7-4194-8C00-E930FBC19C9B}"/>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0.11</c:v>
                </c:pt>
                <c:pt idx="4">
                  <c:v>#N/A</c:v>
                </c:pt>
                <c:pt idx="5">
                  <c:v>0.09</c:v>
                </c:pt>
                <c:pt idx="6">
                  <c:v>#N/A</c:v>
                </c:pt>
                <c:pt idx="7">
                  <c:v>0</c:v>
                </c:pt>
                <c:pt idx="8">
                  <c:v>#N/A</c:v>
                </c:pt>
                <c:pt idx="9">
                  <c:v>0.1</c:v>
                </c:pt>
              </c:numCache>
            </c:numRef>
          </c:val>
          <c:extLst xmlns:c16r2="http://schemas.microsoft.com/office/drawing/2015/06/chart">
            <c:ext xmlns:c16="http://schemas.microsoft.com/office/drawing/2014/chart" uri="{C3380CC4-5D6E-409C-BE32-E72D297353CC}">
              <c16:uniqueId val="{00000005-E9B7-4194-8C00-E930FBC19C9B}"/>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0.78</c:v>
                </c:pt>
                <c:pt idx="2">
                  <c:v>#N/A</c:v>
                </c:pt>
                <c:pt idx="3">
                  <c:v>0.97</c:v>
                </c:pt>
                <c:pt idx="4">
                  <c:v>#N/A</c:v>
                </c:pt>
                <c:pt idx="5">
                  <c:v>0.81</c:v>
                </c:pt>
                <c:pt idx="6">
                  <c:v>#N/A</c:v>
                </c:pt>
                <c:pt idx="7">
                  <c:v>1.53</c:v>
                </c:pt>
                <c:pt idx="8">
                  <c:v>#N/A</c:v>
                </c:pt>
                <c:pt idx="9">
                  <c:v>2.06</c:v>
                </c:pt>
              </c:numCache>
            </c:numRef>
          </c:val>
          <c:extLst xmlns:c16r2="http://schemas.microsoft.com/office/drawing/2015/06/chart">
            <c:ext xmlns:c16="http://schemas.microsoft.com/office/drawing/2014/chart" uri="{C3380CC4-5D6E-409C-BE32-E72D297353CC}">
              <c16:uniqueId val="{00000006-E9B7-4194-8C00-E930FBC19C9B}"/>
            </c:ext>
          </c:extLst>
        </c:ser>
        <c:ser>
          <c:idx val="7"/>
          <c:order val="7"/>
          <c:tx>
            <c:strRef>
              <c:f>データシート!$A$34</c:f>
              <c:strCache>
                <c:ptCount val="1"/>
                <c:pt idx="0">
                  <c:v>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3.85</c:v>
                </c:pt>
                <c:pt idx="2">
                  <c:v>#N/A</c:v>
                </c:pt>
                <c:pt idx="3">
                  <c:v>3.26</c:v>
                </c:pt>
                <c:pt idx="4">
                  <c:v>#N/A</c:v>
                </c:pt>
                <c:pt idx="5">
                  <c:v>3.82</c:v>
                </c:pt>
                <c:pt idx="6">
                  <c:v>#N/A</c:v>
                </c:pt>
                <c:pt idx="7">
                  <c:v>4.17</c:v>
                </c:pt>
                <c:pt idx="8">
                  <c:v>#N/A</c:v>
                </c:pt>
                <c:pt idx="9">
                  <c:v>4.9800000000000004</c:v>
                </c:pt>
              </c:numCache>
            </c:numRef>
          </c:val>
          <c:extLst xmlns:c16r2="http://schemas.microsoft.com/office/drawing/2015/06/chart">
            <c:ext xmlns:c16="http://schemas.microsoft.com/office/drawing/2014/chart" uri="{C3380CC4-5D6E-409C-BE32-E72D297353CC}">
              <c16:uniqueId val="{00000007-E9B7-4194-8C00-E930FBC19C9B}"/>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3.71</c:v>
                </c:pt>
                <c:pt idx="2">
                  <c:v>#N/A</c:v>
                </c:pt>
                <c:pt idx="3">
                  <c:v>3.97</c:v>
                </c:pt>
                <c:pt idx="4">
                  <c:v>#N/A</c:v>
                </c:pt>
                <c:pt idx="5">
                  <c:v>5.16</c:v>
                </c:pt>
                <c:pt idx="6">
                  <c:v>#N/A</c:v>
                </c:pt>
                <c:pt idx="7">
                  <c:v>6.3</c:v>
                </c:pt>
                <c:pt idx="8">
                  <c:v>#N/A</c:v>
                </c:pt>
                <c:pt idx="9">
                  <c:v>6.93</c:v>
                </c:pt>
              </c:numCache>
            </c:numRef>
          </c:val>
          <c:extLst xmlns:c16r2="http://schemas.microsoft.com/office/drawing/2015/06/chart">
            <c:ext xmlns:c16="http://schemas.microsoft.com/office/drawing/2014/chart" uri="{C3380CC4-5D6E-409C-BE32-E72D297353CC}">
              <c16:uniqueId val="{00000008-E9B7-4194-8C00-E930FBC19C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17.05</c:v>
                </c:pt>
                <c:pt idx="2">
                  <c:v>#N/A</c:v>
                </c:pt>
                <c:pt idx="3">
                  <c:v>8.8699999999999992</c:v>
                </c:pt>
                <c:pt idx="4">
                  <c:v>#N/A</c:v>
                </c:pt>
                <c:pt idx="5">
                  <c:v>21.51</c:v>
                </c:pt>
                <c:pt idx="6">
                  <c:v>#N/A</c:v>
                </c:pt>
                <c:pt idx="7">
                  <c:v>13.67</c:v>
                </c:pt>
                <c:pt idx="8">
                  <c:v>#N/A</c:v>
                </c:pt>
                <c:pt idx="9">
                  <c:v>9.9499999999999993</c:v>
                </c:pt>
              </c:numCache>
            </c:numRef>
          </c:val>
          <c:extLst xmlns:c16r2="http://schemas.microsoft.com/office/drawing/2015/06/chart">
            <c:ext xmlns:c16="http://schemas.microsoft.com/office/drawing/2014/chart" uri="{C3380CC4-5D6E-409C-BE32-E72D297353CC}">
              <c16:uniqueId val="{00000009-E9B7-4194-8C00-E930FBC19C9B}"/>
            </c:ext>
          </c:extLst>
        </c:ser>
        <c:dLbls>
          <c:showLegendKey val="0"/>
          <c:showVal val="0"/>
          <c:showCatName val="0"/>
          <c:showSerName val="0"/>
          <c:showPercent val="0"/>
          <c:showBubbleSize val="0"/>
        </c:dLbls>
        <c:gapWidth val="150"/>
        <c:overlap val="100"/>
        <c:axId val="232917632"/>
        <c:axId val="232927616"/>
      </c:barChart>
      <c:catAx>
        <c:axId val="23291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927616"/>
        <c:crosses val="autoZero"/>
        <c:auto val="1"/>
        <c:lblAlgn val="ctr"/>
        <c:lblOffset val="100"/>
        <c:tickLblSkip val="1"/>
        <c:tickMarkSkip val="1"/>
        <c:noMultiLvlLbl val="0"/>
      </c:catAx>
      <c:valAx>
        <c:axId val="23292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917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3127</c:v>
                </c:pt>
                <c:pt idx="5">
                  <c:v>3153</c:v>
                </c:pt>
                <c:pt idx="8">
                  <c:v>3035</c:v>
                </c:pt>
                <c:pt idx="11">
                  <c:v>2974</c:v>
                </c:pt>
                <c:pt idx="14">
                  <c:v>2760</c:v>
                </c:pt>
              </c:numCache>
            </c:numRef>
          </c:val>
          <c:extLst xmlns:c16r2="http://schemas.microsoft.com/office/drawing/2015/06/chart">
            <c:ext xmlns:c16="http://schemas.microsoft.com/office/drawing/2014/chart" uri="{C3380CC4-5D6E-409C-BE32-E72D297353CC}">
              <c16:uniqueId val="{00000000-B8C9-4142-8E68-21C94C1CC9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8C9-4142-8E68-21C94C1CC9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c:v>
                </c:pt>
                <c:pt idx="3">
                  <c:v>29</c:v>
                </c:pt>
                <c:pt idx="6">
                  <c:v>26</c:v>
                </c:pt>
                <c:pt idx="9">
                  <c:v>21</c:v>
                </c:pt>
                <c:pt idx="12">
                  <c:v>20</c:v>
                </c:pt>
              </c:numCache>
            </c:numRef>
          </c:val>
          <c:extLst xmlns:c16r2="http://schemas.microsoft.com/office/drawing/2015/06/chart">
            <c:ext xmlns:c16="http://schemas.microsoft.com/office/drawing/2014/chart" uri="{C3380CC4-5D6E-409C-BE32-E72D297353CC}">
              <c16:uniqueId val="{00000002-B8C9-4142-8E68-21C94C1CC9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138</c:v>
                </c:pt>
                <c:pt idx="3">
                  <c:v>72</c:v>
                </c:pt>
                <c:pt idx="6">
                  <c:v>53</c:v>
                </c:pt>
                <c:pt idx="9">
                  <c:v>29</c:v>
                </c:pt>
                <c:pt idx="12">
                  <c:v>28</c:v>
                </c:pt>
              </c:numCache>
            </c:numRef>
          </c:val>
          <c:extLst xmlns:c16r2="http://schemas.microsoft.com/office/drawing/2015/06/chart">
            <c:ext xmlns:c16="http://schemas.microsoft.com/office/drawing/2014/chart" uri="{C3380CC4-5D6E-409C-BE32-E72D297353CC}">
              <c16:uniqueId val="{00000003-B8C9-4142-8E68-21C94C1CC9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842</c:v>
                </c:pt>
                <c:pt idx="3">
                  <c:v>880</c:v>
                </c:pt>
                <c:pt idx="6">
                  <c:v>904</c:v>
                </c:pt>
                <c:pt idx="9">
                  <c:v>820</c:v>
                </c:pt>
                <c:pt idx="12">
                  <c:v>842</c:v>
                </c:pt>
              </c:numCache>
            </c:numRef>
          </c:val>
          <c:extLst xmlns:c16r2="http://schemas.microsoft.com/office/drawing/2015/06/chart">
            <c:ext xmlns:c16="http://schemas.microsoft.com/office/drawing/2014/chart" uri="{C3380CC4-5D6E-409C-BE32-E72D297353CC}">
              <c16:uniqueId val="{00000004-B8C9-4142-8E68-21C94C1CC9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8C9-4142-8E68-21C94C1CC9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8C9-4142-8E68-21C94C1CC9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3983</c:v>
                </c:pt>
                <c:pt idx="3">
                  <c:v>4015</c:v>
                </c:pt>
                <c:pt idx="6">
                  <c:v>3894</c:v>
                </c:pt>
                <c:pt idx="9">
                  <c:v>3753</c:v>
                </c:pt>
                <c:pt idx="12">
                  <c:v>3359</c:v>
                </c:pt>
              </c:numCache>
            </c:numRef>
          </c:val>
          <c:extLst xmlns:c16r2="http://schemas.microsoft.com/office/drawing/2015/06/chart">
            <c:ext xmlns:c16="http://schemas.microsoft.com/office/drawing/2014/chart" uri="{C3380CC4-5D6E-409C-BE32-E72D297353CC}">
              <c16:uniqueId val="{00000007-B8C9-4142-8E68-21C94C1CC9F4}"/>
            </c:ext>
          </c:extLst>
        </c:ser>
        <c:dLbls>
          <c:showLegendKey val="0"/>
          <c:showVal val="0"/>
          <c:showCatName val="0"/>
          <c:showSerName val="0"/>
          <c:showPercent val="0"/>
          <c:showBubbleSize val="0"/>
        </c:dLbls>
        <c:gapWidth val="100"/>
        <c:overlap val="100"/>
        <c:axId val="183560064"/>
        <c:axId val="188559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1867</c:v>
                </c:pt>
                <c:pt idx="2">
                  <c:v>#N/A</c:v>
                </c:pt>
                <c:pt idx="3">
                  <c:v>#N/A</c:v>
                </c:pt>
                <c:pt idx="4">
                  <c:v>1843</c:v>
                </c:pt>
                <c:pt idx="5">
                  <c:v>#N/A</c:v>
                </c:pt>
                <c:pt idx="6">
                  <c:v>#N/A</c:v>
                </c:pt>
                <c:pt idx="7">
                  <c:v>1842</c:v>
                </c:pt>
                <c:pt idx="8">
                  <c:v>#N/A</c:v>
                </c:pt>
                <c:pt idx="9">
                  <c:v>#N/A</c:v>
                </c:pt>
                <c:pt idx="10">
                  <c:v>1649</c:v>
                </c:pt>
                <c:pt idx="11">
                  <c:v>#N/A</c:v>
                </c:pt>
                <c:pt idx="12">
                  <c:v>#N/A</c:v>
                </c:pt>
                <c:pt idx="13">
                  <c:v>1489</c:v>
                </c:pt>
                <c:pt idx="14">
                  <c:v>#N/A</c:v>
                </c:pt>
              </c:numCache>
            </c:numRef>
          </c:val>
          <c:smooth val="0"/>
          <c:extLst xmlns:c16r2="http://schemas.microsoft.com/office/drawing/2015/06/chart">
            <c:ext xmlns:c16="http://schemas.microsoft.com/office/drawing/2014/chart" uri="{C3380CC4-5D6E-409C-BE32-E72D297353CC}">
              <c16:uniqueId val="{00000008-B8C9-4142-8E68-21C94C1CC9F4}"/>
            </c:ext>
          </c:extLst>
        </c:ser>
        <c:dLbls>
          <c:showLegendKey val="0"/>
          <c:showVal val="0"/>
          <c:showCatName val="0"/>
          <c:showSerName val="0"/>
          <c:showPercent val="0"/>
          <c:showBubbleSize val="0"/>
        </c:dLbls>
        <c:marker val="1"/>
        <c:smooth val="0"/>
        <c:axId val="183560064"/>
        <c:axId val="188559360"/>
      </c:lineChart>
      <c:catAx>
        <c:axId val="18356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559360"/>
        <c:crosses val="autoZero"/>
        <c:auto val="1"/>
        <c:lblAlgn val="ctr"/>
        <c:lblOffset val="100"/>
        <c:tickLblSkip val="1"/>
        <c:tickMarkSkip val="1"/>
        <c:noMultiLvlLbl val="0"/>
      </c:catAx>
      <c:valAx>
        <c:axId val="18855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56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31311</c:v>
                </c:pt>
                <c:pt idx="5">
                  <c:v>30226</c:v>
                </c:pt>
                <c:pt idx="8">
                  <c:v>29628</c:v>
                </c:pt>
                <c:pt idx="11">
                  <c:v>30228</c:v>
                </c:pt>
                <c:pt idx="14">
                  <c:v>32702</c:v>
                </c:pt>
              </c:numCache>
            </c:numRef>
          </c:val>
          <c:extLst xmlns:c16r2="http://schemas.microsoft.com/office/drawing/2015/06/chart">
            <c:ext xmlns:c16="http://schemas.microsoft.com/office/drawing/2014/chart" uri="{C3380CC4-5D6E-409C-BE32-E72D297353CC}">
              <c16:uniqueId val="{00000000-EB47-44A6-8417-4BF7EAC015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1064</c:v>
                </c:pt>
                <c:pt idx="5">
                  <c:v>1580</c:v>
                </c:pt>
                <c:pt idx="8">
                  <c:v>2187</c:v>
                </c:pt>
                <c:pt idx="11">
                  <c:v>2493</c:v>
                </c:pt>
                <c:pt idx="14">
                  <c:v>2682</c:v>
                </c:pt>
              </c:numCache>
            </c:numRef>
          </c:val>
          <c:extLst xmlns:c16r2="http://schemas.microsoft.com/office/drawing/2015/06/chart">
            <c:ext xmlns:c16="http://schemas.microsoft.com/office/drawing/2014/chart" uri="{C3380CC4-5D6E-409C-BE32-E72D297353CC}">
              <c16:uniqueId val="{00000001-EB47-44A6-8417-4BF7EAC015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15332</c:v>
                </c:pt>
                <c:pt idx="5">
                  <c:v>12645</c:v>
                </c:pt>
                <c:pt idx="8">
                  <c:v>12218</c:v>
                </c:pt>
                <c:pt idx="11">
                  <c:v>12853</c:v>
                </c:pt>
                <c:pt idx="14">
                  <c:v>12485</c:v>
                </c:pt>
              </c:numCache>
            </c:numRef>
          </c:val>
          <c:extLst xmlns:c16r2="http://schemas.microsoft.com/office/drawing/2015/06/chart">
            <c:ext xmlns:c16="http://schemas.microsoft.com/office/drawing/2014/chart" uri="{C3380CC4-5D6E-409C-BE32-E72D297353CC}">
              <c16:uniqueId val="{00000002-EB47-44A6-8417-4BF7EAC015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47-44A6-8417-4BF7EAC015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47-44A6-8417-4BF7EAC015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47-44A6-8417-4BF7EAC015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5796</c:v>
                </c:pt>
                <c:pt idx="3">
                  <c:v>5446</c:v>
                </c:pt>
                <c:pt idx="6">
                  <c:v>5137</c:v>
                </c:pt>
                <c:pt idx="9">
                  <c:v>4950</c:v>
                </c:pt>
                <c:pt idx="12">
                  <c:v>4862</c:v>
                </c:pt>
              </c:numCache>
            </c:numRef>
          </c:val>
          <c:extLst xmlns:c16r2="http://schemas.microsoft.com/office/drawing/2015/06/chart">
            <c:ext xmlns:c16="http://schemas.microsoft.com/office/drawing/2014/chart" uri="{C3380CC4-5D6E-409C-BE32-E72D297353CC}">
              <c16:uniqueId val="{00000006-EB47-44A6-8417-4BF7EAC015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301</c:v>
                </c:pt>
                <c:pt idx="3">
                  <c:v>238</c:v>
                </c:pt>
                <c:pt idx="6">
                  <c:v>188</c:v>
                </c:pt>
                <c:pt idx="9">
                  <c:v>161</c:v>
                </c:pt>
                <c:pt idx="12">
                  <c:v>135</c:v>
                </c:pt>
              </c:numCache>
            </c:numRef>
          </c:val>
          <c:extLst xmlns:c16r2="http://schemas.microsoft.com/office/drawing/2015/06/chart">
            <c:ext xmlns:c16="http://schemas.microsoft.com/office/drawing/2014/chart" uri="{C3380CC4-5D6E-409C-BE32-E72D297353CC}">
              <c16:uniqueId val="{00000007-EB47-44A6-8417-4BF7EAC015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7407</c:v>
                </c:pt>
                <c:pt idx="3">
                  <c:v>7309</c:v>
                </c:pt>
                <c:pt idx="6">
                  <c:v>7626</c:v>
                </c:pt>
                <c:pt idx="9">
                  <c:v>7670</c:v>
                </c:pt>
                <c:pt idx="12">
                  <c:v>7382</c:v>
                </c:pt>
              </c:numCache>
            </c:numRef>
          </c:val>
          <c:extLst xmlns:c16r2="http://schemas.microsoft.com/office/drawing/2015/06/chart">
            <c:ext xmlns:c16="http://schemas.microsoft.com/office/drawing/2014/chart" uri="{C3380CC4-5D6E-409C-BE32-E72D297353CC}">
              <c16:uniqueId val="{00000008-EB47-44A6-8417-4BF7EAC015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143</c:v>
                </c:pt>
                <c:pt idx="3">
                  <c:v>117</c:v>
                </c:pt>
                <c:pt idx="6">
                  <c:v>93</c:v>
                </c:pt>
                <c:pt idx="9">
                  <c:v>74</c:v>
                </c:pt>
                <c:pt idx="12">
                  <c:v>55</c:v>
                </c:pt>
              </c:numCache>
            </c:numRef>
          </c:val>
          <c:extLst xmlns:c16r2="http://schemas.microsoft.com/office/drawing/2015/06/chart">
            <c:ext xmlns:c16="http://schemas.microsoft.com/office/drawing/2014/chart" uri="{C3380CC4-5D6E-409C-BE32-E72D297353CC}">
              <c16:uniqueId val="{00000009-EB47-44A6-8417-4BF7EAC015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35863</c:v>
                </c:pt>
                <c:pt idx="3">
                  <c:v>34184</c:v>
                </c:pt>
                <c:pt idx="6">
                  <c:v>34194</c:v>
                </c:pt>
                <c:pt idx="9">
                  <c:v>36025</c:v>
                </c:pt>
                <c:pt idx="12">
                  <c:v>39414</c:v>
                </c:pt>
              </c:numCache>
            </c:numRef>
          </c:val>
          <c:extLst xmlns:c16r2="http://schemas.microsoft.com/office/drawing/2015/06/chart">
            <c:ext xmlns:c16="http://schemas.microsoft.com/office/drawing/2014/chart" uri="{C3380CC4-5D6E-409C-BE32-E72D297353CC}">
              <c16:uniqueId val="{0000000A-EB47-44A6-8417-4BF7EAC015DC}"/>
            </c:ext>
          </c:extLst>
        </c:ser>
        <c:dLbls>
          <c:showLegendKey val="0"/>
          <c:showVal val="0"/>
          <c:showCatName val="0"/>
          <c:showSerName val="0"/>
          <c:showPercent val="0"/>
          <c:showBubbleSize val="0"/>
        </c:dLbls>
        <c:gapWidth val="100"/>
        <c:overlap val="100"/>
        <c:axId val="233564416"/>
        <c:axId val="233566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1803</c:v>
                </c:pt>
                <c:pt idx="2">
                  <c:v>#N/A</c:v>
                </c:pt>
                <c:pt idx="3">
                  <c:v>#N/A</c:v>
                </c:pt>
                <c:pt idx="4">
                  <c:v>2843</c:v>
                </c:pt>
                <c:pt idx="5">
                  <c:v>#N/A</c:v>
                </c:pt>
                <c:pt idx="6">
                  <c:v>#N/A</c:v>
                </c:pt>
                <c:pt idx="7">
                  <c:v>3205</c:v>
                </c:pt>
                <c:pt idx="8">
                  <c:v>#N/A</c:v>
                </c:pt>
                <c:pt idx="9">
                  <c:v>#N/A</c:v>
                </c:pt>
                <c:pt idx="10">
                  <c:v>3306</c:v>
                </c:pt>
                <c:pt idx="11">
                  <c:v>#N/A</c:v>
                </c:pt>
                <c:pt idx="12">
                  <c:v>#N/A</c:v>
                </c:pt>
                <c:pt idx="13">
                  <c:v>3979</c:v>
                </c:pt>
                <c:pt idx="14">
                  <c:v>#N/A</c:v>
                </c:pt>
              </c:numCache>
            </c:numRef>
          </c:val>
          <c:smooth val="0"/>
          <c:extLst xmlns:c16r2="http://schemas.microsoft.com/office/drawing/2015/06/chart">
            <c:ext xmlns:c16="http://schemas.microsoft.com/office/drawing/2014/chart" uri="{C3380CC4-5D6E-409C-BE32-E72D297353CC}">
              <c16:uniqueId val="{0000000B-EB47-44A6-8417-4BF7EAC015DC}"/>
            </c:ext>
          </c:extLst>
        </c:ser>
        <c:dLbls>
          <c:showLegendKey val="0"/>
          <c:showVal val="0"/>
          <c:showCatName val="0"/>
          <c:showSerName val="0"/>
          <c:showPercent val="0"/>
          <c:showBubbleSize val="0"/>
        </c:dLbls>
        <c:marker val="1"/>
        <c:smooth val="0"/>
        <c:axId val="233564416"/>
        <c:axId val="233566592"/>
      </c:lineChart>
      <c:catAx>
        <c:axId val="23356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3566592"/>
        <c:crosses val="autoZero"/>
        <c:auto val="1"/>
        <c:lblAlgn val="ctr"/>
        <c:lblOffset val="100"/>
        <c:tickLblSkip val="1"/>
        <c:tickMarkSkip val="1"/>
        <c:noMultiLvlLbl val="0"/>
      </c:catAx>
      <c:valAx>
        <c:axId val="23356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56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9059</c:v>
                </c:pt>
                <c:pt idx="1">
                  <c:v>9382</c:v>
                </c:pt>
                <c:pt idx="2">
                  <c:v>7535</c:v>
                </c:pt>
              </c:numCache>
            </c:numRef>
          </c:val>
          <c:extLst xmlns:c16r2="http://schemas.microsoft.com/office/drawing/2015/06/chart">
            <c:ext xmlns:c16="http://schemas.microsoft.com/office/drawing/2014/chart" uri="{C3380CC4-5D6E-409C-BE32-E72D297353CC}">
              <c16:uniqueId val="{00000000-4B92-4D69-83D0-3057AC37DA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1389</c:v>
                </c:pt>
                <c:pt idx="1">
                  <c:v>1656</c:v>
                </c:pt>
                <c:pt idx="2">
                  <c:v>1782</c:v>
                </c:pt>
              </c:numCache>
            </c:numRef>
          </c:val>
          <c:extLst xmlns:c16r2="http://schemas.microsoft.com/office/drawing/2015/06/chart">
            <c:ext xmlns:c16="http://schemas.microsoft.com/office/drawing/2014/chart" uri="{C3380CC4-5D6E-409C-BE32-E72D297353CC}">
              <c16:uniqueId val="{00000001-4B92-4D69-83D0-3057AC37DA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27257</c:v>
                </c:pt>
                <c:pt idx="1">
                  <c:v>21084</c:v>
                </c:pt>
                <c:pt idx="2">
                  <c:v>17942</c:v>
                </c:pt>
              </c:numCache>
            </c:numRef>
          </c:val>
          <c:extLst xmlns:c16r2="http://schemas.microsoft.com/office/drawing/2015/06/chart">
            <c:ext xmlns:c16="http://schemas.microsoft.com/office/drawing/2014/chart" uri="{C3380CC4-5D6E-409C-BE32-E72D297353CC}">
              <c16:uniqueId val="{00000002-4B92-4D69-83D0-3057AC37DA60}"/>
            </c:ext>
          </c:extLst>
        </c:ser>
        <c:dLbls>
          <c:showLegendKey val="0"/>
          <c:showVal val="0"/>
          <c:showCatName val="0"/>
          <c:showSerName val="0"/>
          <c:showPercent val="0"/>
          <c:showBubbleSize val="0"/>
        </c:dLbls>
        <c:gapWidth val="120"/>
        <c:overlap val="100"/>
        <c:axId val="233041280"/>
        <c:axId val="188617856"/>
      </c:barChart>
      <c:catAx>
        <c:axId val="23304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8617856"/>
        <c:crosses val="autoZero"/>
        <c:auto val="1"/>
        <c:lblAlgn val="ctr"/>
        <c:lblOffset val="100"/>
        <c:tickLblSkip val="1"/>
        <c:tickMarkSkip val="1"/>
        <c:noMultiLvlLbl val="0"/>
      </c:catAx>
      <c:valAx>
        <c:axId val="188617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304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DA0-4673-8DFD-8DF40A85BB7D}"/>
                </c:ext>
                <c:ext xmlns:c15="http://schemas.microsoft.com/office/drawing/2012/chart" uri="{CE6537A1-D6FC-4f65-9D91-7224C49458BB}">
                  <c15:dlblFieldTable>
                    <c15:dlblFTEntry>
                      <c15:txfldGUID>{ED116FD0-4A49-4EC6-A97D-AD514F79539F}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DA0-4673-8DFD-8DF40A85BB7D}"/>
                </c:ext>
                <c:ext xmlns:c15="http://schemas.microsoft.com/office/drawing/2012/chart" uri="{CE6537A1-D6FC-4f65-9D91-7224C49458BB}">
                  <c15:dlblFieldTable>
                    <c15:dlblFTEntry>
                      <c15:txfldGUID>{236B0BF4-75E3-4C6D-88E0-C4D8B4CAF5FF}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DA0-4673-8DFD-8DF40A85BB7D}"/>
                </c:ext>
                <c:ext xmlns:c15="http://schemas.microsoft.com/office/drawing/2012/chart" uri="{CE6537A1-D6FC-4f65-9D91-7224C49458BB}">
                  <c15:dlblFieldTable>
                    <c15:dlblFTEntry>
                      <c15:txfldGUID>{2FD7980B-B1F7-48FF-9457-4EE2EAE4FC2B}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DA0-4673-8DFD-8DF40A85BB7D}"/>
                </c:ext>
                <c:ext xmlns:c15="http://schemas.microsoft.com/office/drawing/2012/chart" uri="{CE6537A1-D6FC-4f65-9D91-7224C49458BB}">
                  <c15:dlblFieldTable>
                    <c15:dlblFTEntry>
                      <c15:txfldGUID>{1378C7DC-0D6D-4108-9231-457992B5C0CD}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DA0-4673-8DFD-8DF40A85BB7D}"/>
                </c:ext>
                <c:ext xmlns:c15="http://schemas.microsoft.com/office/drawing/2012/chart" uri="{CE6537A1-D6FC-4f65-9D91-7224C49458BB}">
                  <c15:dlblFieldTable>
                    <c15:dlblFTEntry>
                      <c15:txfldGUID>{0B24DEBB-C3CA-41DA-ADA1-E6C166CC21CA}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DA0-4673-8DFD-8DF40A85BB7D}"/>
                </c:ext>
                <c:ext xmlns:c15="http://schemas.microsoft.com/office/drawing/2012/chart" uri="{CE6537A1-D6FC-4f65-9D91-7224C49458BB}">
                  <c15:dlblFieldTable>
                    <c15:dlblFTEntry>
                      <c15:txfldGUID>{D08CAB8E-7A3B-408C-B6CC-093AC6A6E12F}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DA0-4673-8DFD-8DF40A85BB7D}"/>
                </c:ext>
                <c:ext xmlns:c15="http://schemas.microsoft.com/office/drawing/2012/chart" uri="{CE6537A1-D6FC-4f65-9D91-7224C49458BB}">
                  <c15:layout/>
                  <c15:dlblFieldTable>
                    <c15:dlblFTEntry>
                      <c15:txfldGUID>{6588F017-F70F-441A-82E4-EEC3432ECEA5}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DA0-4673-8DFD-8DF40A85BB7D}"/>
                </c:ext>
                <c:ext xmlns:c15="http://schemas.microsoft.com/office/drawing/2012/chart" uri="{CE6537A1-D6FC-4f65-9D91-7224C49458BB}">
                  <c15:layout/>
                  <c15:dlblFieldTable>
                    <c15:dlblFTEntry>
                      <c15:txfldGUID>{31E82ED6-77B8-479D-A80B-EC19DD634937}</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DA0-4673-8DFD-8DF40A85BB7D}"/>
                </c:ext>
                <c:ext xmlns:c15="http://schemas.microsoft.com/office/drawing/2012/chart" uri="{CE6537A1-D6FC-4f65-9D91-7224C49458BB}">
                  <c15:layout/>
                  <c15:dlblFieldTable>
                    <c15:dlblFTEntry>
                      <c15:txfldGUID>{DA210981-DE9C-4AB1-8D5C-A26134F1F668}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59.1</c:v>
                </c:pt>
                <c:pt idx="24">
                  <c:v>59.6</c:v>
                </c:pt>
                <c:pt idx="32">
                  <c:v>60.6</c:v>
                </c:pt>
              </c:numCache>
            </c:numRef>
          </c:xVal>
          <c:yVal>
            <c:numRef>
              <c:f>公会計指標分析・財政指標組合せ分析表!$BP$51:$DC$51</c:f>
              <c:numCache>
                <c:formatCode>#,##0.0;"▲ "#,##0.0</c:formatCode>
                <c:ptCount val="40"/>
                <c:pt idx="16">
                  <c:v>20.2</c:v>
                </c:pt>
                <c:pt idx="24">
                  <c:v>21.6</c:v>
                </c:pt>
                <c:pt idx="32">
                  <c:v>26.5</c:v>
                </c:pt>
              </c:numCache>
            </c:numRef>
          </c:yVal>
          <c:smooth val="0"/>
          <c:extLst xmlns:c16r2="http://schemas.microsoft.com/office/drawing/2015/06/chart">
            <c:ext xmlns:c16="http://schemas.microsoft.com/office/drawing/2014/chart" uri="{C3380CC4-5D6E-409C-BE32-E72D297353CC}">
              <c16:uniqueId val="{00000009-6DA0-4673-8DFD-8DF40A85BB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DA0-4673-8DFD-8DF40A85BB7D}"/>
                </c:ext>
                <c:ext xmlns:c15="http://schemas.microsoft.com/office/drawing/2012/chart" uri="{CE6537A1-D6FC-4f65-9D91-7224C49458BB}">
                  <c15:dlblFieldTable>
                    <c15:dlblFTEntry>
                      <c15:txfldGUID>{5040DA1E-5831-47FE-8DD4-1B81E6DE948A}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DA0-4673-8DFD-8DF40A85BB7D}"/>
                </c:ext>
                <c:ext xmlns:c15="http://schemas.microsoft.com/office/drawing/2012/chart" uri="{CE6537A1-D6FC-4f65-9D91-7224C49458BB}">
                  <c15:dlblFieldTable>
                    <c15:dlblFTEntry>
                      <c15:txfldGUID>{938B74D1-4E34-40F7-A1C1-E3EC7D05E6EB}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DA0-4673-8DFD-8DF40A85BB7D}"/>
                </c:ext>
                <c:ext xmlns:c15="http://schemas.microsoft.com/office/drawing/2012/chart" uri="{CE6537A1-D6FC-4f65-9D91-7224C49458BB}">
                  <c15:dlblFieldTable>
                    <c15:dlblFTEntry>
                      <c15:txfldGUID>{F3DBB662-ACF0-4C55-A22F-1F4B72D9CB78}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DA0-4673-8DFD-8DF40A85BB7D}"/>
                </c:ext>
                <c:ext xmlns:c15="http://schemas.microsoft.com/office/drawing/2012/chart" uri="{CE6537A1-D6FC-4f65-9D91-7224C49458BB}">
                  <c15:dlblFieldTable>
                    <c15:dlblFTEntry>
                      <c15:txfldGUID>{98EB7B0C-1D39-4D36-8DD9-87316559C1EC}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DA0-4673-8DFD-8DF40A85BB7D}"/>
                </c:ext>
                <c:ext xmlns:c15="http://schemas.microsoft.com/office/drawing/2012/chart" uri="{CE6537A1-D6FC-4f65-9D91-7224C49458BB}">
                  <c15:dlblFieldTable>
                    <c15:dlblFTEntry>
                      <c15:txfldGUID>{B405728A-C96F-48CA-B2F8-82E86C84FBFD}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DA0-4673-8DFD-8DF40A85BB7D}"/>
                </c:ext>
                <c:ext xmlns:c15="http://schemas.microsoft.com/office/drawing/2012/chart" uri="{CE6537A1-D6FC-4f65-9D91-7224C49458BB}">
                  <c15:dlblFieldTable>
                    <c15:dlblFTEntry>
                      <c15:txfldGUID>{6DFDFAB5-30B1-4BA7-AA5C-412144FAEB20}</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DA0-4673-8DFD-8DF40A85BB7D}"/>
                </c:ext>
                <c:ext xmlns:c15="http://schemas.microsoft.com/office/drawing/2012/chart" uri="{CE6537A1-D6FC-4f65-9D91-7224C49458BB}">
                  <c15:layout/>
                  <c15:dlblFieldTable>
                    <c15:dlblFTEntry>
                      <c15:txfldGUID>{7A852960-CC75-4537-93E0-1DC98B188595}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DA0-4673-8DFD-8DF40A85BB7D}"/>
                </c:ext>
                <c:ext xmlns:c15="http://schemas.microsoft.com/office/drawing/2012/chart" uri="{CE6537A1-D6FC-4f65-9D91-7224C49458BB}">
                  <c15:layout/>
                  <c15:dlblFieldTable>
                    <c15:dlblFTEntry>
                      <c15:txfldGUID>{56E445A6-CBFF-4DC3-9FE0-46826DB94AAE}</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DA0-4673-8DFD-8DF40A85BB7D}"/>
                </c:ext>
                <c:ext xmlns:c15="http://schemas.microsoft.com/office/drawing/2012/chart" uri="{CE6537A1-D6FC-4f65-9D91-7224C49458BB}">
                  <c15:layout/>
                  <c15:dlblFieldTable>
                    <c15:dlblFTEntry>
                      <c15:txfldGUID>{507BA1BD-07E5-48FE-9900-FBB3B980895B}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57.2</c:v>
                </c:pt>
                <c:pt idx="32">
                  <c:v>58.5</c:v>
                </c:pt>
              </c:numCache>
            </c:numRef>
          </c:xVal>
          <c:yVal>
            <c:numRef>
              <c:f>公会計指標分析・財政指標組合せ分析表!$BP$55:$DC$55</c:f>
              <c:numCache>
                <c:formatCode>#,##0.0;"▲ "#,##0.0</c:formatCode>
                <c:ptCount val="40"/>
                <c:pt idx="16">
                  <c:v>39</c:v>
                </c:pt>
                <c:pt idx="24">
                  <c:v>33.1</c:v>
                </c:pt>
                <c:pt idx="32">
                  <c:v>31.3</c:v>
                </c:pt>
              </c:numCache>
            </c:numRef>
          </c:yVal>
          <c:smooth val="0"/>
          <c:extLst xmlns:c16r2="http://schemas.microsoft.com/office/drawing/2015/06/chart">
            <c:ext xmlns:c16="http://schemas.microsoft.com/office/drawing/2014/chart" uri="{C3380CC4-5D6E-409C-BE32-E72D297353CC}">
              <c16:uniqueId val="{00000013-6DA0-4673-8DFD-8DF40A85BB7D}"/>
            </c:ext>
          </c:extLst>
        </c:ser>
        <c:dLbls>
          <c:showLegendKey val="0"/>
          <c:showVal val="1"/>
          <c:showCatName val="0"/>
          <c:showSerName val="0"/>
          <c:showPercent val="0"/>
          <c:showBubbleSize val="0"/>
        </c:dLbls>
        <c:axId val="169704064"/>
        <c:axId val="260440832"/>
      </c:scatterChart>
      <c:valAx>
        <c:axId val="169704064"/>
        <c:scaling>
          <c:orientation val="minMax"/>
          <c:max val="61.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0440832"/>
        <c:crosses val="autoZero"/>
        <c:crossBetween val="midCat"/>
      </c:valAx>
      <c:valAx>
        <c:axId val="260440832"/>
        <c:scaling>
          <c:orientation val="minMax"/>
          <c:max val="4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704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04-41EC-AE12-0686EA04F884}"/>
                </c:ext>
                <c:ext xmlns:c15="http://schemas.microsoft.com/office/drawing/2012/chart" uri="{CE6537A1-D6FC-4f65-9D91-7224C49458BB}">
                  <c15:layout/>
                  <c15:dlblFieldTable>
                    <c15:dlblFTEntry>
                      <c15:txfldGUID>{708E0413-1DBE-437B-B58F-7E8384F1C848}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04-41EC-AE12-0686EA04F884}"/>
                </c:ext>
                <c:ext xmlns:c15="http://schemas.microsoft.com/office/drawing/2012/chart" uri="{CE6537A1-D6FC-4f65-9D91-7224C49458BB}">
                  <c15:dlblFieldTable>
                    <c15:dlblFTEntry>
                      <c15:txfldGUID>{769DD601-C715-426E-BA4A-A89F783EEC07}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04-41EC-AE12-0686EA04F884}"/>
                </c:ext>
                <c:ext xmlns:c15="http://schemas.microsoft.com/office/drawing/2012/chart" uri="{CE6537A1-D6FC-4f65-9D91-7224C49458BB}">
                  <c15:dlblFieldTable>
                    <c15:dlblFTEntry>
                      <c15:txfldGUID>{9F761A8D-BAB3-4BA4-AEE9-06C3C0C4CB85}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04-41EC-AE12-0686EA04F884}"/>
                </c:ext>
                <c:ext xmlns:c15="http://schemas.microsoft.com/office/drawing/2012/chart" uri="{CE6537A1-D6FC-4f65-9D91-7224C49458BB}">
                  <c15:dlblFieldTable>
                    <c15:dlblFTEntry>
                      <c15:txfldGUID>{01DC4084-CFA7-4C41-9673-9C04A97DC8FB}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504-41EC-AE12-0686EA04F884}"/>
                </c:ext>
                <c:ext xmlns:c15="http://schemas.microsoft.com/office/drawing/2012/chart" uri="{CE6537A1-D6FC-4f65-9D91-7224C49458BB}">
                  <c15:dlblFieldTable>
                    <c15:dlblFTEntry>
                      <c15:txfldGUID>{6D9FD168-9A0B-45BA-A16C-235E7F20A581}</c15:txfldGUID>
                      <c15:f>#REF!</c15:f>
                      <c15:dlblFieldTableCache>
                        <c:ptCount val="1"/>
                        <c:pt idx="0">
                          <c:v>#REF!</c:v>
                        </c:pt>
                      </c15:dlblFieldTableCache>
                    </c15:dlblFTEntry>
                  </c15:dlblFieldTable>
                  <c15:showDataLabelsRange val="0"/>
                </c:ext>
              </c:extLst>
            </c:dLbl>
            <c:dLbl>
              <c:idx val="8"/>
              <c:layout>
                <c:manualLayout>
                  <c:x val="-3.7010999917293855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504-41EC-AE12-0686EA04F884}"/>
                </c:ext>
                <c:ext xmlns:c15="http://schemas.microsoft.com/office/drawing/2012/chart" uri="{CE6537A1-D6FC-4f65-9D91-7224C49458BB}">
                  <c15:layout/>
                  <c15:dlblFieldTable>
                    <c15:dlblFTEntry>
                      <c15:txfldGUID>{51014B52-306C-4AD0-965C-73BFCFAEC771}</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63849833209274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504-41EC-AE12-0686EA04F884}"/>
                </c:ext>
                <c:ext xmlns:c15="http://schemas.microsoft.com/office/drawing/2012/chart" uri="{CE6537A1-D6FC-4f65-9D91-7224C49458BB}">
                  <c15:layout/>
                  <c15:dlblFieldTable>
                    <c15:dlblFTEntry>
                      <c15:txfldGUID>{252AB489-BD51-4E1B-802A-387952AFE859}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504-41EC-AE12-0686EA04F884}"/>
                </c:ext>
                <c:ext xmlns:c15="http://schemas.microsoft.com/office/drawing/2012/chart" uri="{CE6537A1-D6FC-4f65-9D91-7224C49458BB}">
                  <c15:layout/>
                  <c15:dlblFieldTable>
                    <c15:dlblFTEntry>
                      <c15:txfldGUID>{6C8C768C-2202-43A2-9A98-102E15750DA3}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504-41EC-AE12-0686EA04F884}"/>
                </c:ext>
                <c:ext xmlns:c15="http://schemas.microsoft.com/office/drawing/2012/chart" uri="{CE6537A1-D6FC-4f65-9D91-7224C49458BB}">
                  <c15:layout/>
                  <c15:dlblFieldTable>
                    <c15:dlblFTEntry>
                      <c15:txfldGUID>{C815DFB2-B9AF-4D1E-A18F-9DD6C1324DC3}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11.6</c:v>
                </c:pt>
                <c:pt idx="16">
                  <c:v>11.7</c:v>
                </c:pt>
                <c:pt idx="24">
                  <c:v>11.4</c:v>
                </c:pt>
                <c:pt idx="32">
                  <c:v>10.7</c:v>
                </c:pt>
              </c:numCache>
            </c:numRef>
          </c:xVal>
          <c:yVal>
            <c:numRef>
              <c:f>公会計指標分析・財政指標組合せ分析表!$BP$73:$DC$73</c:f>
              <c:numCache>
                <c:formatCode>#,##0.0;"▲ "#,##0.0</c:formatCode>
                <c:ptCount val="40"/>
                <c:pt idx="0">
                  <c:v>11.3</c:v>
                </c:pt>
                <c:pt idx="8">
                  <c:v>18.3</c:v>
                </c:pt>
                <c:pt idx="16">
                  <c:v>20.2</c:v>
                </c:pt>
                <c:pt idx="24">
                  <c:v>21.6</c:v>
                </c:pt>
                <c:pt idx="32">
                  <c:v>26.5</c:v>
                </c:pt>
              </c:numCache>
            </c:numRef>
          </c:yVal>
          <c:smooth val="0"/>
          <c:extLst xmlns:c16r2="http://schemas.microsoft.com/office/drawing/2015/06/chart">
            <c:ext xmlns:c16="http://schemas.microsoft.com/office/drawing/2014/chart" uri="{C3380CC4-5D6E-409C-BE32-E72D297353CC}">
              <c16:uniqueId val="{00000009-A504-41EC-AE12-0686EA04F8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504-41EC-AE12-0686EA04F884}"/>
                </c:ext>
                <c:ext xmlns:c15="http://schemas.microsoft.com/office/drawing/2012/chart" uri="{CE6537A1-D6FC-4f65-9D91-7224C49458BB}">
                  <c15:layout/>
                  <c15:dlblFieldTable>
                    <c15:dlblFTEntry>
                      <c15:txfldGUID>{0F94A465-EDA5-4A73-8CE0-38CF8352A9CC}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504-41EC-AE12-0686EA04F884}"/>
                </c:ext>
                <c:ext xmlns:c15="http://schemas.microsoft.com/office/drawing/2012/chart" uri="{CE6537A1-D6FC-4f65-9D91-7224C49458BB}">
                  <c15:dlblFieldTable>
                    <c15:dlblFTEntry>
                      <c15:txfldGUID>{EB634D85-207C-493F-9497-2DFA60C8BD2D}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504-41EC-AE12-0686EA04F884}"/>
                </c:ext>
                <c:ext xmlns:c15="http://schemas.microsoft.com/office/drawing/2012/chart" uri="{CE6537A1-D6FC-4f65-9D91-7224C49458BB}">
                  <c15:dlblFieldTable>
                    <c15:dlblFTEntry>
                      <c15:txfldGUID>{57967B5A-4D98-4659-A396-870188B758F7}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504-41EC-AE12-0686EA04F884}"/>
                </c:ext>
                <c:ext xmlns:c15="http://schemas.microsoft.com/office/drawing/2012/chart" uri="{CE6537A1-D6FC-4f65-9D91-7224C49458BB}">
                  <c15:dlblFieldTable>
                    <c15:dlblFTEntry>
                      <c15:txfldGUID>{9AAAEF61-983F-4AFD-9AEB-16ECAF51E5A1}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504-41EC-AE12-0686EA04F884}"/>
                </c:ext>
                <c:ext xmlns:c15="http://schemas.microsoft.com/office/drawing/2012/chart" uri="{CE6537A1-D6FC-4f65-9D91-7224C49458BB}">
                  <c15:dlblFieldTable>
                    <c15:dlblFTEntry>
                      <c15:txfldGUID>{73F0C3C9-26B7-455E-8E6E-47FF51F28156}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504-41EC-AE12-0686EA04F884}"/>
                </c:ext>
                <c:ext xmlns:c15="http://schemas.microsoft.com/office/drawing/2012/chart" uri="{CE6537A1-D6FC-4f65-9D91-7224C49458BB}">
                  <c15:layout/>
                  <c15:dlblFieldTable>
                    <c15:dlblFTEntry>
                      <c15:txfldGUID>{80EFDA44-7D6A-4029-94CA-D8D6EBC0D078}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504-41EC-AE12-0686EA04F884}"/>
                </c:ext>
                <c:ext xmlns:c15="http://schemas.microsoft.com/office/drawing/2012/chart" uri="{CE6537A1-D6FC-4f65-9D91-7224C49458BB}">
                  <c15:layout/>
                  <c15:dlblFieldTable>
                    <c15:dlblFTEntry>
                      <c15:txfldGUID>{BFCE8882-A4BB-4C29-8DAC-85F721D17AB2}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504-41EC-AE12-0686EA04F884}"/>
                </c:ext>
                <c:ext xmlns:c15="http://schemas.microsoft.com/office/drawing/2012/chart" uri="{CE6537A1-D6FC-4f65-9D91-7224C49458BB}">
                  <c15:layout/>
                  <c15:dlblFieldTable>
                    <c15:dlblFTEntry>
                      <c15:txfldGUID>{CB6EB39F-34EA-4B55-8E9F-CD4433B4458C}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504-41EC-AE12-0686EA04F884}"/>
                </c:ext>
                <c:ext xmlns:c15="http://schemas.microsoft.com/office/drawing/2012/chart" uri="{CE6537A1-D6FC-4f65-9D91-7224C49458BB}">
                  <c15:layout/>
                  <c15:dlblFieldTable>
                    <c15:dlblFTEntry>
                      <c15:txfldGUID>{D6C5B0E9-004C-45A3-B666-617D0BA3B197}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7.5</c:v>
                </c:pt>
                <c:pt idx="32">
                  <c:v>7.2</c:v>
                </c:pt>
              </c:numCache>
            </c:numRef>
          </c:xVal>
          <c:yVal>
            <c:numRef>
              <c:f>公会計指標分析・財政指標組合せ分析表!$BP$77:$DC$77</c:f>
              <c:numCache>
                <c:formatCode>#,##0.0;"▲ "#,##0.0</c:formatCode>
                <c:ptCount val="40"/>
                <c:pt idx="0">
                  <c:v>50.3</c:v>
                </c:pt>
                <c:pt idx="8">
                  <c:v>45.9</c:v>
                </c:pt>
                <c:pt idx="16">
                  <c:v>39</c:v>
                </c:pt>
                <c:pt idx="24">
                  <c:v>33.1</c:v>
                </c:pt>
                <c:pt idx="32">
                  <c:v>31.3</c:v>
                </c:pt>
              </c:numCache>
            </c:numRef>
          </c:yVal>
          <c:smooth val="0"/>
          <c:extLst xmlns:c16r2="http://schemas.microsoft.com/office/drawing/2015/06/chart">
            <c:ext xmlns:c16="http://schemas.microsoft.com/office/drawing/2014/chart" uri="{C3380CC4-5D6E-409C-BE32-E72D297353CC}">
              <c16:uniqueId val="{00000013-A504-41EC-AE12-0686EA04F884}"/>
            </c:ext>
          </c:extLst>
        </c:ser>
        <c:dLbls>
          <c:showLegendKey val="0"/>
          <c:showVal val="1"/>
          <c:showCatName val="0"/>
          <c:showSerName val="0"/>
          <c:showPercent val="0"/>
          <c:showBubbleSize val="0"/>
        </c:dLbls>
        <c:axId val="267302784"/>
        <c:axId val="169807872"/>
      </c:scatterChart>
      <c:valAx>
        <c:axId val="267302784"/>
        <c:scaling>
          <c:orientation val="minMax"/>
          <c:max val="12.1"/>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807872"/>
        <c:crosses val="autoZero"/>
        <c:crossBetween val="midCat"/>
      </c:valAx>
      <c:valAx>
        <c:axId val="169807872"/>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7302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地方債の元利償還金は対前年度比△</a:t>
          </a:r>
          <a:r>
            <a:rPr kumimoji="1" lang="en-US" altLang="ja-JP" sz="1200">
              <a:latin typeface="ＭＳ Ｐゴシック" panose="020B0600070205080204" pitchFamily="50" charset="-128"/>
              <a:ea typeface="ＭＳ Ｐゴシック" panose="020B0600070205080204" pitchFamily="50" charset="-128"/>
            </a:rPr>
            <a:t>394</a:t>
          </a:r>
          <a:r>
            <a:rPr kumimoji="1" lang="ja-JP" altLang="en-US" sz="1200">
              <a:latin typeface="ＭＳ Ｐゴシック" panose="020B0600070205080204" pitchFamily="50" charset="-128"/>
              <a:ea typeface="ＭＳ Ｐゴシック" panose="020B0600070205080204" pitchFamily="50" charset="-128"/>
            </a:rPr>
            <a:t>百万円の減となったものの、中心市街地拠点施設整備事業や平成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年台風</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号災害に係る災害復旧事業による地方債の発行により地方債現在高は増加しており、今後地方債の元利償還も増加が見込まれる。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公営企業債の元利償還金に対する繰入金の額は対前年度比＋</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百万円の増となっており、浄化槽事業特別会計や魚市場事業特別会計で実施する建設事業に対する繰出金の額は今後も増加が見込まれる。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全体として実質公債費比率の分子は減少しているものの、今後の増加の見込もあることから、普通建設事業については慎重に事業を選択するとともに、国県補助金等、地方債以外の財源確保に努め、公債費負担の適正化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地方債の現在高については、中心市街地拠点施設整備事業や平成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年台風</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号災害に係る災害復旧事業による地方債の発行により対前年度比＋</a:t>
          </a:r>
          <a:r>
            <a:rPr kumimoji="1" lang="en-US" altLang="ja-JP" sz="1400">
              <a:latin typeface="ＭＳ Ｐゴシック" panose="020B0600070205080204" pitchFamily="50" charset="-128"/>
              <a:ea typeface="ＭＳ Ｐゴシック" panose="020B0600070205080204" pitchFamily="50" charset="-128"/>
            </a:rPr>
            <a:t>3,389</a:t>
          </a:r>
          <a:r>
            <a:rPr kumimoji="1" lang="ja-JP" altLang="en-US" sz="1400">
              <a:latin typeface="ＭＳ Ｐゴシック" panose="020B0600070205080204" pitchFamily="50" charset="-128"/>
              <a:ea typeface="ＭＳ Ｐゴシック" panose="020B0600070205080204" pitchFamily="50" charset="-128"/>
            </a:rPr>
            <a:t>百万円の増と大きく増加している。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退職手当負担見込額については、人件費の減と並行し、減少傾向が続いている。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充当可能基金については東日本大震災以後大きく増加したが、復旧・復興事業の進捗に伴い減少が見込まれる。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全体として将来負担比率の分子は毎年度増加傾向が続いており、今後、普通建設事業については慎重に事業を選択するとともに、国県補助金等、地方債以外の財源確保に努め、将来負担の抑制に努める。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岩手県宮古市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東日本大震災からの復旧・復興事業の進捗に伴い「東日本大震災復興交付金基金」から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百万円、「東日本大震災復興基金」から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百万円の取崩しを行った一方、公共施設等の維持管理や更新費用に充てるために新たに「公共施設総合管理基金」を設置し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百万円の積立てを行い、基金全体としては対前年度比△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財政調整基金や減債基金の適正規模を維持確保するとともに、特定目的のための基金については事業目的の実現のため適切に活用を図っていく。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「東日本大震災復興交付金基金」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東日本大震災からの復旧・復興事業へ充当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「東日本大震災復興基金」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東日本大震災からの復旧・復興事業へ充当</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公共施設等の更新・長寿命化・維持管理費用へ充当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公共施設等の維持管理や更新費用に充てるために新たに「公共施設総合管理基金」を設置し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百万円の積立てを行った一方、東日本大震災からの復旧・復興事業の進捗に伴い「東日本大震災復興交付金基金」から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百万円、「東日本大震災復興基金」から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百万円の取崩しを行ったことから、対前年度比△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「東日本大震災復興交付金基金」をはじめとして東日本大震災からの復旧・復興事業へ充てるために設置した基金については、復興後のまちづくりを進めるため今後も積極的に活用を図っていく。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「公共施設等総合管理基金」については、公共施設等総合管理計画に基づき施設の適正配置や長寿命化を進めるため、今後も継続的に積立てを行っていく予定である。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年度に設置した「公共施設総合管理基金」への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百万円の積立てのための取崩しを行ったことや、震災復興特別交付税の清算等により、対前年度比△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引き続き、健全な財政運営を実施し、適正規模の維持確保に努める。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災害公営住宅整備事業に係る地方債の元金償還が本格的に始まることから、将来の公債費負担の増に備え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百万円の積立てを行ったことにより、対前年度比＋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年度から償還のピークを迎える予定であり、引き続き計画的に積立てを行う予定である。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54,159
53,968
1,259.15
55,428,915
52,095,694
1,760,962
17,665,905
39,413,981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前年度から１．０％上昇し、依然として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いる状況である。また、全国平均、県平均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比較しても高い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道路・橋梁施設等については復旧・復興事業により施設整備が進んだ一方、学校施設や保育所等は建設時から年数も経過しており老朽化が進んでいる状況である。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今後は人口減少を踏まえた公共施設の統廃合や設備改修等について、公共施設等総合管理計画に基づいた計画的な実施に努める。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60748</xdr:rowOff>
    </xdr:from>
    <xdr:to>
      <xdr:col>15</xdr:col>
      <xdr:colOff>187325</xdr:colOff>
      <xdr:row>31</xdr:row>
      <xdr:rowOff>162348</xdr:rowOff>
    </xdr:to>
    <xdr:sp macro="" textlink="">
      <xdr:nvSpPr>
        <xdr:cNvPr id="72" name="フローチャート: 判断 71"/>
        <xdr:cNvSpPr/>
      </xdr:nvSpPr>
      <xdr:spPr>
        <a:xfrm>
          <a:off x="3238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8" name="楕円 77"/>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67962</xdr:rowOff>
    </xdr:from>
    <xdr:ext cx="405111" cy="259045"/>
    <xdr:sp macro="" textlink="">
      <xdr:nvSpPr>
        <xdr:cNvPr id="79" name="有形固定資産減価償却率該当値テキスト"/>
        <xdr:cNvSpPr txBox="1"/>
      </xdr:nvSpPr>
      <xdr:spPr>
        <a:xfrm>
          <a:off x="4813300"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81068</xdr:rowOff>
    </xdr:from>
    <xdr:to>
      <xdr:col>19</xdr:col>
      <xdr:colOff>187325</xdr:colOff>
      <xdr:row>31</xdr:row>
      <xdr:rowOff>11218</xdr:rowOff>
    </xdr:to>
    <xdr:sp macro="" textlink="">
      <xdr:nvSpPr>
        <xdr:cNvPr id="80" name="楕円 79"/>
        <xdr:cNvSpPr/>
      </xdr:nvSpPr>
      <xdr:spPr>
        <a:xfrm>
          <a:off x="4000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131868</xdr:rowOff>
    </xdr:to>
    <xdr:cxnSp macro="">
      <xdr:nvCxnSpPr>
        <xdr:cNvPr id="81" name="直線コネクタ 80"/>
        <xdr:cNvCxnSpPr/>
      </xdr:nvCxnSpPr>
      <xdr:spPr>
        <a:xfrm flipV="1">
          <a:off x="4051300" y="6010910"/>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2" name="楕円 81"/>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131868</xdr:rowOff>
    </xdr:from>
    <xdr:to>
      <xdr:col>19</xdr:col>
      <xdr:colOff>136525</xdr:colOff>
      <xdr:row>30</xdr:row>
      <xdr:rowOff>149860</xdr:rowOff>
    </xdr:to>
    <xdr:cxnSp macro="">
      <xdr:nvCxnSpPr>
        <xdr:cNvPr id="83" name="直線コネクタ 82"/>
        <xdr:cNvCxnSpPr/>
      </xdr:nvCxnSpPr>
      <xdr:spPr>
        <a:xfrm flipV="1">
          <a:off x="3289300" y="604689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153475</xdr:rowOff>
    </xdr:from>
    <xdr:ext cx="405111" cy="259045"/>
    <xdr:sp macro="" textlink="">
      <xdr:nvSpPr>
        <xdr:cNvPr id="85" name="n_2aveValue有形固定資産減価償却率"/>
        <xdr:cNvSpPr txBox="1"/>
      </xdr:nvSpPr>
      <xdr:spPr>
        <a:xfrm>
          <a:off x="3086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27745</xdr:rowOff>
    </xdr:from>
    <xdr:ext cx="405111" cy="259045"/>
    <xdr:sp macro="" textlink="">
      <xdr:nvSpPr>
        <xdr:cNvPr id="86" name="n_1mainValue有形固定資産減価償却率"/>
        <xdr:cNvSpPr txBox="1"/>
      </xdr:nvSpPr>
      <xdr:spPr>
        <a:xfrm>
          <a:off x="38360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87" name="n_2mainValue有形固定資産減価償却率"/>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債務償還可能年数は６．７年となり、類似団体平均を若干上回る状況となっている。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額については職員数の減により退職手当負担見込額は減少しているものの、中心市街地拠点施設整備事業や平成２８年台風１０号にかかる災害復旧事業に伴う地方債の増により全体として増となっていることが要因であり、今後は地方債の適正な発行により将来負担の抑制に努め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8" name="楕円 127"/>
        <xdr:cNvSpPr/>
      </xdr:nvSpPr>
      <xdr:spPr>
        <a:xfrm>
          <a:off x="14744700" y="58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5591</xdr:rowOff>
    </xdr:from>
    <xdr:ext cx="340478" cy="259045"/>
    <xdr:sp macro="" textlink="">
      <xdr:nvSpPr>
        <xdr:cNvPr id="129" name="債務償還可能年数該当値テキスト"/>
        <xdr:cNvSpPr txBox="1"/>
      </xdr:nvSpPr>
      <xdr:spPr>
        <a:xfrm>
          <a:off x="14846300" y="57491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54,159
53,968
1,259.15
55,428,915
52,095,694
1,760,962
17,665,905
39,413,981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33020</xdr:rowOff>
    </xdr:from>
    <xdr:to>
      <xdr:col>24</xdr:col>
      <xdr:colOff>114300</xdr:colOff>
      <xdr:row>37</xdr:row>
      <xdr:rowOff>134620</xdr:rowOff>
    </xdr:to>
    <xdr:sp macro="" textlink="">
      <xdr:nvSpPr>
        <xdr:cNvPr id="70" name="楕円 69"/>
        <xdr:cNvSpPr/>
      </xdr:nvSpPr>
      <xdr:spPr>
        <a:xfrm>
          <a:off x="4584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55897</xdr:rowOff>
    </xdr:from>
    <xdr:ext cx="405111" cy="259045"/>
    <xdr:sp macro="" textlink="">
      <xdr:nvSpPr>
        <xdr:cNvPr id="71" name="【道路】&#10;有形固定資産減価償却率該当値テキスト"/>
        <xdr:cNvSpPr txBox="1"/>
      </xdr:nvSpPr>
      <xdr:spPr>
        <a:xfrm>
          <a:off x="4673600"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31115</xdr:rowOff>
    </xdr:from>
    <xdr:to>
      <xdr:col>20</xdr:col>
      <xdr:colOff>38100</xdr:colOff>
      <xdr:row>37</xdr:row>
      <xdr:rowOff>132715</xdr:rowOff>
    </xdr:to>
    <xdr:sp macro="" textlink="">
      <xdr:nvSpPr>
        <xdr:cNvPr id="72" name="楕円 71"/>
        <xdr:cNvSpPr/>
      </xdr:nvSpPr>
      <xdr:spPr>
        <a:xfrm>
          <a:off x="3746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81915</xdr:rowOff>
    </xdr:from>
    <xdr:to>
      <xdr:col>24</xdr:col>
      <xdr:colOff>63500</xdr:colOff>
      <xdr:row>37</xdr:row>
      <xdr:rowOff>83820</xdr:rowOff>
    </xdr:to>
    <xdr:cxnSp macro="">
      <xdr:nvCxnSpPr>
        <xdr:cNvPr id="73" name="直線コネクタ 72"/>
        <xdr:cNvCxnSpPr/>
      </xdr:nvCxnSpPr>
      <xdr:spPr>
        <a:xfrm>
          <a:off x="3797300" y="64255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4" name="楕円 73"/>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110490</xdr:rowOff>
    </xdr:to>
    <xdr:cxnSp macro="">
      <xdr:nvCxnSpPr>
        <xdr:cNvPr id="75" name="直線コネクタ 74"/>
        <xdr:cNvCxnSpPr/>
      </xdr:nvCxnSpPr>
      <xdr:spPr>
        <a:xfrm flipV="1">
          <a:off x="2908300" y="64255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6"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149242</xdr:rowOff>
    </xdr:from>
    <xdr:ext cx="405111" cy="259045"/>
    <xdr:sp macro="" textlink="">
      <xdr:nvSpPr>
        <xdr:cNvPr id="78" name="n_1mainValue【道路】&#10;有形固定資産減価償却率"/>
        <xdr:cNvSpPr txBox="1"/>
      </xdr:nvSpPr>
      <xdr:spPr>
        <a:xfrm>
          <a:off x="3582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79" name="n_2mainValue【道路】&#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9531</xdr:rowOff>
    </xdr:from>
    <xdr:to>
      <xdr:col>46</xdr:col>
      <xdr:colOff>38100</xdr:colOff>
      <xdr:row>40</xdr:row>
      <xdr:rowOff>111131</xdr:rowOff>
    </xdr:to>
    <xdr:sp macro="" textlink="">
      <xdr:nvSpPr>
        <xdr:cNvPr id="111" name="フローチャート: 判断 110"/>
        <xdr:cNvSpPr/>
      </xdr:nvSpPr>
      <xdr:spPr>
        <a:xfrm>
          <a:off x="8699500" y="68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80302</xdr:rowOff>
    </xdr:from>
    <xdr:to>
      <xdr:col>55</xdr:col>
      <xdr:colOff>50800</xdr:colOff>
      <xdr:row>40</xdr:row>
      <xdr:rowOff>10452</xdr:rowOff>
    </xdr:to>
    <xdr:sp macro="" textlink="">
      <xdr:nvSpPr>
        <xdr:cNvPr id="117" name="楕円 116"/>
        <xdr:cNvSpPr/>
      </xdr:nvSpPr>
      <xdr:spPr>
        <a:xfrm>
          <a:off x="10426700" y="67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103179</xdr:rowOff>
    </xdr:from>
    <xdr:ext cx="534377" cy="259045"/>
    <xdr:sp macro="" textlink="">
      <xdr:nvSpPr>
        <xdr:cNvPr id="118" name="【道路】&#10;一人当たり延長該当値テキスト"/>
        <xdr:cNvSpPr txBox="1"/>
      </xdr:nvSpPr>
      <xdr:spPr>
        <a:xfrm>
          <a:off x="10515600" y="661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91084</xdr:rowOff>
    </xdr:from>
    <xdr:to>
      <xdr:col>50</xdr:col>
      <xdr:colOff>165100</xdr:colOff>
      <xdr:row>40</xdr:row>
      <xdr:rowOff>21234</xdr:rowOff>
    </xdr:to>
    <xdr:sp macro="" textlink="">
      <xdr:nvSpPr>
        <xdr:cNvPr id="119" name="楕円 118"/>
        <xdr:cNvSpPr/>
      </xdr:nvSpPr>
      <xdr:spPr>
        <a:xfrm>
          <a:off x="9588500" y="67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131102</xdr:rowOff>
    </xdr:from>
    <xdr:to>
      <xdr:col>55</xdr:col>
      <xdr:colOff>0</xdr:colOff>
      <xdr:row>39</xdr:row>
      <xdr:rowOff>141884</xdr:rowOff>
    </xdr:to>
    <xdr:cxnSp macro="">
      <xdr:nvCxnSpPr>
        <xdr:cNvPr id="120" name="直線コネクタ 119"/>
        <xdr:cNvCxnSpPr/>
      </xdr:nvCxnSpPr>
      <xdr:spPr>
        <a:xfrm flipV="1">
          <a:off x="9639300" y="6817652"/>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87827</xdr:rowOff>
    </xdr:from>
    <xdr:to>
      <xdr:col>46</xdr:col>
      <xdr:colOff>38100</xdr:colOff>
      <xdr:row>40</xdr:row>
      <xdr:rowOff>17977</xdr:rowOff>
    </xdr:to>
    <xdr:sp macro="" textlink="">
      <xdr:nvSpPr>
        <xdr:cNvPr id="121" name="楕円 120"/>
        <xdr:cNvSpPr/>
      </xdr:nvSpPr>
      <xdr:spPr>
        <a:xfrm>
          <a:off x="8699500" y="67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138627</xdr:rowOff>
    </xdr:from>
    <xdr:to>
      <xdr:col>50</xdr:col>
      <xdr:colOff>114300</xdr:colOff>
      <xdr:row>39</xdr:row>
      <xdr:rowOff>141884</xdr:rowOff>
    </xdr:to>
    <xdr:cxnSp macro="">
      <xdr:nvCxnSpPr>
        <xdr:cNvPr id="122" name="直線コネクタ 121"/>
        <xdr:cNvCxnSpPr/>
      </xdr:nvCxnSpPr>
      <xdr:spPr>
        <a:xfrm>
          <a:off x="8750300" y="6825177"/>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23"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102258</xdr:rowOff>
    </xdr:from>
    <xdr:ext cx="534377" cy="259045"/>
    <xdr:sp macro="" textlink="">
      <xdr:nvSpPr>
        <xdr:cNvPr id="124" name="n_2aveValue【道路】&#10;一人当たり延長"/>
        <xdr:cNvSpPr txBox="1"/>
      </xdr:nvSpPr>
      <xdr:spPr>
        <a:xfrm>
          <a:off x="8483111" y="69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37761</xdr:rowOff>
    </xdr:from>
    <xdr:ext cx="534377" cy="259045"/>
    <xdr:sp macro="" textlink="">
      <xdr:nvSpPr>
        <xdr:cNvPr id="125" name="n_1mainValue【道路】&#10;一人当たり延長"/>
        <xdr:cNvSpPr txBox="1"/>
      </xdr:nvSpPr>
      <xdr:spPr>
        <a:xfrm>
          <a:off x="9359411" y="655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34504</xdr:rowOff>
    </xdr:from>
    <xdr:ext cx="534377" cy="259045"/>
    <xdr:sp macro="" textlink="">
      <xdr:nvSpPr>
        <xdr:cNvPr id="126" name="n_2mainValue【道路】&#10;一人当たり延長"/>
        <xdr:cNvSpPr txBox="1"/>
      </xdr:nvSpPr>
      <xdr:spPr>
        <a:xfrm>
          <a:off x="8483111" y="65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149225</xdr:rowOff>
    </xdr:from>
    <xdr:to>
      <xdr:col>15</xdr:col>
      <xdr:colOff>101600</xdr:colOff>
      <xdr:row>60</xdr:row>
      <xdr:rowOff>79375</xdr:rowOff>
    </xdr:to>
    <xdr:sp macro="" textlink="">
      <xdr:nvSpPr>
        <xdr:cNvPr id="159" name="フローチャート: 判断 158"/>
        <xdr:cNvSpPr/>
      </xdr:nvSpPr>
      <xdr:spPr>
        <a:xfrm>
          <a:off x="2857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63500</xdr:rowOff>
    </xdr:from>
    <xdr:to>
      <xdr:col>24</xdr:col>
      <xdr:colOff>114300</xdr:colOff>
      <xdr:row>59</xdr:row>
      <xdr:rowOff>165100</xdr:rowOff>
    </xdr:to>
    <xdr:sp macro="" textlink="">
      <xdr:nvSpPr>
        <xdr:cNvPr id="165" name="楕円 164"/>
        <xdr:cNvSpPr/>
      </xdr:nvSpPr>
      <xdr:spPr>
        <a:xfrm>
          <a:off x="4584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86377</xdr:rowOff>
    </xdr:from>
    <xdr:ext cx="405111" cy="259045"/>
    <xdr:sp macro="" textlink="">
      <xdr:nvSpPr>
        <xdr:cNvPr id="166" name="【橋りょう・トンネル】&#10;有形固定資産減価償却率該当値テキスト"/>
        <xdr:cNvSpPr txBox="1"/>
      </xdr:nvSpPr>
      <xdr:spPr>
        <a:xfrm>
          <a:off x="4673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67" name="楕円 166"/>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114300</xdr:rowOff>
    </xdr:from>
    <xdr:to>
      <xdr:col>24</xdr:col>
      <xdr:colOff>63500</xdr:colOff>
      <xdr:row>59</xdr:row>
      <xdr:rowOff>144780</xdr:rowOff>
    </xdr:to>
    <xdr:cxnSp macro="">
      <xdr:nvCxnSpPr>
        <xdr:cNvPr id="168" name="直線コネクタ 167"/>
        <xdr:cNvCxnSpPr/>
      </xdr:nvCxnSpPr>
      <xdr:spPr>
        <a:xfrm flipV="1">
          <a:off x="3797300" y="102298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122555</xdr:rowOff>
    </xdr:from>
    <xdr:to>
      <xdr:col>15</xdr:col>
      <xdr:colOff>101600</xdr:colOff>
      <xdr:row>60</xdr:row>
      <xdr:rowOff>52705</xdr:rowOff>
    </xdr:to>
    <xdr:sp macro="" textlink="">
      <xdr:nvSpPr>
        <xdr:cNvPr id="169" name="楕円 168"/>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1905</xdr:rowOff>
    </xdr:to>
    <xdr:cxnSp macro="">
      <xdr:nvCxnSpPr>
        <xdr:cNvPr id="170" name="直線コネクタ 169"/>
        <xdr:cNvCxnSpPr/>
      </xdr:nvCxnSpPr>
      <xdr:spPr>
        <a:xfrm flipV="1">
          <a:off x="2908300" y="10260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70502</xdr:rowOff>
    </xdr:from>
    <xdr:ext cx="405111" cy="259045"/>
    <xdr:sp macro="" textlink="">
      <xdr:nvSpPr>
        <xdr:cNvPr id="172" name="n_2aveValue【橋りょう・トンネル】&#10;有形固定資産減価償却率"/>
        <xdr:cNvSpPr txBox="1"/>
      </xdr:nvSpPr>
      <xdr:spPr>
        <a:xfrm>
          <a:off x="2705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173" name="n_1mainValue【橋りょう・トンネ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74" name="n_2mainValue【橋りょう・トンネ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138188</xdr:rowOff>
    </xdr:from>
    <xdr:to>
      <xdr:col>46</xdr:col>
      <xdr:colOff>38100</xdr:colOff>
      <xdr:row>60</xdr:row>
      <xdr:rowOff>68338</xdr:rowOff>
    </xdr:to>
    <xdr:sp macro="" textlink="">
      <xdr:nvSpPr>
        <xdr:cNvPr id="204" name="フローチャート: 判断 203"/>
        <xdr:cNvSpPr/>
      </xdr:nvSpPr>
      <xdr:spPr>
        <a:xfrm>
          <a:off x="8699500" y="1025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48929</xdr:rowOff>
    </xdr:from>
    <xdr:to>
      <xdr:col>55</xdr:col>
      <xdr:colOff>50800</xdr:colOff>
      <xdr:row>57</xdr:row>
      <xdr:rowOff>150529</xdr:rowOff>
    </xdr:to>
    <xdr:sp macro="" textlink="">
      <xdr:nvSpPr>
        <xdr:cNvPr id="210" name="楕円 209"/>
        <xdr:cNvSpPr/>
      </xdr:nvSpPr>
      <xdr:spPr>
        <a:xfrm>
          <a:off x="10426700" y="98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71806</xdr:rowOff>
    </xdr:from>
    <xdr:ext cx="599010" cy="259045"/>
    <xdr:sp macro="" textlink="">
      <xdr:nvSpPr>
        <xdr:cNvPr id="211" name="【橋りょう・トンネル】&#10;一人当たり有形固定資産（償却資産）額該当値テキスト"/>
        <xdr:cNvSpPr txBox="1"/>
      </xdr:nvSpPr>
      <xdr:spPr>
        <a:xfrm>
          <a:off x="10515600" y="967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69779</xdr:rowOff>
    </xdr:from>
    <xdr:to>
      <xdr:col>50</xdr:col>
      <xdr:colOff>165100</xdr:colOff>
      <xdr:row>57</xdr:row>
      <xdr:rowOff>171379</xdr:rowOff>
    </xdr:to>
    <xdr:sp macro="" textlink="">
      <xdr:nvSpPr>
        <xdr:cNvPr id="212" name="楕円 211"/>
        <xdr:cNvSpPr/>
      </xdr:nvSpPr>
      <xdr:spPr>
        <a:xfrm>
          <a:off x="9588500" y="98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99729</xdr:rowOff>
    </xdr:from>
    <xdr:to>
      <xdr:col>55</xdr:col>
      <xdr:colOff>0</xdr:colOff>
      <xdr:row>57</xdr:row>
      <xdr:rowOff>120579</xdr:rowOff>
    </xdr:to>
    <xdr:cxnSp macro="">
      <xdr:nvCxnSpPr>
        <xdr:cNvPr id="213" name="直線コネクタ 212"/>
        <xdr:cNvCxnSpPr/>
      </xdr:nvCxnSpPr>
      <xdr:spPr>
        <a:xfrm flipV="1">
          <a:off x="9639300" y="9872379"/>
          <a:ext cx="838200" cy="2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88322</xdr:rowOff>
    </xdr:from>
    <xdr:to>
      <xdr:col>46</xdr:col>
      <xdr:colOff>38100</xdr:colOff>
      <xdr:row>58</xdr:row>
      <xdr:rowOff>18472</xdr:rowOff>
    </xdr:to>
    <xdr:sp macro="" textlink="">
      <xdr:nvSpPr>
        <xdr:cNvPr id="214" name="楕円 213"/>
        <xdr:cNvSpPr/>
      </xdr:nvSpPr>
      <xdr:spPr>
        <a:xfrm>
          <a:off x="8699500" y="98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120579</xdr:rowOff>
    </xdr:from>
    <xdr:to>
      <xdr:col>50</xdr:col>
      <xdr:colOff>114300</xdr:colOff>
      <xdr:row>57</xdr:row>
      <xdr:rowOff>139122</xdr:rowOff>
    </xdr:to>
    <xdr:cxnSp macro="">
      <xdr:nvCxnSpPr>
        <xdr:cNvPr id="215" name="直線コネクタ 214"/>
        <xdr:cNvCxnSpPr/>
      </xdr:nvCxnSpPr>
      <xdr:spPr>
        <a:xfrm flipV="1">
          <a:off x="8750300" y="9893229"/>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59465</xdr:rowOff>
    </xdr:from>
    <xdr:ext cx="599010" cy="259045"/>
    <xdr:sp macro="" textlink="">
      <xdr:nvSpPr>
        <xdr:cNvPr id="217" name="n_2aveValue【橋りょう・トンネル】&#10;一人当たり有形固定資産（償却資産）額"/>
        <xdr:cNvSpPr txBox="1"/>
      </xdr:nvSpPr>
      <xdr:spPr>
        <a:xfrm>
          <a:off x="8450795" y="1034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16456</xdr:rowOff>
    </xdr:from>
    <xdr:ext cx="599010" cy="259045"/>
    <xdr:sp macro="" textlink="">
      <xdr:nvSpPr>
        <xdr:cNvPr id="218" name="n_1mainValue【橋りょう・トンネル】&#10;一人当たり有形固定資産（償却資産）額"/>
        <xdr:cNvSpPr txBox="1"/>
      </xdr:nvSpPr>
      <xdr:spPr>
        <a:xfrm>
          <a:off x="9327095" y="961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34999</xdr:rowOff>
    </xdr:from>
    <xdr:ext cx="599010" cy="259045"/>
    <xdr:sp macro="" textlink="">
      <xdr:nvSpPr>
        <xdr:cNvPr id="219" name="n_2mainValue【橋りょう・トンネル】&#10;一人当たり有形固定資産（償却資産）額"/>
        <xdr:cNvSpPr txBox="1"/>
      </xdr:nvSpPr>
      <xdr:spPr>
        <a:xfrm>
          <a:off x="8450795" y="963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75474</xdr:rowOff>
    </xdr:from>
    <xdr:to>
      <xdr:col>15</xdr:col>
      <xdr:colOff>101600</xdr:colOff>
      <xdr:row>81</xdr:row>
      <xdr:rowOff>5624</xdr:rowOff>
    </xdr:to>
    <xdr:sp macro="" textlink="">
      <xdr:nvSpPr>
        <xdr:cNvPr id="253" name="フローチャート: 判断 252"/>
        <xdr:cNvSpPr/>
      </xdr:nvSpPr>
      <xdr:spPr>
        <a:xfrm>
          <a:off x="28575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111398</xdr:rowOff>
    </xdr:from>
    <xdr:to>
      <xdr:col>24</xdr:col>
      <xdr:colOff>114300</xdr:colOff>
      <xdr:row>81</xdr:row>
      <xdr:rowOff>41548</xdr:rowOff>
    </xdr:to>
    <xdr:sp macro="" textlink="">
      <xdr:nvSpPr>
        <xdr:cNvPr id="259" name="楕円 258"/>
        <xdr:cNvSpPr/>
      </xdr:nvSpPr>
      <xdr:spPr>
        <a:xfrm>
          <a:off x="45847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89825</xdr:rowOff>
    </xdr:from>
    <xdr:ext cx="405111" cy="259045"/>
    <xdr:sp macro="" textlink="">
      <xdr:nvSpPr>
        <xdr:cNvPr id="260" name="【公営住宅】&#10;有形固定資産減価償却率該当値テキスト"/>
        <xdr:cNvSpPr txBox="1"/>
      </xdr:nvSpPr>
      <xdr:spPr>
        <a:xfrm>
          <a:off x="4673600" y="1380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61" name="楕円 260"/>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162198</xdr:rowOff>
    </xdr:from>
    <xdr:to>
      <xdr:col>24</xdr:col>
      <xdr:colOff>63500</xdr:colOff>
      <xdr:row>81</xdr:row>
      <xdr:rowOff>15239</xdr:rowOff>
    </xdr:to>
    <xdr:cxnSp macro="">
      <xdr:nvCxnSpPr>
        <xdr:cNvPr id="262" name="直線コネクタ 261"/>
        <xdr:cNvCxnSpPr/>
      </xdr:nvCxnSpPr>
      <xdr:spPr>
        <a:xfrm flipV="1">
          <a:off x="3797300" y="13878198"/>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68943</xdr:rowOff>
    </xdr:from>
    <xdr:to>
      <xdr:col>15</xdr:col>
      <xdr:colOff>101600</xdr:colOff>
      <xdr:row>80</xdr:row>
      <xdr:rowOff>170543</xdr:rowOff>
    </xdr:to>
    <xdr:sp macro="" textlink="">
      <xdr:nvSpPr>
        <xdr:cNvPr id="263" name="楕円 262"/>
        <xdr:cNvSpPr/>
      </xdr:nvSpPr>
      <xdr:spPr>
        <a:xfrm>
          <a:off x="2857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119743</xdr:rowOff>
    </xdr:from>
    <xdr:to>
      <xdr:col>19</xdr:col>
      <xdr:colOff>177800</xdr:colOff>
      <xdr:row>81</xdr:row>
      <xdr:rowOff>15239</xdr:rowOff>
    </xdr:to>
    <xdr:cxnSp macro="">
      <xdr:nvCxnSpPr>
        <xdr:cNvPr id="264" name="直線コネクタ 263"/>
        <xdr:cNvCxnSpPr/>
      </xdr:nvCxnSpPr>
      <xdr:spPr>
        <a:xfrm>
          <a:off x="2908300" y="13835743"/>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168201</xdr:rowOff>
    </xdr:from>
    <xdr:ext cx="405111" cy="259045"/>
    <xdr:sp macro="" textlink="">
      <xdr:nvSpPr>
        <xdr:cNvPr id="266" name="n_2aveValue【公営住宅】&#10;有形固定資産減価償却率"/>
        <xdr:cNvSpPr txBox="1"/>
      </xdr:nvSpPr>
      <xdr:spPr>
        <a:xfrm>
          <a:off x="2705744" y="1388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57166</xdr:rowOff>
    </xdr:from>
    <xdr:ext cx="405111" cy="259045"/>
    <xdr:sp macro="" textlink="">
      <xdr:nvSpPr>
        <xdr:cNvPr id="267" name="n_1mainValue【公営住宅】&#10;有形固定資産減価償却率"/>
        <xdr:cNvSpPr txBox="1"/>
      </xdr:nvSpPr>
      <xdr:spPr>
        <a:xfrm>
          <a:off x="3582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15620</xdr:rowOff>
    </xdr:from>
    <xdr:ext cx="405111" cy="259045"/>
    <xdr:sp macro="" textlink="">
      <xdr:nvSpPr>
        <xdr:cNvPr id="268" name="n_2mainValue【公営住宅】&#10;有形固定資産減価償却率"/>
        <xdr:cNvSpPr txBox="1"/>
      </xdr:nvSpPr>
      <xdr:spPr>
        <a:xfrm>
          <a:off x="2705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97"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0" name="フローチャート: 判断 299"/>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30735</xdr:rowOff>
    </xdr:from>
    <xdr:to>
      <xdr:col>55</xdr:col>
      <xdr:colOff>50800</xdr:colOff>
      <xdr:row>79</xdr:row>
      <xdr:rowOff>132335</xdr:rowOff>
    </xdr:to>
    <xdr:sp macro="" textlink="">
      <xdr:nvSpPr>
        <xdr:cNvPr id="306" name="楕円 305"/>
        <xdr:cNvSpPr/>
      </xdr:nvSpPr>
      <xdr:spPr>
        <a:xfrm>
          <a:off x="104267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117112</xdr:rowOff>
    </xdr:from>
    <xdr:ext cx="469744" cy="259045"/>
    <xdr:sp macro="" textlink="">
      <xdr:nvSpPr>
        <xdr:cNvPr id="307" name="【公営住宅】&#10;一人当たり面積該当値テキスト"/>
        <xdr:cNvSpPr txBox="1"/>
      </xdr:nvSpPr>
      <xdr:spPr>
        <a:xfrm>
          <a:off x="10515600" y="1349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52070</xdr:rowOff>
    </xdr:from>
    <xdr:to>
      <xdr:col>50</xdr:col>
      <xdr:colOff>165100</xdr:colOff>
      <xdr:row>79</xdr:row>
      <xdr:rowOff>153670</xdr:rowOff>
    </xdr:to>
    <xdr:sp macro="" textlink="">
      <xdr:nvSpPr>
        <xdr:cNvPr id="308" name="楕円 307"/>
        <xdr:cNvSpPr/>
      </xdr:nvSpPr>
      <xdr:spPr>
        <a:xfrm>
          <a:off x="9588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81535</xdr:rowOff>
    </xdr:from>
    <xdr:to>
      <xdr:col>55</xdr:col>
      <xdr:colOff>0</xdr:colOff>
      <xdr:row>79</xdr:row>
      <xdr:rowOff>102870</xdr:rowOff>
    </xdr:to>
    <xdr:cxnSp macro="">
      <xdr:nvCxnSpPr>
        <xdr:cNvPr id="309" name="直線コネクタ 308"/>
        <xdr:cNvCxnSpPr/>
      </xdr:nvCxnSpPr>
      <xdr:spPr>
        <a:xfrm flipV="1">
          <a:off x="9639300" y="13626085"/>
          <a:ext cx="8382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31496</xdr:rowOff>
    </xdr:from>
    <xdr:to>
      <xdr:col>46</xdr:col>
      <xdr:colOff>38100</xdr:colOff>
      <xdr:row>80</xdr:row>
      <xdr:rowOff>133096</xdr:rowOff>
    </xdr:to>
    <xdr:sp macro="" textlink="">
      <xdr:nvSpPr>
        <xdr:cNvPr id="310" name="楕円 309"/>
        <xdr:cNvSpPr/>
      </xdr:nvSpPr>
      <xdr:spPr>
        <a:xfrm>
          <a:off x="8699500" y="1374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102870</xdr:rowOff>
    </xdr:from>
    <xdr:to>
      <xdr:col>50</xdr:col>
      <xdr:colOff>114300</xdr:colOff>
      <xdr:row>80</xdr:row>
      <xdr:rowOff>82296</xdr:rowOff>
    </xdr:to>
    <xdr:cxnSp macro="">
      <xdr:nvCxnSpPr>
        <xdr:cNvPr id="311" name="直線コネクタ 310"/>
        <xdr:cNvCxnSpPr/>
      </xdr:nvCxnSpPr>
      <xdr:spPr>
        <a:xfrm flipV="1">
          <a:off x="8750300" y="1364742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312"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165371</xdr:rowOff>
    </xdr:from>
    <xdr:ext cx="469744" cy="259045"/>
    <xdr:sp macro="" textlink="">
      <xdr:nvSpPr>
        <xdr:cNvPr id="313" name="n_2aveValue【公営住宅】&#10;一人当たり面積"/>
        <xdr:cNvSpPr txBox="1"/>
      </xdr:nvSpPr>
      <xdr:spPr>
        <a:xfrm>
          <a:off x="8515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170197</xdr:rowOff>
    </xdr:from>
    <xdr:ext cx="469744" cy="259045"/>
    <xdr:sp macro="" textlink="">
      <xdr:nvSpPr>
        <xdr:cNvPr id="314" name="n_1mainValue【公営住宅】&#10;一人当たり面積"/>
        <xdr:cNvSpPr txBox="1"/>
      </xdr:nvSpPr>
      <xdr:spPr>
        <a:xfrm>
          <a:off x="9391727"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149623</xdr:rowOff>
    </xdr:from>
    <xdr:ext cx="469744" cy="259045"/>
    <xdr:sp macro="" textlink="">
      <xdr:nvSpPr>
        <xdr:cNvPr id="315" name="n_2mainValue【公営住宅】&#10;一人当たり面積"/>
        <xdr:cNvSpPr txBox="1"/>
      </xdr:nvSpPr>
      <xdr:spPr>
        <a:xfrm>
          <a:off x="8515427" y="135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6" name="テキスト ボックス 32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8" name="テキスト ボックス 32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6" name="テキスト ボックス 33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40" name="直線コネクタ 339"/>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41" name="【港湾・漁港】&#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42" name="直線コネクタ 341"/>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43" name="【港湾・漁港】&#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44" name="直線コネクタ 343"/>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345" name="【港湾・漁港】&#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46" name="フローチャート: 判断 345"/>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47" name="フローチャート: 判断 346"/>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137795</xdr:rowOff>
    </xdr:from>
    <xdr:to>
      <xdr:col>15</xdr:col>
      <xdr:colOff>101600</xdr:colOff>
      <xdr:row>105</xdr:row>
      <xdr:rowOff>67945</xdr:rowOff>
    </xdr:to>
    <xdr:sp macro="" textlink="">
      <xdr:nvSpPr>
        <xdr:cNvPr id="348" name="フローチャート: 判断 347"/>
        <xdr:cNvSpPr/>
      </xdr:nvSpPr>
      <xdr:spPr>
        <a:xfrm>
          <a:off x="2857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29211</xdr:rowOff>
    </xdr:from>
    <xdr:to>
      <xdr:col>24</xdr:col>
      <xdr:colOff>114300</xdr:colOff>
      <xdr:row>106</xdr:row>
      <xdr:rowOff>130811</xdr:rowOff>
    </xdr:to>
    <xdr:sp macro="" textlink="">
      <xdr:nvSpPr>
        <xdr:cNvPr id="354" name="楕円 353"/>
        <xdr:cNvSpPr/>
      </xdr:nvSpPr>
      <xdr:spPr>
        <a:xfrm>
          <a:off x="4584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7638</xdr:rowOff>
    </xdr:from>
    <xdr:ext cx="405111" cy="259045"/>
    <xdr:sp macro="" textlink="">
      <xdr:nvSpPr>
        <xdr:cNvPr id="355" name="【港湾・漁港】&#10;有形固定資産減価償却率該当値テキスト"/>
        <xdr:cNvSpPr txBox="1"/>
      </xdr:nvSpPr>
      <xdr:spPr>
        <a:xfrm>
          <a:off x="4673600"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105411</xdr:rowOff>
    </xdr:from>
    <xdr:to>
      <xdr:col>20</xdr:col>
      <xdr:colOff>38100</xdr:colOff>
      <xdr:row>108</xdr:row>
      <xdr:rowOff>35561</xdr:rowOff>
    </xdr:to>
    <xdr:sp macro="" textlink="">
      <xdr:nvSpPr>
        <xdr:cNvPr id="356" name="楕円 355"/>
        <xdr:cNvSpPr/>
      </xdr:nvSpPr>
      <xdr:spPr>
        <a:xfrm>
          <a:off x="3746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80011</xdr:rowOff>
    </xdr:from>
    <xdr:to>
      <xdr:col>24</xdr:col>
      <xdr:colOff>63500</xdr:colOff>
      <xdr:row>107</xdr:row>
      <xdr:rowOff>156211</xdr:rowOff>
    </xdr:to>
    <xdr:cxnSp macro="">
      <xdr:nvCxnSpPr>
        <xdr:cNvPr id="357" name="直線コネクタ 356"/>
        <xdr:cNvCxnSpPr/>
      </xdr:nvCxnSpPr>
      <xdr:spPr>
        <a:xfrm flipV="1">
          <a:off x="3797300" y="18253711"/>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149225</xdr:rowOff>
    </xdr:from>
    <xdr:to>
      <xdr:col>15</xdr:col>
      <xdr:colOff>101600</xdr:colOff>
      <xdr:row>108</xdr:row>
      <xdr:rowOff>79375</xdr:rowOff>
    </xdr:to>
    <xdr:sp macro="" textlink="">
      <xdr:nvSpPr>
        <xdr:cNvPr id="358" name="楕円 357"/>
        <xdr:cNvSpPr/>
      </xdr:nvSpPr>
      <xdr:spPr>
        <a:xfrm>
          <a:off x="2857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156211</xdr:rowOff>
    </xdr:from>
    <xdr:to>
      <xdr:col>19</xdr:col>
      <xdr:colOff>177800</xdr:colOff>
      <xdr:row>108</xdr:row>
      <xdr:rowOff>28575</xdr:rowOff>
    </xdr:to>
    <xdr:cxnSp macro="">
      <xdr:nvCxnSpPr>
        <xdr:cNvPr id="359" name="直線コネクタ 358"/>
        <xdr:cNvCxnSpPr/>
      </xdr:nvCxnSpPr>
      <xdr:spPr>
        <a:xfrm flipV="1">
          <a:off x="2908300" y="185013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10177</xdr:rowOff>
    </xdr:from>
    <xdr:ext cx="405111" cy="259045"/>
    <xdr:sp macro="" textlink="">
      <xdr:nvSpPr>
        <xdr:cNvPr id="360" name="n_1aveValue【港湾・漁港】&#10;有形固定資産減価償却率"/>
        <xdr:cNvSpPr txBox="1"/>
      </xdr:nvSpPr>
      <xdr:spPr>
        <a:xfrm>
          <a:off x="3582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84472</xdr:rowOff>
    </xdr:from>
    <xdr:ext cx="405111" cy="259045"/>
    <xdr:sp macro="" textlink="">
      <xdr:nvSpPr>
        <xdr:cNvPr id="361" name="n_2aveValue【港湾・漁港】&#10;有形固定資産減価償却率"/>
        <xdr:cNvSpPr txBox="1"/>
      </xdr:nvSpPr>
      <xdr:spPr>
        <a:xfrm>
          <a:off x="2705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26688</xdr:rowOff>
    </xdr:from>
    <xdr:ext cx="405111" cy="259045"/>
    <xdr:sp macro="" textlink="">
      <xdr:nvSpPr>
        <xdr:cNvPr id="362" name="n_1mainValue【港湾・漁港】&#10;有形固定資産減価償却率"/>
        <xdr:cNvSpPr txBox="1"/>
      </xdr:nvSpPr>
      <xdr:spPr>
        <a:xfrm>
          <a:off x="3582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70502</xdr:rowOff>
    </xdr:from>
    <xdr:ext cx="405111" cy="259045"/>
    <xdr:sp macro="" textlink="">
      <xdr:nvSpPr>
        <xdr:cNvPr id="363" name="n_2mainValue【港湾・漁港】&#10;有形固定資産減価償却率"/>
        <xdr:cNvSpPr txBox="1"/>
      </xdr:nvSpPr>
      <xdr:spPr>
        <a:xfrm>
          <a:off x="2705744" y="185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5" name="テキスト ボックス 37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7" name="テキスト ボックス 37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9" name="テキスト ボックス 37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1" name="テキスト ボックス 38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3" name="テキスト ボックス 38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5" name="テキスト ボックス 38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87" name="直線コネクタ 386"/>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88" name="【港湾・漁港】&#10;一人当たり有形固定資産（償却資産）額最小値テキスト"/>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89" name="直線コネクタ 388"/>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90" name="【港湾・漁港】&#10;一人当たり有形固定資産（償却資産）額最大値テキスト"/>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91" name="直線コネクタ 390"/>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99457</xdr:rowOff>
    </xdr:from>
    <xdr:ext cx="599010" cy="259045"/>
    <xdr:sp macro="" textlink="">
      <xdr:nvSpPr>
        <xdr:cNvPr id="392" name="【港湾・漁港】&#10;一人当たり有形固定資産（償却資産）額平均値テキスト"/>
        <xdr:cNvSpPr txBox="1"/>
      </xdr:nvSpPr>
      <xdr:spPr>
        <a:xfrm>
          <a:off x="10515600" y="18444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93" name="フローチャート: 判断 392"/>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94" name="フローチャート: 判断 393"/>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44295</xdr:rowOff>
    </xdr:from>
    <xdr:to>
      <xdr:col>46</xdr:col>
      <xdr:colOff>38100</xdr:colOff>
      <xdr:row>107</xdr:row>
      <xdr:rowOff>145895</xdr:rowOff>
    </xdr:to>
    <xdr:sp macro="" textlink="">
      <xdr:nvSpPr>
        <xdr:cNvPr id="395" name="フローチャート: 判断 394"/>
        <xdr:cNvSpPr/>
      </xdr:nvSpPr>
      <xdr:spPr>
        <a:xfrm>
          <a:off x="8699500" y="183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161096</xdr:rowOff>
    </xdr:from>
    <xdr:to>
      <xdr:col>55</xdr:col>
      <xdr:colOff>50800</xdr:colOff>
      <xdr:row>106</xdr:row>
      <xdr:rowOff>91246</xdr:rowOff>
    </xdr:to>
    <xdr:sp macro="" textlink="">
      <xdr:nvSpPr>
        <xdr:cNvPr id="401" name="楕円 400"/>
        <xdr:cNvSpPr/>
      </xdr:nvSpPr>
      <xdr:spPr>
        <a:xfrm>
          <a:off x="10426700" y="181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12523</xdr:rowOff>
    </xdr:from>
    <xdr:ext cx="599010" cy="259045"/>
    <xdr:sp macro="" textlink="">
      <xdr:nvSpPr>
        <xdr:cNvPr id="402" name="【港湾・漁港】&#10;一人当たり有形固定資産（償却資産）額該当値テキスト"/>
        <xdr:cNvSpPr txBox="1"/>
      </xdr:nvSpPr>
      <xdr:spPr>
        <a:xfrm>
          <a:off x="10515600" y="1801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121391</xdr:rowOff>
    </xdr:from>
    <xdr:to>
      <xdr:col>50</xdr:col>
      <xdr:colOff>165100</xdr:colOff>
      <xdr:row>107</xdr:row>
      <xdr:rowOff>51541</xdr:rowOff>
    </xdr:to>
    <xdr:sp macro="" textlink="">
      <xdr:nvSpPr>
        <xdr:cNvPr id="403" name="楕円 402"/>
        <xdr:cNvSpPr/>
      </xdr:nvSpPr>
      <xdr:spPr>
        <a:xfrm>
          <a:off x="9588500" y="182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40446</xdr:rowOff>
    </xdr:from>
    <xdr:to>
      <xdr:col>55</xdr:col>
      <xdr:colOff>0</xdr:colOff>
      <xdr:row>107</xdr:row>
      <xdr:rowOff>741</xdr:rowOff>
    </xdr:to>
    <xdr:cxnSp macro="">
      <xdr:nvCxnSpPr>
        <xdr:cNvPr id="404" name="直線コネクタ 403"/>
        <xdr:cNvCxnSpPr/>
      </xdr:nvCxnSpPr>
      <xdr:spPr>
        <a:xfrm flipV="1">
          <a:off x="9639300" y="18214146"/>
          <a:ext cx="838200" cy="13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126473</xdr:rowOff>
    </xdr:from>
    <xdr:to>
      <xdr:col>46</xdr:col>
      <xdr:colOff>38100</xdr:colOff>
      <xdr:row>107</xdr:row>
      <xdr:rowOff>56623</xdr:rowOff>
    </xdr:to>
    <xdr:sp macro="" textlink="">
      <xdr:nvSpPr>
        <xdr:cNvPr id="405" name="楕円 404"/>
        <xdr:cNvSpPr/>
      </xdr:nvSpPr>
      <xdr:spPr>
        <a:xfrm>
          <a:off x="8699500" y="183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741</xdr:rowOff>
    </xdr:from>
    <xdr:to>
      <xdr:col>50</xdr:col>
      <xdr:colOff>114300</xdr:colOff>
      <xdr:row>107</xdr:row>
      <xdr:rowOff>5823</xdr:rowOff>
    </xdr:to>
    <xdr:cxnSp macro="">
      <xdr:nvCxnSpPr>
        <xdr:cNvPr id="406" name="直線コネクタ 405"/>
        <xdr:cNvCxnSpPr/>
      </xdr:nvCxnSpPr>
      <xdr:spPr>
        <a:xfrm flipV="1">
          <a:off x="8750300" y="18345891"/>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39363</xdr:rowOff>
    </xdr:from>
    <xdr:ext cx="599010" cy="259045"/>
    <xdr:sp macro="" textlink="">
      <xdr:nvSpPr>
        <xdr:cNvPr id="407" name="n_1aveValue【港湾・漁港】&#10;一人当たり有形固定資産（償却資産）額"/>
        <xdr:cNvSpPr txBox="1"/>
      </xdr:nvSpPr>
      <xdr:spPr>
        <a:xfrm>
          <a:off x="93270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137022</xdr:rowOff>
    </xdr:from>
    <xdr:ext cx="599010" cy="259045"/>
    <xdr:sp macro="" textlink="">
      <xdr:nvSpPr>
        <xdr:cNvPr id="408" name="n_2aveValue【港湾・漁港】&#10;一人当たり有形固定資産（償却資産）額"/>
        <xdr:cNvSpPr txBox="1"/>
      </xdr:nvSpPr>
      <xdr:spPr>
        <a:xfrm>
          <a:off x="8450795" y="1848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68068</xdr:rowOff>
    </xdr:from>
    <xdr:ext cx="599010" cy="259045"/>
    <xdr:sp macro="" textlink="">
      <xdr:nvSpPr>
        <xdr:cNvPr id="409" name="n_1mainValue【港湾・漁港】&#10;一人当たり有形固定資産（償却資産）額"/>
        <xdr:cNvSpPr txBox="1"/>
      </xdr:nvSpPr>
      <xdr:spPr>
        <a:xfrm>
          <a:off x="9327095" y="1807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73150</xdr:rowOff>
    </xdr:from>
    <xdr:ext cx="599010" cy="259045"/>
    <xdr:sp macro="" textlink="">
      <xdr:nvSpPr>
        <xdr:cNvPr id="410" name="n_2mainValue【港湾・漁港】&#10;一人当たり有形固定資産（償却資産）額"/>
        <xdr:cNvSpPr txBox="1"/>
      </xdr:nvSpPr>
      <xdr:spPr>
        <a:xfrm>
          <a:off x="8450795" y="1807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2" name="テキスト ボックス 42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2" name="テキスト ボックス 43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436" name="直線コネクタ 435"/>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437"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438" name="直線コネクタ 437"/>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39"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40" name="直線コネクタ 439"/>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441"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42" name="フローチャート: 判断 441"/>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443" name="フローチャート: 判断 442"/>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44" name="フローチャート: 判断 443"/>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50" name="楕円 449"/>
        <xdr:cNvSpPr/>
      </xdr:nvSpPr>
      <xdr:spPr>
        <a:xfrm>
          <a:off x="16268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10358</xdr:rowOff>
    </xdr:from>
    <xdr:ext cx="405111" cy="259045"/>
    <xdr:sp macro="" textlink="">
      <xdr:nvSpPr>
        <xdr:cNvPr id="451" name="【認定こども園・幼稚園・保育所】&#10;有形固定資産減価償却率該当値テキスト"/>
        <xdr:cNvSpPr txBox="1"/>
      </xdr:nvSpPr>
      <xdr:spPr>
        <a:xfrm>
          <a:off x="16357600"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452" name="楕円 451"/>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82731</xdr:rowOff>
    </xdr:from>
    <xdr:to>
      <xdr:col>85</xdr:col>
      <xdr:colOff>127000</xdr:colOff>
      <xdr:row>38</xdr:row>
      <xdr:rowOff>133350</xdr:rowOff>
    </xdr:to>
    <xdr:cxnSp macro="">
      <xdr:nvCxnSpPr>
        <xdr:cNvPr id="453" name="直線コネクタ 452"/>
        <xdr:cNvCxnSpPr/>
      </xdr:nvCxnSpPr>
      <xdr:spPr>
        <a:xfrm flipV="1">
          <a:off x="15481300" y="659783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134801</xdr:rowOff>
    </xdr:from>
    <xdr:to>
      <xdr:col>76</xdr:col>
      <xdr:colOff>165100</xdr:colOff>
      <xdr:row>39</xdr:row>
      <xdr:rowOff>64951</xdr:rowOff>
    </xdr:to>
    <xdr:sp macro="" textlink="">
      <xdr:nvSpPr>
        <xdr:cNvPr id="454" name="楕円 453"/>
        <xdr:cNvSpPr/>
      </xdr:nvSpPr>
      <xdr:spPr>
        <a:xfrm>
          <a:off x="14541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39</xdr:row>
      <xdr:rowOff>14151</xdr:rowOff>
    </xdr:to>
    <xdr:cxnSp macro="">
      <xdr:nvCxnSpPr>
        <xdr:cNvPr id="455" name="直線コネクタ 454"/>
        <xdr:cNvCxnSpPr/>
      </xdr:nvCxnSpPr>
      <xdr:spPr>
        <a:xfrm flipV="1">
          <a:off x="14592300" y="66484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456"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457"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458" name="n_1mainValue【認定こども園・幼稚園・保育所】&#10;有形固定資産減価償却率"/>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56078</xdr:rowOff>
    </xdr:from>
    <xdr:ext cx="405111" cy="259045"/>
    <xdr:sp macro="" textlink="">
      <xdr:nvSpPr>
        <xdr:cNvPr id="459" name="n_2mainValue【認定こども園・幼稚園・保育所】&#10;有形固定資産減価償却率"/>
        <xdr:cNvSpPr txBox="1"/>
      </xdr:nvSpPr>
      <xdr:spPr>
        <a:xfrm>
          <a:off x="14389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83" name="直線コネクタ 4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5" name="直線コネクタ 4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87" name="直線コネクタ 4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488" name="【認定こども園・幼稚園・保育所】&#10;一人当たり面積平均値テキスト"/>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89" name="フローチャート: 判断 4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90" name="フローチャート: 判断 4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91" name="フローチャート: 判断 490"/>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97790</xdr:rowOff>
    </xdr:from>
    <xdr:to>
      <xdr:col>116</xdr:col>
      <xdr:colOff>114300</xdr:colOff>
      <xdr:row>40</xdr:row>
      <xdr:rowOff>27940</xdr:rowOff>
    </xdr:to>
    <xdr:sp macro="" textlink="">
      <xdr:nvSpPr>
        <xdr:cNvPr id="497" name="楕円 496"/>
        <xdr:cNvSpPr/>
      </xdr:nvSpPr>
      <xdr:spPr>
        <a:xfrm>
          <a:off x="22110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76217</xdr:rowOff>
    </xdr:from>
    <xdr:ext cx="469744" cy="259045"/>
    <xdr:sp macro="" textlink="">
      <xdr:nvSpPr>
        <xdr:cNvPr id="498" name="【認定こども園・幼稚園・保育所】&#10;一人当たり面積該当値テキスト"/>
        <xdr:cNvSpPr txBox="1"/>
      </xdr:nvSpPr>
      <xdr:spPr>
        <a:xfrm>
          <a:off x="22199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499" name="楕円 498"/>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39</xdr:row>
      <xdr:rowOff>156210</xdr:rowOff>
    </xdr:to>
    <xdr:cxnSp macro="">
      <xdr:nvCxnSpPr>
        <xdr:cNvPr id="500" name="直線コネクタ 499"/>
        <xdr:cNvCxnSpPr/>
      </xdr:nvCxnSpPr>
      <xdr:spPr>
        <a:xfrm flipV="1">
          <a:off x="21323300" y="6835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109220</xdr:rowOff>
    </xdr:from>
    <xdr:to>
      <xdr:col>107</xdr:col>
      <xdr:colOff>101600</xdr:colOff>
      <xdr:row>40</xdr:row>
      <xdr:rowOff>39370</xdr:rowOff>
    </xdr:to>
    <xdr:sp macro="" textlink="">
      <xdr:nvSpPr>
        <xdr:cNvPr id="501" name="楕円 500"/>
        <xdr:cNvSpPr/>
      </xdr:nvSpPr>
      <xdr:spPr>
        <a:xfrm>
          <a:off x="20383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160020</xdr:rowOff>
    </xdr:to>
    <xdr:cxnSp macro="">
      <xdr:nvCxnSpPr>
        <xdr:cNvPr id="502" name="直線コネクタ 501"/>
        <xdr:cNvCxnSpPr/>
      </xdr:nvCxnSpPr>
      <xdr:spPr>
        <a:xfrm flipV="1">
          <a:off x="20434300" y="684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503"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504"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505"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30497</xdr:rowOff>
    </xdr:from>
    <xdr:ext cx="469744" cy="259045"/>
    <xdr:sp macro="" textlink="">
      <xdr:nvSpPr>
        <xdr:cNvPr id="506" name="n_2mainValue【認定こども園・幼稚園・保育所】&#10;一人当たり面積"/>
        <xdr:cNvSpPr txBox="1"/>
      </xdr:nvSpPr>
      <xdr:spPr>
        <a:xfrm>
          <a:off x="20199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531" name="直線コネクタ 530"/>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2"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3" name="直線コネクタ 53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34"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35" name="直線コネクタ 53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536"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37" name="フローチャート: 判断 536"/>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38" name="フローチャート: 判断 537"/>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39" name="フローチャート: 判断 538"/>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36830</xdr:rowOff>
    </xdr:from>
    <xdr:to>
      <xdr:col>85</xdr:col>
      <xdr:colOff>177800</xdr:colOff>
      <xdr:row>58</xdr:row>
      <xdr:rowOff>138430</xdr:rowOff>
    </xdr:to>
    <xdr:sp macro="" textlink="">
      <xdr:nvSpPr>
        <xdr:cNvPr id="545" name="楕円 544"/>
        <xdr:cNvSpPr/>
      </xdr:nvSpPr>
      <xdr:spPr>
        <a:xfrm>
          <a:off x="16268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59707</xdr:rowOff>
    </xdr:from>
    <xdr:ext cx="405111" cy="259045"/>
    <xdr:sp macro="" textlink="">
      <xdr:nvSpPr>
        <xdr:cNvPr id="546" name="【学校施設】&#10;有形固定資産減価償却率該当値テキスト"/>
        <xdr:cNvSpPr txBox="1"/>
      </xdr:nvSpPr>
      <xdr:spPr>
        <a:xfrm>
          <a:off x="163576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547" name="楕円 546"/>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87630</xdr:rowOff>
    </xdr:from>
    <xdr:to>
      <xdr:col>85</xdr:col>
      <xdr:colOff>127000</xdr:colOff>
      <xdr:row>58</xdr:row>
      <xdr:rowOff>167640</xdr:rowOff>
    </xdr:to>
    <xdr:cxnSp macro="">
      <xdr:nvCxnSpPr>
        <xdr:cNvPr id="548" name="直線コネクタ 547"/>
        <xdr:cNvCxnSpPr/>
      </xdr:nvCxnSpPr>
      <xdr:spPr>
        <a:xfrm flipV="1">
          <a:off x="15481300" y="100317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49" name="楕円 548"/>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167640</xdr:rowOff>
    </xdr:from>
    <xdr:to>
      <xdr:col>81</xdr:col>
      <xdr:colOff>50800</xdr:colOff>
      <xdr:row>59</xdr:row>
      <xdr:rowOff>15240</xdr:rowOff>
    </xdr:to>
    <xdr:cxnSp macro="">
      <xdr:nvCxnSpPr>
        <xdr:cNvPr id="550" name="直線コネクタ 549"/>
        <xdr:cNvCxnSpPr/>
      </xdr:nvCxnSpPr>
      <xdr:spPr>
        <a:xfrm flipV="1">
          <a:off x="14592300" y="101117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51"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52" name="n_2aveValue【学校施設】&#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63517</xdr:rowOff>
    </xdr:from>
    <xdr:ext cx="405111" cy="259045"/>
    <xdr:sp macro="" textlink="">
      <xdr:nvSpPr>
        <xdr:cNvPr id="553" name="n_1mainValue【学校施設】&#10;有形固定資産減価償却率"/>
        <xdr:cNvSpPr txBox="1"/>
      </xdr:nvSpPr>
      <xdr:spPr>
        <a:xfrm>
          <a:off x="15266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54" name="n_2main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5" name="直線コネクタ 5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46634</xdr:rowOff>
    </xdr:from>
    <xdr:to>
      <xdr:col>116</xdr:col>
      <xdr:colOff>62864</xdr:colOff>
      <xdr:row>62</xdr:row>
      <xdr:rowOff>66751</xdr:rowOff>
    </xdr:to>
    <xdr:cxnSp macro="">
      <xdr:nvCxnSpPr>
        <xdr:cNvPr id="576" name="直線コネクタ 575"/>
        <xdr:cNvCxnSpPr/>
      </xdr:nvCxnSpPr>
      <xdr:spPr>
        <a:xfrm flipV="1">
          <a:off x="22160864" y="9819284"/>
          <a:ext cx="0" cy="87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70578</xdr:rowOff>
    </xdr:from>
    <xdr:ext cx="469744" cy="259045"/>
    <xdr:sp macro="" textlink="">
      <xdr:nvSpPr>
        <xdr:cNvPr id="577" name="【学校施設】&#10;一人当たり面積最小値テキスト"/>
        <xdr:cNvSpPr txBox="1"/>
      </xdr:nvSpPr>
      <xdr:spPr>
        <a:xfrm>
          <a:off x="22199600" y="1070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66751</xdr:rowOff>
    </xdr:from>
    <xdr:to>
      <xdr:col>116</xdr:col>
      <xdr:colOff>152400</xdr:colOff>
      <xdr:row>62</xdr:row>
      <xdr:rowOff>66751</xdr:rowOff>
    </xdr:to>
    <xdr:cxnSp macro="">
      <xdr:nvCxnSpPr>
        <xdr:cNvPr id="578" name="直線コネクタ 577"/>
        <xdr:cNvCxnSpPr/>
      </xdr:nvCxnSpPr>
      <xdr:spPr>
        <a:xfrm>
          <a:off x="22072600" y="10696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164761</xdr:rowOff>
    </xdr:from>
    <xdr:ext cx="469744" cy="259045"/>
    <xdr:sp macro="" textlink="">
      <xdr:nvSpPr>
        <xdr:cNvPr id="579" name="【学校施設】&#10;一人当たり面積最大値テキスト"/>
        <xdr:cNvSpPr txBox="1"/>
      </xdr:nvSpPr>
      <xdr:spPr>
        <a:xfrm>
          <a:off x="22199600" y="95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46634</xdr:rowOff>
    </xdr:from>
    <xdr:to>
      <xdr:col>116</xdr:col>
      <xdr:colOff>152400</xdr:colOff>
      <xdr:row>57</xdr:row>
      <xdr:rowOff>46634</xdr:rowOff>
    </xdr:to>
    <xdr:cxnSp macro="">
      <xdr:nvCxnSpPr>
        <xdr:cNvPr id="580" name="直線コネクタ 579"/>
        <xdr:cNvCxnSpPr/>
      </xdr:nvCxnSpPr>
      <xdr:spPr>
        <a:xfrm>
          <a:off x="22072600" y="98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56101</xdr:rowOff>
    </xdr:from>
    <xdr:ext cx="469744" cy="259045"/>
    <xdr:sp macro="" textlink="">
      <xdr:nvSpPr>
        <xdr:cNvPr id="581" name="【学校施設】&#10;一人当たり面積平均値テキスト"/>
        <xdr:cNvSpPr txBox="1"/>
      </xdr:nvSpPr>
      <xdr:spPr>
        <a:xfrm>
          <a:off x="22199600" y="10171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77674</xdr:rowOff>
    </xdr:from>
    <xdr:to>
      <xdr:col>116</xdr:col>
      <xdr:colOff>114300</xdr:colOff>
      <xdr:row>60</xdr:row>
      <xdr:rowOff>7824</xdr:rowOff>
    </xdr:to>
    <xdr:sp macro="" textlink="">
      <xdr:nvSpPr>
        <xdr:cNvPr id="582" name="フローチャート: 判断 581"/>
        <xdr:cNvSpPr/>
      </xdr:nvSpPr>
      <xdr:spPr>
        <a:xfrm>
          <a:off x="22110700" y="1019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91846</xdr:rowOff>
    </xdr:from>
    <xdr:to>
      <xdr:col>112</xdr:col>
      <xdr:colOff>38100</xdr:colOff>
      <xdr:row>60</xdr:row>
      <xdr:rowOff>21996</xdr:rowOff>
    </xdr:to>
    <xdr:sp macro="" textlink="">
      <xdr:nvSpPr>
        <xdr:cNvPr id="583" name="フローチャート: 判断 582"/>
        <xdr:cNvSpPr/>
      </xdr:nvSpPr>
      <xdr:spPr>
        <a:xfrm>
          <a:off x="21272500" y="1020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4521</xdr:rowOff>
    </xdr:from>
    <xdr:to>
      <xdr:col>107</xdr:col>
      <xdr:colOff>101600</xdr:colOff>
      <xdr:row>59</xdr:row>
      <xdr:rowOff>106121</xdr:rowOff>
    </xdr:to>
    <xdr:sp macro="" textlink="">
      <xdr:nvSpPr>
        <xdr:cNvPr id="584" name="フローチャート: 判断 583"/>
        <xdr:cNvSpPr/>
      </xdr:nvSpPr>
      <xdr:spPr>
        <a:xfrm>
          <a:off x="20383500" y="1012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37440</xdr:rowOff>
    </xdr:from>
    <xdr:to>
      <xdr:col>116</xdr:col>
      <xdr:colOff>114300</xdr:colOff>
      <xdr:row>57</xdr:row>
      <xdr:rowOff>139040</xdr:rowOff>
    </xdr:to>
    <xdr:sp macro="" textlink="">
      <xdr:nvSpPr>
        <xdr:cNvPr id="590" name="楕円 589"/>
        <xdr:cNvSpPr/>
      </xdr:nvSpPr>
      <xdr:spPr>
        <a:xfrm>
          <a:off x="22110700" y="98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123817</xdr:rowOff>
    </xdr:from>
    <xdr:ext cx="469744" cy="259045"/>
    <xdr:sp macro="" textlink="">
      <xdr:nvSpPr>
        <xdr:cNvPr id="591" name="【学校施設】&#10;一人当たり面積該当値テキスト"/>
        <xdr:cNvSpPr txBox="1"/>
      </xdr:nvSpPr>
      <xdr:spPr>
        <a:xfrm>
          <a:off x="22199600" y="972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63500</xdr:rowOff>
    </xdr:from>
    <xdr:to>
      <xdr:col>112</xdr:col>
      <xdr:colOff>38100</xdr:colOff>
      <xdr:row>57</xdr:row>
      <xdr:rowOff>165100</xdr:rowOff>
    </xdr:to>
    <xdr:sp macro="" textlink="">
      <xdr:nvSpPr>
        <xdr:cNvPr id="592" name="楕円 591"/>
        <xdr:cNvSpPr/>
      </xdr:nvSpPr>
      <xdr:spPr>
        <a:xfrm>
          <a:off x="21272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88240</xdr:rowOff>
    </xdr:from>
    <xdr:to>
      <xdr:col>116</xdr:col>
      <xdr:colOff>63500</xdr:colOff>
      <xdr:row>57</xdr:row>
      <xdr:rowOff>114300</xdr:rowOff>
    </xdr:to>
    <xdr:cxnSp macro="">
      <xdr:nvCxnSpPr>
        <xdr:cNvPr id="593" name="直線コネクタ 592"/>
        <xdr:cNvCxnSpPr/>
      </xdr:nvCxnSpPr>
      <xdr:spPr>
        <a:xfrm flipV="1">
          <a:off x="21323300" y="9860890"/>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113792</xdr:rowOff>
    </xdr:from>
    <xdr:to>
      <xdr:col>107</xdr:col>
      <xdr:colOff>101600</xdr:colOff>
      <xdr:row>57</xdr:row>
      <xdr:rowOff>43942</xdr:rowOff>
    </xdr:to>
    <xdr:sp macro="" textlink="">
      <xdr:nvSpPr>
        <xdr:cNvPr id="594" name="楕円 593"/>
        <xdr:cNvSpPr/>
      </xdr:nvSpPr>
      <xdr:spPr>
        <a:xfrm>
          <a:off x="20383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164592</xdr:rowOff>
    </xdr:from>
    <xdr:to>
      <xdr:col>111</xdr:col>
      <xdr:colOff>177800</xdr:colOff>
      <xdr:row>57</xdr:row>
      <xdr:rowOff>114300</xdr:rowOff>
    </xdr:to>
    <xdr:cxnSp macro="">
      <xdr:nvCxnSpPr>
        <xdr:cNvPr id="595" name="直線コネクタ 594"/>
        <xdr:cNvCxnSpPr/>
      </xdr:nvCxnSpPr>
      <xdr:spPr>
        <a:xfrm>
          <a:off x="20434300" y="9765792"/>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13123</xdr:rowOff>
    </xdr:from>
    <xdr:ext cx="469744" cy="259045"/>
    <xdr:sp macro="" textlink="">
      <xdr:nvSpPr>
        <xdr:cNvPr id="596" name="n_1aveValue【学校施設】&#10;一人当たり面積"/>
        <xdr:cNvSpPr txBox="1"/>
      </xdr:nvSpPr>
      <xdr:spPr>
        <a:xfrm>
          <a:off x="21075727" y="1030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97248</xdr:rowOff>
    </xdr:from>
    <xdr:ext cx="469744" cy="259045"/>
    <xdr:sp macro="" textlink="">
      <xdr:nvSpPr>
        <xdr:cNvPr id="597" name="n_2aveValue【学校施設】&#10;一人当たり面積"/>
        <xdr:cNvSpPr txBox="1"/>
      </xdr:nvSpPr>
      <xdr:spPr>
        <a:xfrm>
          <a:off x="20199427" y="1021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10177</xdr:rowOff>
    </xdr:from>
    <xdr:ext cx="469744" cy="259045"/>
    <xdr:sp macro="" textlink="">
      <xdr:nvSpPr>
        <xdr:cNvPr id="598" name="n_1mainValue【学校施設】&#10;一人当たり面積"/>
        <xdr:cNvSpPr txBox="1"/>
      </xdr:nvSpPr>
      <xdr:spPr>
        <a:xfrm>
          <a:off x="21075727" y="96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60469</xdr:rowOff>
    </xdr:from>
    <xdr:ext cx="469744" cy="259045"/>
    <xdr:sp macro="" textlink="">
      <xdr:nvSpPr>
        <xdr:cNvPr id="599" name="n_2mainValue【学校施設】&#10;一人当たり面積"/>
        <xdr:cNvSpPr txBox="1"/>
      </xdr:nvSpPr>
      <xdr:spPr>
        <a:xfrm>
          <a:off x="20199427" y="949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0" name="テキスト ボックス 60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1" name="直線コネクタ 61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2" name="テキスト ボックス 61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3" name="直線コネクタ 61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4" name="テキスト ボックス 61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5" name="直線コネクタ 61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6" name="テキスト ボックス 61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7" name="直線コネクタ 61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8" name="テキスト ボックス 61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9" name="直線コネクタ 61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0" name="テキスト ボックス 61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2" name="テキスト ボックス 6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624" name="直線コネクタ 623"/>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25"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26" name="直線コネクタ 625"/>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8" name="直線コネクタ 62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629"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30" name="フローチャート: 判断 629"/>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631" name="フローチャート: 判断 630"/>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32" name="フローチャート: 判断 631"/>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139700</xdr:rowOff>
    </xdr:from>
    <xdr:to>
      <xdr:col>85</xdr:col>
      <xdr:colOff>177800</xdr:colOff>
      <xdr:row>81</xdr:row>
      <xdr:rowOff>69850</xdr:rowOff>
    </xdr:to>
    <xdr:sp macro="" textlink="">
      <xdr:nvSpPr>
        <xdr:cNvPr id="638" name="楕円 637"/>
        <xdr:cNvSpPr/>
      </xdr:nvSpPr>
      <xdr:spPr>
        <a:xfrm>
          <a:off x="16268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162577</xdr:rowOff>
    </xdr:from>
    <xdr:ext cx="405111" cy="259045"/>
    <xdr:sp macro="" textlink="">
      <xdr:nvSpPr>
        <xdr:cNvPr id="639" name="【児童館】&#10;有形固定資産減価償却率該当値テキスト"/>
        <xdr:cNvSpPr txBox="1"/>
      </xdr:nvSpPr>
      <xdr:spPr>
        <a:xfrm>
          <a:off x="16357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xdr:rowOff>
    </xdr:from>
    <xdr:to>
      <xdr:col>81</xdr:col>
      <xdr:colOff>101600</xdr:colOff>
      <xdr:row>81</xdr:row>
      <xdr:rowOff>109855</xdr:rowOff>
    </xdr:to>
    <xdr:sp macro="" textlink="">
      <xdr:nvSpPr>
        <xdr:cNvPr id="640" name="楕円 639"/>
        <xdr:cNvSpPr/>
      </xdr:nvSpPr>
      <xdr:spPr>
        <a:xfrm>
          <a:off x="15430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19050</xdr:rowOff>
    </xdr:from>
    <xdr:to>
      <xdr:col>85</xdr:col>
      <xdr:colOff>127000</xdr:colOff>
      <xdr:row>81</xdr:row>
      <xdr:rowOff>59055</xdr:rowOff>
    </xdr:to>
    <xdr:cxnSp macro="">
      <xdr:nvCxnSpPr>
        <xdr:cNvPr id="641" name="直線コネクタ 640"/>
        <xdr:cNvCxnSpPr/>
      </xdr:nvCxnSpPr>
      <xdr:spPr>
        <a:xfrm flipV="1">
          <a:off x="15481300" y="139065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42" name="楕円 641"/>
        <xdr:cNvSpPr/>
      </xdr:nvSpPr>
      <xdr:spPr>
        <a:xfrm>
          <a:off x="14541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59055</xdr:rowOff>
    </xdr:from>
    <xdr:to>
      <xdr:col>81</xdr:col>
      <xdr:colOff>50800</xdr:colOff>
      <xdr:row>81</xdr:row>
      <xdr:rowOff>108586</xdr:rowOff>
    </xdr:to>
    <xdr:cxnSp macro="">
      <xdr:nvCxnSpPr>
        <xdr:cNvPr id="643" name="直線コネクタ 642"/>
        <xdr:cNvCxnSpPr/>
      </xdr:nvCxnSpPr>
      <xdr:spPr>
        <a:xfrm flipV="1">
          <a:off x="14592300" y="1394650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644"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645" name="n_2aveValue【児童館】&#10;有形固定資産減価償却率"/>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126382</xdr:rowOff>
    </xdr:from>
    <xdr:ext cx="405111" cy="259045"/>
    <xdr:sp macro="" textlink="">
      <xdr:nvSpPr>
        <xdr:cNvPr id="646" name="n_1mainValue【児童館】&#10;有形固定資産減価償却率"/>
        <xdr:cNvSpPr txBox="1"/>
      </xdr:nvSpPr>
      <xdr:spPr>
        <a:xfrm>
          <a:off x="15266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47" name="n_2mainValue【児童館】&#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8" name="直線コネクタ 65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9" name="テキスト ボックス 65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0" name="直線コネクタ 65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1" name="テキスト ボックス 66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2" name="直線コネクタ 66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3" name="テキスト ボックス 66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4" name="直線コネクタ 66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5" name="テキスト ボックス 66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6" name="直線コネクタ 66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7" name="テキスト ボックス 66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8" name="直線コネクタ 66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9" name="テキスト ボックス 66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673" name="直線コネクタ 672"/>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74"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75" name="直線コネクタ 674"/>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76"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77" name="直線コネクタ 676"/>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78"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79" name="フローチャート: 判断 678"/>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80" name="フローチャート: 判断 679"/>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81" name="フローチャート: 判断 680"/>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87" name="楕円 686"/>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88"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89" name="楕円 688"/>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90" name="直線コネクタ 689"/>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91" name="楕円 690"/>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92" name="直線コネクタ 691"/>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93"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94"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95"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96"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7" name="テキスト ボックス 7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8" name="直線コネクタ 7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9" name="テキスト ボックス 7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0" name="直線コネクタ 7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1" name="テキスト ボックス 7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2" name="直線コネクタ 7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3" name="テキスト ボックス 7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4" name="直線コネクタ 7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5" name="テキスト ボックス 7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6" name="直線コネクタ 7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7" name="テキスト ボックス 7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9" name="テキスト ボックス 7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721" name="直線コネクタ 720"/>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722"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723" name="直線コネクタ 722"/>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724"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725" name="直線コネクタ 724"/>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726"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27" name="フローチャート: 判断 726"/>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728" name="フローチャート: 判断 727"/>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729" name="フローチャート: 判断 728"/>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35" name="楕円 734"/>
        <xdr:cNvSpPr/>
      </xdr:nvSpPr>
      <xdr:spPr>
        <a:xfrm>
          <a:off x="16268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2557</xdr:rowOff>
    </xdr:from>
    <xdr:ext cx="405111" cy="259045"/>
    <xdr:sp macro="" textlink="">
      <xdr:nvSpPr>
        <xdr:cNvPr id="736" name="【公民館】&#10;有形固定資産減価償却率該当値テキスト"/>
        <xdr:cNvSpPr txBox="1"/>
      </xdr:nvSpPr>
      <xdr:spPr>
        <a:xfrm>
          <a:off x="163576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17780</xdr:rowOff>
    </xdr:from>
    <xdr:to>
      <xdr:col>81</xdr:col>
      <xdr:colOff>101600</xdr:colOff>
      <xdr:row>104</xdr:row>
      <xdr:rowOff>119380</xdr:rowOff>
    </xdr:to>
    <xdr:sp macro="" textlink="">
      <xdr:nvSpPr>
        <xdr:cNvPr id="737" name="楕円 736"/>
        <xdr:cNvSpPr/>
      </xdr:nvSpPr>
      <xdr:spPr>
        <a:xfrm>
          <a:off x="15430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104</xdr:row>
      <xdr:rowOff>68580</xdr:rowOff>
    </xdr:to>
    <xdr:cxnSp macro="">
      <xdr:nvCxnSpPr>
        <xdr:cNvPr id="738" name="直線コネクタ 737"/>
        <xdr:cNvCxnSpPr/>
      </xdr:nvCxnSpPr>
      <xdr:spPr>
        <a:xfrm flipV="1">
          <a:off x="15481300" y="17861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95886</xdr:rowOff>
    </xdr:from>
    <xdr:to>
      <xdr:col>76</xdr:col>
      <xdr:colOff>165100</xdr:colOff>
      <xdr:row>104</xdr:row>
      <xdr:rowOff>26036</xdr:rowOff>
    </xdr:to>
    <xdr:sp macro="" textlink="">
      <xdr:nvSpPr>
        <xdr:cNvPr id="739" name="楕円 738"/>
        <xdr:cNvSpPr/>
      </xdr:nvSpPr>
      <xdr:spPr>
        <a:xfrm>
          <a:off x="14541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146686</xdr:rowOff>
    </xdr:from>
    <xdr:to>
      <xdr:col>81</xdr:col>
      <xdr:colOff>50800</xdr:colOff>
      <xdr:row>104</xdr:row>
      <xdr:rowOff>68580</xdr:rowOff>
    </xdr:to>
    <xdr:cxnSp macro="">
      <xdr:nvCxnSpPr>
        <xdr:cNvPr id="740" name="直線コネクタ 739"/>
        <xdr:cNvCxnSpPr/>
      </xdr:nvCxnSpPr>
      <xdr:spPr>
        <a:xfrm>
          <a:off x="14592300" y="17806036"/>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741"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742"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135907</xdr:rowOff>
    </xdr:from>
    <xdr:ext cx="405111" cy="259045"/>
    <xdr:sp macro="" textlink="">
      <xdr:nvSpPr>
        <xdr:cNvPr id="743" name="n_1mainValue【公民館】&#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42563</xdr:rowOff>
    </xdr:from>
    <xdr:ext cx="405111" cy="259045"/>
    <xdr:sp macro="" textlink="">
      <xdr:nvSpPr>
        <xdr:cNvPr id="744" name="n_2mainValue【公民館】&#10;有形固定資産減価償却率"/>
        <xdr:cNvSpPr txBox="1"/>
      </xdr:nvSpPr>
      <xdr:spPr>
        <a:xfrm>
          <a:off x="14389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3" name="テキスト ボックス 7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4" name="直線コネクタ 7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5" name="直線コネクタ 7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6" name="テキスト ボックス 7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7" name="直線コネクタ 7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8" name="テキスト ボックス 7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9" name="直線コネクタ 7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0" name="テキスト ボックス 7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1" name="直線コネクタ 7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2" name="テキスト ボックス 7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3" name="直線コネクタ 7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4" name="テキスト ボックス 7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5" name="直線コネクタ 7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6" name="テキスト ボックス 7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768" name="直線コネクタ 767"/>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769"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70" name="直線コネクタ 769"/>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7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2" name="直線コネクタ 77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773"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74" name="フローチャート: 判断 773"/>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75" name="フローチャート: 判断 774"/>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76" name="フローチャート: 判断 775"/>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25400</xdr:rowOff>
    </xdr:from>
    <xdr:to>
      <xdr:col>116</xdr:col>
      <xdr:colOff>114300</xdr:colOff>
      <xdr:row>103</xdr:row>
      <xdr:rowOff>127000</xdr:rowOff>
    </xdr:to>
    <xdr:sp macro="" textlink="">
      <xdr:nvSpPr>
        <xdr:cNvPr id="782" name="楕円 781"/>
        <xdr:cNvSpPr/>
      </xdr:nvSpPr>
      <xdr:spPr>
        <a:xfrm>
          <a:off x="22110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48277</xdr:rowOff>
    </xdr:from>
    <xdr:ext cx="469744" cy="259045"/>
    <xdr:sp macro="" textlink="">
      <xdr:nvSpPr>
        <xdr:cNvPr id="783" name="【公民館】&#10;一人当たり面積該当値テキスト"/>
        <xdr:cNvSpPr txBox="1"/>
      </xdr:nvSpPr>
      <xdr:spPr>
        <a:xfrm>
          <a:off x="22199600"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21589</xdr:rowOff>
    </xdr:from>
    <xdr:to>
      <xdr:col>112</xdr:col>
      <xdr:colOff>38100</xdr:colOff>
      <xdr:row>103</xdr:row>
      <xdr:rowOff>123189</xdr:rowOff>
    </xdr:to>
    <xdr:sp macro="" textlink="">
      <xdr:nvSpPr>
        <xdr:cNvPr id="784" name="楕円 783"/>
        <xdr:cNvSpPr/>
      </xdr:nvSpPr>
      <xdr:spPr>
        <a:xfrm>
          <a:off x="21272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72389</xdr:rowOff>
    </xdr:from>
    <xdr:to>
      <xdr:col>116</xdr:col>
      <xdr:colOff>63500</xdr:colOff>
      <xdr:row>103</xdr:row>
      <xdr:rowOff>76200</xdr:rowOff>
    </xdr:to>
    <xdr:cxnSp macro="">
      <xdr:nvCxnSpPr>
        <xdr:cNvPr id="785" name="直線コネクタ 784"/>
        <xdr:cNvCxnSpPr/>
      </xdr:nvCxnSpPr>
      <xdr:spPr>
        <a:xfrm>
          <a:off x="21323300" y="177317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786" name="楕円 785"/>
        <xdr:cNvSpPr/>
      </xdr:nvSpPr>
      <xdr:spPr>
        <a:xfrm>
          <a:off x="2038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72389</xdr:rowOff>
    </xdr:from>
    <xdr:to>
      <xdr:col>111</xdr:col>
      <xdr:colOff>177800</xdr:colOff>
      <xdr:row>105</xdr:row>
      <xdr:rowOff>41911</xdr:rowOff>
    </xdr:to>
    <xdr:cxnSp macro="">
      <xdr:nvCxnSpPr>
        <xdr:cNvPr id="787" name="直線コネクタ 786"/>
        <xdr:cNvCxnSpPr/>
      </xdr:nvCxnSpPr>
      <xdr:spPr>
        <a:xfrm flipV="1">
          <a:off x="20434300" y="17731739"/>
          <a:ext cx="889000" cy="31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788"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89" name="n_2aveValue【公民館】&#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139716</xdr:rowOff>
    </xdr:from>
    <xdr:ext cx="469744" cy="259045"/>
    <xdr:sp macro="" textlink="">
      <xdr:nvSpPr>
        <xdr:cNvPr id="790" name="n_1mainValue【公民館】&#10;一人当たり面積"/>
        <xdr:cNvSpPr txBox="1"/>
      </xdr:nvSpPr>
      <xdr:spPr>
        <a:xfrm>
          <a:off x="210757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791" name="n_2main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資産全体の比率に平行して、施設累計別にみても全体的に類似団体平均を上回っている状況である。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経年比較においても、復興関連事業で整備が進められている道路以外は全体的に比率が上昇しており、老朽化が進んでいる状況となっている。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２度の合併により道路や学校施設等の公共施設の数が類似団体より多く、このことも比率の高さに大きく起因しており、今後は人口減少を踏まえた公共施設の統廃合や設備改修等について、公共施設等総合管理計画に基づいた計画的な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54,159
53,968
1,259.15
55,428,915
52,095,694
1,760,962
17,665,905
39,413,981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150784</xdr:rowOff>
    </xdr:from>
    <xdr:ext cx="405111" cy="259045"/>
    <xdr:sp macro="" textlink="">
      <xdr:nvSpPr>
        <xdr:cNvPr id="6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116494</xdr:rowOff>
    </xdr:from>
    <xdr:ext cx="405111" cy="259045"/>
    <xdr:sp macro="" textlink="">
      <xdr:nvSpPr>
        <xdr:cNvPr id="67"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58057</xdr:rowOff>
    </xdr:from>
    <xdr:to>
      <xdr:col>24</xdr:col>
      <xdr:colOff>114300</xdr:colOff>
      <xdr:row>33</xdr:row>
      <xdr:rowOff>159657</xdr:rowOff>
    </xdr:to>
    <xdr:sp macro="" textlink="">
      <xdr:nvSpPr>
        <xdr:cNvPr id="73" name="楕円 72"/>
        <xdr:cNvSpPr/>
      </xdr:nvSpPr>
      <xdr:spPr>
        <a:xfrm>
          <a:off x="4584700" y="571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11084</xdr:rowOff>
    </xdr:from>
    <xdr:ext cx="405111" cy="259045"/>
    <xdr:sp macro="" textlink="">
      <xdr:nvSpPr>
        <xdr:cNvPr id="74" name="【図書館】&#10;有形固定資産減価償却率該当値テキスト"/>
        <xdr:cNvSpPr txBox="1"/>
      </xdr:nvSpPr>
      <xdr:spPr>
        <a:xfrm>
          <a:off x="4673600" y="5668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105410</xdr:rowOff>
    </xdr:from>
    <xdr:to>
      <xdr:col>20</xdr:col>
      <xdr:colOff>38100</xdr:colOff>
      <xdr:row>34</xdr:row>
      <xdr:rowOff>35560</xdr:rowOff>
    </xdr:to>
    <xdr:sp macro="" textlink="">
      <xdr:nvSpPr>
        <xdr:cNvPr id="75" name="楕円 74"/>
        <xdr:cNvSpPr/>
      </xdr:nvSpPr>
      <xdr:spPr>
        <a:xfrm>
          <a:off x="3746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108857</xdr:rowOff>
    </xdr:from>
    <xdr:to>
      <xdr:col>24</xdr:col>
      <xdr:colOff>63500</xdr:colOff>
      <xdr:row>33</xdr:row>
      <xdr:rowOff>156210</xdr:rowOff>
    </xdr:to>
    <xdr:cxnSp macro="">
      <xdr:nvCxnSpPr>
        <xdr:cNvPr id="76" name="直線コネクタ 75"/>
        <xdr:cNvCxnSpPr/>
      </xdr:nvCxnSpPr>
      <xdr:spPr>
        <a:xfrm flipV="1">
          <a:off x="3797300" y="576670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152763</xdr:rowOff>
    </xdr:from>
    <xdr:to>
      <xdr:col>15</xdr:col>
      <xdr:colOff>101600</xdr:colOff>
      <xdr:row>34</xdr:row>
      <xdr:rowOff>82913</xdr:rowOff>
    </xdr:to>
    <xdr:sp macro="" textlink="">
      <xdr:nvSpPr>
        <xdr:cNvPr id="77" name="楕円 76"/>
        <xdr:cNvSpPr/>
      </xdr:nvSpPr>
      <xdr:spPr>
        <a:xfrm>
          <a:off x="2857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156210</xdr:rowOff>
    </xdr:from>
    <xdr:to>
      <xdr:col>19</xdr:col>
      <xdr:colOff>177800</xdr:colOff>
      <xdr:row>34</xdr:row>
      <xdr:rowOff>32113</xdr:rowOff>
    </xdr:to>
    <xdr:cxnSp macro="">
      <xdr:nvCxnSpPr>
        <xdr:cNvPr id="78" name="直線コネクタ 77"/>
        <xdr:cNvCxnSpPr/>
      </xdr:nvCxnSpPr>
      <xdr:spPr>
        <a:xfrm flipV="1">
          <a:off x="2908300" y="581406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52087</xdr:rowOff>
    </xdr:from>
    <xdr:ext cx="405111" cy="259045"/>
    <xdr:sp macro="" textlink="">
      <xdr:nvSpPr>
        <xdr:cNvPr id="79" name="n_1mainValue【図書館】&#10;有形固定資産減価償却率"/>
        <xdr:cNvSpPr txBox="1"/>
      </xdr:nvSpPr>
      <xdr:spPr>
        <a:xfrm>
          <a:off x="35820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99440</xdr:rowOff>
    </xdr:from>
    <xdr:ext cx="405111" cy="259045"/>
    <xdr:sp macro="" textlink="">
      <xdr:nvSpPr>
        <xdr:cNvPr id="80" name="n_2mainValue【図書館】&#10;有形固定資産減価償却率"/>
        <xdr:cNvSpPr txBox="1"/>
      </xdr:nvSpPr>
      <xdr:spPr>
        <a:xfrm>
          <a:off x="27057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12"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113" name="フローチャート: 判断 112"/>
        <xdr:cNvSpPr/>
      </xdr:nvSpPr>
      <xdr:spPr>
        <a:xfrm>
          <a:off x="8699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86377</xdr:rowOff>
    </xdr:from>
    <xdr:ext cx="469744" cy="259045"/>
    <xdr:sp macro="" textlink="">
      <xdr:nvSpPr>
        <xdr:cNvPr id="114" name="n_2aveValue【図書館】&#10;一人当たり面積"/>
        <xdr:cNvSpPr txBox="1"/>
      </xdr:nvSpPr>
      <xdr:spPr>
        <a:xfrm>
          <a:off x="8515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20" name="楕円 119"/>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21" name="【図書館】&#10;一人当たり面積該当値テキスト"/>
        <xdr:cNvSpPr txBox="1"/>
      </xdr:nvSpPr>
      <xdr:spPr>
        <a:xfrm>
          <a:off x="105156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22" name="楕円 121"/>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165100</xdr:rowOff>
    </xdr:to>
    <xdr:cxnSp macro="">
      <xdr:nvCxnSpPr>
        <xdr:cNvPr id="123" name="直線コネクタ 122"/>
        <xdr:cNvCxnSpPr/>
      </xdr:nvCxnSpPr>
      <xdr:spPr>
        <a:xfrm flipV="1">
          <a:off x="9639300" y="666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24" name="楕円 123"/>
        <xdr:cNvSpPr/>
      </xdr:nvSpPr>
      <xdr:spPr>
        <a:xfrm>
          <a:off x="8699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165100</xdr:rowOff>
    </xdr:from>
    <xdr:to>
      <xdr:col>50</xdr:col>
      <xdr:colOff>114300</xdr:colOff>
      <xdr:row>39</xdr:row>
      <xdr:rowOff>6350</xdr:rowOff>
    </xdr:to>
    <xdr:cxnSp macro="">
      <xdr:nvCxnSpPr>
        <xdr:cNvPr id="125" name="直線コネクタ 124"/>
        <xdr:cNvCxnSpPr/>
      </xdr:nvCxnSpPr>
      <xdr:spPr>
        <a:xfrm flipV="1">
          <a:off x="8750300" y="668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35577</xdr:rowOff>
    </xdr:from>
    <xdr:ext cx="469744" cy="259045"/>
    <xdr:sp macro="" textlink="">
      <xdr:nvSpPr>
        <xdr:cNvPr id="126" name="n_1mainValue【図書館】&#10;一人当たり面積"/>
        <xdr:cNvSpPr txBox="1"/>
      </xdr:nvSpPr>
      <xdr:spPr>
        <a:xfrm>
          <a:off x="93917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73677</xdr:rowOff>
    </xdr:from>
    <xdr:ext cx="469744" cy="259045"/>
    <xdr:sp macro="" textlink="">
      <xdr:nvSpPr>
        <xdr:cNvPr id="127" name="n_2mainValue【図書館】&#10;一人当たり面積"/>
        <xdr:cNvSpPr txBox="1"/>
      </xdr:nvSpPr>
      <xdr:spPr>
        <a:xfrm>
          <a:off x="8515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7"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61612</xdr:rowOff>
    </xdr:from>
    <xdr:ext cx="405111" cy="259045"/>
    <xdr:sp macro="" textlink="">
      <xdr:nvSpPr>
        <xdr:cNvPr id="160"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61" name="フローチャート: 判断 160"/>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62"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164465</xdr:rowOff>
    </xdr:from>
    <xdr:to>
      <xdr:col>24</xdr:col>
      <xdr:colOff>114300</xdr:colOff>
      <xdr:row>60</xdr:row>
      <xdr:rowOff>94615</xdr:rowOff>
    </xdr:to>
    <xdr:sp macro="" textlink="">
      <xdr:nvSpPr>
        <xdr:cNvPr id="168" name="楕円 167"/>
        <xdr:cNvSpPr/>
      </xdr:nvSpPr>
      <xdr:spPr>
        <a:xfrm>
          <a:off x="4584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142892</xdr:rowOff>
    </xdr:from>
    <xdr:ext cx="405111" cy="259045"/>
    <xdr:sp macro="" textlink="">
      <xdr:nvSpPr>
        <xdr:cNvPr id="169" name="【体育館・プール】&#10;有形固定資産減価償却率該当値テキスト"/>
        <xdr:cNvSpPr txBox="1"/>
      </xdr:nvSpPr>
      <xdr:spPr>
        <a:xfrm>
          <a:off x="4673600"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70" name="楕円 169"/>
        <xdr:cNvSpPr/>
      </xdr:nvSpPr>
      <xdr:spPr>
        <a:xfrm>
          <a:off x="3746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43815</xdr:rowOff>
    </xdr:from>
    <xdr:to>
      <xdr:col>24</xdr:col>
      <xdr:colOff>63500</xdr:colOff>
      <xdr:row>60</xdr:row>
      <xdr:rowOff>76200</xdr:rowOff>
    </xdr:to>
    <xdr:cxnSp macro="">
      <xdr:nvCxnSpPr>
        <xdr:cNvPr id="171" name="直線コネクタ 170"/>
        <xdr:cNvCxnSpPr/>
      </xdr:nvCxnSpPr>
      <xdr:spPr>
        <a:xfrm flipV="1">
          <a:off x="3797300" y="103308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76835</xdr:rowOff>
    </xdr:from>
    <xdr:to>
      <xdr:col>15</xdr:col>
      <xdr:colOff>101600</xdr:colOff>
      <xdr:row>61</xdr:row>
      <xdr:rowOff>6985</xdr:rowOff>
    </xdr:to>
    <xdr:sp macro="" textlink="">
      <xdr:nvSpPr>
        <xdr:cNvPr id="172" name="楕円 171"/>
        <xdr:cNvSpPr/>
      </xdr:nvSpPr>
      <xdr:spPr>
        <a:xfrm>
          <a:off x="2857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76200</xdr:rowOff>
    </xdr:from>
    <xdr:to>
      <xdr:col>19</xdr:col>
      <xdr:colOff>177800</xdr:colOff>
      <xdr:row>60</xdr:row>
      <xdr:rowOff>127635</xdr:rowOff>
    </xdr:to>
    <xdr:cxnSp macro="">
      <xdr:nvCxnSpPr>
        <xdr:cNvPr id="173" name="直線コネクタ 172"/>
        <xdr:cNvCxnSpPr/>
      </xdr:nvCxnSpPr>
      <xdr:spPr>
        <a:xfrm flipV="1">
          <a:off x="2908300" y="103632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118127</xdr:rowOff>
    </xdr:from>
    <xdr:ext cx="405111" cy="259045"/>
    <xdr:sp macro="" textlink="">
      <xdr:nvSpPr>
        <xdr:cNvPr id="174" name="n_1mainValue【体育館・プール】&#10;有形固定資産減価償却率"/>
        <xdr:cNvSpPr txBox="1"/>
      </xdr:nvSpPr>
      <xdr:spPr>
        <a:xfrm>
          <a:off x="3582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169562</xdr:rowOff>
    </xdr:from>
    <xdr:ext cx="405111" cy="259045"/>
    <xdr:sp macro="" textlink="">
      <xdr:nvSpPr>
        <xdr:cNvPr id="175" name="n_2mainValue【体育館・プール】&#10;有形固定資産減価償却率"/>
        <xdr:cNvSpPr txBox="1"/>
      </xdr:nvSpPr>
      <xdr:spPr>
        <a:xfrm>
          <a:off x="2705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204"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135272</xdr:rowOff>
    </xdr:from>
    <xdr:ext cx="469744" cy="259045"/>
    <xdr:sp macro="" textlink="">
      <xdr:nvSpPr>
        <xdr:cNvPr id="207"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xdr:rowOff>
    </xdr:from>
    <xdr:to>
      <xdr:col>46</xdr:col>
      <xdr:colOff>38100</xdr:colOff>
      <xdr:row>62</xdr:row>
      <xdr:rowOff>106045</xdr:rowOff>
    </xdr:to>
    <xdr:sp macro="" textlink="">
      <xdr:nvSpPr>
        <xdr:cNvPr id="208" name="フローチャート: 判断 207"/>
        <xdr:cNvSpPr/>
      </xdr:nvSpPr>
      <xdr:spPr>
        <a:xfrm>
          <a:off x="8699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97172</xdr:rowOff>
    </xdr:from>
    <xdr:ext cx="469744" cy="259045"/>
    <xdr:sp macro="" textlink="">
      <xdr:nvSpPr>
        <xdr:cNvPr id="209" name="n_2aveValue【体育館・プール】&#10;一人当たり面積"/>
        <xdr:cNvSpPr txBox="1"/>
      </xdr:nvSpPr>
      <xdr:spPr>
        <a:xfrm>
          <a:off x="8515427"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34925</xdr:rowOff>
    </xdr:from>
    <xdr:to>
      <xdr:col>55</xdr:col>
      <xdr:colOff>50800</xdr:colOff>
      <xdr:row>61</xdr:row>
      <xdr:rowOff>136525</xdr:rowOff>
    </xdr:to>
    <xdr:sp macro="" textlink="">
      <xdr:nvSpPr>
        <xdr:cNvPr id="215" name="楕円 214"/>
        <xdr:cNvSpPr/>
      </xdr:nvSpPr>
      <xdr:spPr>
        <a:xfrm>
          <a:off x="10426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57802</xdr:rowOff>
    </xdr:from>
    <xdr:ext cx="469744" cy="259045"/>
    <xdr:sp macro="" textlink="">
      <xdr:nvSpPr>
        <xdr:cNvPr id="216" name="【体育館・プール】&#10;一人当たり面積該当値テキスト"/>
        <xdr:cNvSpPr txBox="1"/>
      </xdr:nvSpPr>
      <xdr:spPr>
        <a:xfrm>
          <a:off x="10515600" y="103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29210</xdr:rowOff>
    </xdr:from>
    <xdr:to>
      <xdr:col>50</xdr:col>
      <xdr:colOff>165100</xdr:colOff>
      <xdr:row>61</xdr:row>
      <xdr:rowOff>130810</xdr:rowOff>
    </xdr:to>
    <xdr:sp macro="" textlink="">
      <xdr:nvSpPr>
        <xdr:cNvPr id="217" name="楕円 216"/>
        <xdr:cNvSpPr/>
      </xdr:nvSpPr>
      <xdr:spPr>
        <a:xfrm>
          <a:off x="958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80010</xdr:rowOff>
    </xdr:from>
    <xdr:to>
      <xdr:col>55</xdr:col>
      <xdr:colOff>0</xdr:colOff>
      <xdr:row>61</xdr:row>
      <xdr:rowOff>85725</xdr:rowOff>
    </xdr:to>
    <xdr:cxnSp macro="">
      <xdr:nvCxnSpPr>
        <xdr:cNvPr id="218" name="直線コネクタ 217"/>
        <xdr:cNvCxnSpPr/>
      </xdr:nvCxnSpPr>
      <xdr:spPr>
        <a:xfrm>
          <a:off x="9639300" y="105384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36830</xdr:rowOff>
    </xdr:from>
    <xdr:to>
      <xdr:col>46</xdr:col>
      <xdr:colOff>38100</xdr:colOff>
      <xdr:row>61</xdr:row>
      <xdr:rowOff>138430</xdr:rowOff>
    </xdr:to>
    <xdr:sp macro="" textlink="">
      <xdr:nvSpPr>
        <xdr:cNvPr id="219" name="楕円 218"/>
        <xdr:cNvSpPr/>
      </xdr:nvSpPr>
      <xdr:spPr>
        <a:xfrm>
          <a:off x="8699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80010</xdr:rowOff>
    </xdr:from>
    <xdr:to>
      <xdr:col>50</xdr:col>
      <xdr:colOff>114300</xdr:colOff>
      <xdr:row>61</xdr:row>
      <xdr:rowOff>87630</xdr:rowOff>
    </xdr:to>
    <xdr:cxnSp macro="">
      <xdr:nvCxnSpPr>
        <xdr:cNvPr id="220" name="直線コネクタ 219"/>
        <xdr:cNvCxnSpPr/>
      </xdr:nvCxnSpPr>
      <xdr:spPr>
        <a:xfrm flipV="1">
          <a:off x="8750300" y="10538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147337</xdr:rowOff>
    </xdr:from>
    <xdr:ext cx="469744" cy="259045"/>
    <xdr:sp macro="" textlink="">
      <xdr:nvSpPr>
        <xdr:cNvPr id="221" name="n_1mainValue【体育館・プール】&#10;一人当たり面積"/>
        <xdr:cNvSpPr txBox="1"/>
      </xdr:nvSpPr>
      <xdr:spPr>
        <a:xfrm>
          <a:off x="9391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154957</xdr:rowOff>
    </xdr:from>
    <xdr:ext cx="469744" cy="259045"/>
    <xdr:sp macro="" textlink="">
      <xdr:nvSpPr>
        <xdr:cNvPr id="222" name="n_2mainValue【体育館・プール】&#10;一人当たり面積"/>
        <xdr:cNvSpPr txBox="1"/>
      </xdr:nvSpPr>
      <xdr:spPr>
        <a:xfrm>
          <a:off x="8515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21607</xdr:rowOff>
    </xdr:from>
    <xdr:ext cx="405111" cy="259045"/>
    <xdr:sp macro="" textlink="">
      <xdr:nvSpPr>
        <xdr:cNvPr id="255"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111125</xdr:rowOff>
    </xdr:from>
    <xdr:to>
      <xdr:col>15</xdr:col>
      <xdr:colOff>101600</xdr:colOff>
      <xdr:row>84</xdr:row>
      <xdr:rowOff>41275</xdr:rowOff>
    </xdr:to>
    <xdr:sp macro="" textlink="">
      <xdr:nvSpPr>
        <xdr:cNvPr id="256" name="フローチャート: 判断 255"/>
        <xdr:cNvSpPr/>
      </xdr:nvSpPr>
      <xdr:spPr>
        <a:xfrm>
          <a:off x="2857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32402</xdr:rowOff>
    </xdr:from>
    <xdr:ext cx="405111" cy="259045"/>
    <xdr:sp macro="" textlink="">
      <xdr:nvSpPr>
        <xdr:cNvPr id="257" name="n_2aveValue【福祉施設】&#10;有形固定資産減価償却率"/>
        <xdr:cNvSpPr txBox="1"/>
      </xdr:nvSpPr>
      <xdr:spPr>
        <a:xfrm>
          <a:off x="2705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63" name="楕円 262"/>
        <xdr:cNvSpPr/>
      </xdr:nvSpPr>
      <xdr:spPr>
        <a:xfrm>
          <a:off x="4584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140988</xdr:rowOff>
    </xdr:from>
    <xdr:ext cx="405111" cy="259045"/>
    <xdr:sp macro="" textlink="">
      <xdr:nvSpPr>
        <xdr:cNvPr id="264" name="【福祉施設】&#10;有形固定資産減価償却率該当値テキスト"/>
        <xdr:cNvSpPr txBox="1"/>
      </xdr:nvSpPr>
      <xdr:spPr>
        <a:xfrm>
          <a:off x="4673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265" name="楕円 264"/>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41911</xdr:rowOff>
    </xdr:from>
    <xdr:to>
      <xdr:col>24</xdr:col>
      <xdr:colOff>63500</xdr:colOff>
      <xdr:row>83</xdr:row>
      <xdr:rowOff>78105</xdr:rowOff>
    </xdr:to>
    <xdr:cxnSp macro="">
      <xdr:nvCxnSpPr>
        <xdr:cNvPr id="266" name="直線コネクタ 265"/>
        <xdr:cNvCxnSpPr/>
      </xdr:nvCxnSpPr>
      <xdr:spPr>
        <a:xfrm flipV="1">
          <a:off x="3797300" y="142722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73025</xdr:rowOff>
    </xdr:from>
    <xdr:to>
      <xdr:col>15</xdr:col>
      <xdr:colOff>101600</xdr:colOff>
      <xdr:row>84</xdr:row>
      <xdr:rowOff>3175</xdr:rowOff>
    </xdr:to>
    <xdr:sp macro="" textlink="">
      <xdr:nvSpPr>
        <xdr:cNvPr id="267" name="楕円 266"/>
        <xdr:cNvSpPr/>
      </xdr:nvSpPr>
      <xdr:spPr>
        <a:xfrm>
          <a:off x="2857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123825</xdr:rowOff>
    </xdr:to>
    <xdr:cxnSp macro="">
      <xdr:nvCxnSpPr>
        <xdr:cNvPr id="268" name="直線コネクタ 267"/>
        <xdr:cNvCxnSpPr/>
      </xdr:nvCxnSpPr>
      <xdr:spPr>
        <a:xfrm flipV="1">
          <a:off x="2908300" y="14308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120032</xdr:rowOff>
    </xdr:from>
    <xdr:ext cx="405111" cy="259045"/>
    <xdr:sp macro="" textlink="">
      <xdr:nvSpPr>
        <xdr:cNvPr id="269" name="n_1mainValue【福祉施設】&#10;有形固定資産減価償却率"/>
        <xdr:cNvSpPr txBox="1"/>
      </xdr:nvSpPr>
      <xdr:spPr>
        <a:xfrm>
          <a:off x="3582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19702</xdr:rowOff>
    </xdr:from>
    <xdr:ext cx="405111" cy="259045"/>
    <xdr:sp macro="" textlink="">
      <xdr:nvSpPr>
        <xdr:cNvPr id="270" name="n_2mainValue【福祉施設】&#10;有形固定資産減価償却率"/>
        <xdr:cNvSpPr txBox="1"/>
      </xdr:nvSpPr>
      <xdr:spPr>
        <a:xfrm>
          <a:off x="2705744" y="1407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66312</xdr:rowOff>
    </xdr:from>
    <xdr:ext cx="469744" cy="259045"/>
    <xdr:sp macro="" textlink="">
      <xdr:nvSpPr>
        <xdr:cNvPr id="300"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99313</xdr:rowOff>
    </xdr:from>
    <xdr:to>
      <xdr:col>46</xdr:col>
      <xdr:colOff>38100</xdr:colOff>
      <xdr:row>84</xdr:row>
      <xdr:rowOff>29463</xdr:rowOff>
    </xdr:to>
    <xdr:sp macro="" textlink="">
      <xdr:nvSpPr>
        <xdr:cNvPr id="301" name="フローチャート: 判断 300"/>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20590</xdr:rowOff>
    </xdr:from>
    <xdr:ext cx="469744" cy="259045"/>
    <xdr:sp macro="" textlink="">
      <xdr:nvSpPr>
        <xdr:cNvPr id="302" name="n_2aveValue【福祉施設】&#10;一人当たり面積"/>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113030</xdr:rowOff>
    </xdr:from>
    <xdr:to>
      <xdr:col>55</xdr:col>
      <xdr:colOff>50800</xdr:colOff>
      <xdr:row>82</xdr:row>
      <xdr:rowOff>43180</xdr:rowOff>
    </xdr:to>
    <xdr:sp macro="" textlink="">
      <xdr:nvSpPr>
        <xdr:cNvPr id="308" name="楕円 307"/>
        <xdr:cNvSpPr/>
      </xdr:nvSpPr>
      <xdr:spPr>
        <a:xfrm>
          <a:off x="10426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135907</xdr:rowOff>
    </xdr:from>
    <xdr:ext cx="469744" cy="259045"/>
    <xdr:sp macro="" textlink="">
      <xdr:nvSpPr>
        <xdr:cNvPr id="309" name="【福祉施設】&#10;一人当たり面積該当値テキスト"/>
        <xdr:cNvSpPr txBox="1"/>
      </xdr:nvSpPr>
      <xdr:spPr>
        <a:xfrm>
          <a:off x="10515600"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126746</xdr:rowOff>
    </xdr:from>
    <xdr:to>
      <xdr:col>50</xdr:col>
      <xdr:colOff>165100</xdr:colOff>
      <xdr:row>82</xdr:row>
      <xdr:rowOff>56896</xdr:rowOff>
    </xdr:to>
    <xdr:sp macro="" textlink="">
      <xdr:nvSpPr>
        <xdr:cNvPr id="310" name="楕円 309"/>
        <xdr:cNvSpPr/>
      </xdr:nvSpPr>
      <xdr:spPr>
        <a:xfrm>
          <a:off x="9588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163830</xdr:rowOff>
    </xdr:from>
    <xdr:to>
      <xdr:col>55</xdr:col>
      <xdr:colOff>0</xdr:colOff>
      <xdr:row>82</xdr:row>
      <xdr:rowOff>6096</xdr:rowOff>
    </xdr:to>
    <xdr:cxnSp macro="">
      <xdr:nvCxnSpPr>
        <xdr:cNvPr id="311" name="直線コネクタ 310"/>
        <xdr:cNvCxnSpPr/>
      </xdr:nvCxnSpPr>
      <xdr:spPr>
        <a:xfrm flipV="1">
          <a:off x="9639300" y="140512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135889</xdr:rowOff>
    </xdr:from>
    <xdr:to>
      <xdr:col>46</xdr:col>
      <xdr:colOff>38100</xdr:colOff>
      <xdr:row>82</xdr:row>
      <xdr:rowOff>66039</xdr:rowOff>
    </xdr:to>
    <xdr:sp macro="" textlink="">
      <xdr:nvSpPr>
        <xdr:cNvPr id="312" name="楕円 311"/>
        <xdr:cNvSpPr/>
      </xdr:nvSpPr>
      <xdr:spPr>
        <a:xfrm>
          <a:off x="869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6096</xdr:rowOff>
    </xdr:from>
    <xdr:to>
      <xdr:col>50</xdr:col>
      <xdr:colOff>114300</xdr:colOff>
      <xdr:row>82</xdr:row>
      <xdr:rowOff>15239</xdr:rowOff>
    </xdr:to>
    <xdr:cxnSp macro="">
      <xdr:nvCxnSpPr>
        <xdr:cNvPr id="313" name="直線コネクタ 312"/>
        <xdr:cNvCxnSpPr/>
      </xdr:nvCxnSpPr>
      <xdr:spPr>
        <a:xfrm flipV="1">
          <a:off x="8750300" y="140649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73423</xdr:rowOff>
    </xdr:from>
    <xdr:ext cx="469744" cy="259045"/>
    <xdr:sp macro="" textlink="">
      <xdr:nvSpPr>
        <xdr:cNvPr id="314" name="n_1mainValue【福祉施設】&#10;一人当たり面積"/>
        <xdr:cNvSpPr txBox="1"/>
      </xdr:nvSpPr>
      <xdr:spPr>
        <a:xfrm>
          <a:off x="9391727" y="1378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82566</xdr:rowOff>
    </xdr:from>
    <xdr:ext cx="469744" cy="259045"/>
    <xdr:sp macro="" textlink="">
      <xdr:nvSpPr>
        <xdr:cNvPr id="315" name="n_2mainValue【福祉施設】&#10;一人当たり面積"/>
        <xdr:cNvSpPr txBox="1"/>
      </xdr:nvSpPr>
      <xdr:spPr>
        <a:xfrm>
          <a:off x="8515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113228</xdr:rowOff>
    </xdr:from>
    <xdr:ext cx="405111" cy="259045"/>
    <xdr:sp macro="" textlink="">
      <xdr:nvSpPr>
        <xdr:cNvPr id="349"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131536</xdr:rowOff>
    </xdr:from>
    <xdr:to>
      <xdr:col>15</xdr:col>
      <xdr:colOff>101600</xdr:colOff>
      <xdr:row>104</xdr:row>
      <xdr:rowOff>61686</xdr:rowOff>
    </xdr:to>
    <xdr:sp macro="" textlink="">
      <xdr:nvSpPr>
        <xdr:cNvPr id="350" name="フローチャート: 判断 349"/>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52813</xdr:rowOff>
    </xdr:from>
    <xdr:ext cx="405111" cy="259045"/>
    <xdr:sp macro="" textlink="">
      <xdr:nvSpPr>
        <xdr:cNvPr id="351" name="n_2aveValue【市民会館】&#10;有形固定資産減価償却率"/>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40095</xdr:rowOff>
    </xdr:from>
    <xdr:to>
      <xdr:col>24</xdr:col>
      <xdr:colOff>114300</xdr:colOff>
      <xdr:row>101</xdr:row>
      <xdr:rowOff>141695</xdr:rowOff>
    </xdr:to>
    <xdr:sp macro="" textlink="">
      <xdr:nvSpPr>
        <xdr:cNvPr id="357" name="楕円 356"/>
        <xdr:cNvSpPr/>
      </xdr:nvSpPr>
      <xdr:spPr>
        <a:xfrm>
          <a:off x="45847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62972</xdr:rowOff>
    </xdr:from>
    <xdr:ext cx="405111" cy="259045"/>
    <xdr:sp macro="" textlink="">
      <xdr:nvSpPr>
        <xdr:cNvPr id="358" name="【市民会館】&#10;有形固定資産減価償却率該当値テキスト"/>
        <xdr:cNvSpPr txBox="1"/>
      </xdr:nvSpPr>
      <xdr:spPr>
        <a:xfrm>
          <a:off x="4673600" y="172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359" name="楕円 358"/>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90895</xdr:rowOff>
    </xdr:from>
    <xdr:to>
      <xdr:col>24</xdr:col>
      <xdr:colOff>63500</xdr:colOff>
      <xdr:row>101</xdr:row>
      <xdr:rowOff>133350</xdr:rowOff>
    </xdr:to>
    <xdr:cxnSp macro="">
      <xdr:nvCxnSpPr>
        <xdr:cNvPr id="360" name="直線コネクタ 359"/>
        <xdr:cNvCxnSpPr/>
      </xdr:nvCxnSpPr>
      <xdr:spPr>
        <a:xfrm flipV="1">
          <a:off x="3797300" y="17407345"/>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133169</xdr:rowOff>
    </xdr:from>
    <xdr:to>
      <xdr:col>15</xdr:col>
      <xdr:colOff>101600</xdr:colOff>
      <xdr:row>102</xdr:row>
      <xdr:rowOff>63319</xdr:rowOff>
    </xdr:to>
    <xdr:sp macro="" textlink="">
      <xdr:nvSpPr>
        <xdr:cNvPr id="361" name="楕円 360"/>
        <xdr:cNvSpPr/>
      </xdr:nvSpPr>
      <xdr:spPr>
        <a:xfrm>
          <a:off x="2857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102</xdr:row>
      <xdr:rowOff>12519</xdr:rowOff>
    </xdr:to>
    <xdr:cxnSp macro="">
      <xdr:nvCxnSpPr>
        <xdr:cNvPr id="362" name="直線コネクタ 361"/>
        <xdr:cNvCxnSpPr/>
      </xdr:nvCxnSpPr>
      <xdr:spPr>
        <a:xfrm flipV="1">
          <a:off x="2908300" y="1744980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29227</xdr:rowOff>
    </xdr:from>
    <xdr:ext cx="405111" cy="259045"/>
    <xdr:sp macro="" textlink="">
      <xdr:nvSpPr>
        <xdr:cNvPr id="363" name="n_1mainValue【市民会館】&#10;有形固定資産減価償却率"/>
        <xdr:cNvSpPr txBox="1"/>
      </xdr:nvSpPr>
      <xdr:spPr>
        <a:xfrm>
          <a:off x="3582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79846</xdr:rowOff>
    </xdr:from>
    <xdr:ext cx="405111" cy="259045"/>
    <xdr:sp macro="" textlink="">
      <xdr:nvSpPr>
        <xdr:cNvPr id="364" name="n_2mainValue【市民会館】&#10;有形固定資産減価償却率"/>
        <xdr:cNvSpPr txBox="1"/>
      </xdr:nvSpPr>
      <xdr:spPr>
        <a:xfrm>
          <a:off x="27057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4734</xdr:rowOff>
    </xdr:from>
    <xdr:ext cx="469744" cy="259045"/>
    <xdr:sp macro="" textlink="">
      <xdr:nvSpPr>
        <xdr:cNvPr id="398"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146231</xdr:rowOff>
    </xdr:from>
    <xdr:to>
      <xdr:col>46</xdr:col>
      <xdr:colOff>38100</xdr:colOff>
      <xdr:row>107</xdr:row>
      <xdr:rowOff>76381</xdr:rowOff>
    </xdr:to>
    <xdr:sp macro="" textlink="">
      <xdr:nvSpPr>
        <xdr:cNvPr id="399" name="フローチャート: 判断 398"/>
        <xdr:cNvSpPr/>
      </xdr:nvSpPr>
      <xdr:spPr>
        <a:xfrm>
          <a:off x="8699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92908</xdr:rowOff>
    </xdr:from>
    <xdr:ext cx="469744" cy="259045"/>
    <xdr:sp macro="" textlink="">
      <xdr:nvSpPr>
        <xdr:cNvPr id="400" name="n_2aveValue【市民会館】&#10;一人当たり面積"/>
        <xdr:cNvSpPr txBox="1"/>
      </xdr:nvSpPr>
      <xdr:spPr>
        <a:xfrm>
          <a:off x="8515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1" name="テキスト ボックス 4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4173</xdr:rowOff>
    </xdr:from>
    <xdr:to>
      <xdr:col>55</xdr:col>
      <xdr:colOff>50800</xdr:colOff>
      <xdr:row>107</xdr:row>
      <xdr:rowOff>105773</xdr:rowOff>
    </xdr:to>
    <xdr:sp macro="" textlink="">
      <xdr:nvSpPr>
        <xdr:cNvPr id="406" name="楕円 405"/>
        <xdr:cNvSpPr/>
      </xdr:nvSpPr>
      <xdr:spPr>
        <a:xfrm>
          <a:off x="10426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154050</xdr:rowOff>
    </xdr:from>
    <xdr:ext cx="469744" cy="259045"/>
    <xdr:sp macro="" textlink="">
      <xdr:nvSpPr>
        <xdr:cNvPr id="407" name="【市民会館】&#10;一人当たり面積該当値テキスト"/>
        <xdr:cNvSpPr txBox="1"/>
      </xdr:nvSpPr>
      <xdr:spPr>
        <a:xfrm>
          <a:off x="10515600"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10705</xdr:rowOff>
    </xdr:from>
    <xdr:to>
      <xdr:col>50</xdr:col>
      <xdr:colOff>165100</xdr:colOff>
      <xdr:row>107</xdr:row>
      <xdr:rowOff>112305</xdr:rowOff>
    </xdr:to>
    <xdr:sp macro="" textlink="">
      <xdr:nvSpPr>
        <xdr:cNvPr id="408" name="楕円 407"/>
        <xdr:cNvSpPr/>
      </xdr:nvSpPr>
      <xdr:spPr>
        <a:xfrm>
          <a:off x="9588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54973</xdr:rowOff>
    </xdr:from>
    <xdr:to>
      <xdr:col>55</xdr:col>
      <xdr:colOff>0</xdr:colOff>
      <xdr:row>107</xdr:row>
      <xdr:rowOff>61505</xdr:rowOff>
    </xdr:to>
    <xdr:cxnSp macro="">
      <xdr:nvCxnSpPr>
        <xdr:cNvPr id="409" name="直線コネクタ 408"/>
        <xdr:cNvCxnSpPr/>
      </xdr:nvCxnSpPr>
      <xdr:spPr>
        <a:xfrm flipV="1">
          <a:off x="9639300" y="184001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17236</xdr:rowOff>
    </xdr:from>
    <xdr:to>
      <xdr:col>46</xdr:col>
      <xdr:colOff>38100</xdr:colOff>
      <xdr:row>107</xdr:row>
      <xdr:rowOff>118836</xdr:rowOff>
    </xdr:to>
    <xdr:sp macro="" textlink="">
      <xdr:nvSpPr>
        <xdr:cNvPr id="410" name="楕円 409"/>
        <xdr:cNvSpPr/>
      </xdr:nvSpPr>
      <xdr:spPr>
        <a:xfrm>
          <a:off x="8699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61505</xdr:rowOff>
    </xdr:from>
    <xdr:to>
      <xdr:col>50</xdr:col>
      <xdr:colOff>114300</xdr:colOff>
      <xdr:row>107</xdr:row>
      <xdr:rowOff>68036</xdr:rowOff>
    </xdr:to>
    <xdr:cxnSp macro="">
      <xdr:nvCxnSpPr>
        <xdr:cNvPr id="411" name="直線コネクタ 410"/>
        <xdr:cNvCxnSpPr/>
      </xdr:nvCxnSpPr>
      <xdr:spPr>
        <a:xfrm flipV="1">
          <a:off x="8750300" y="184066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103432</xdr:rowOff>
    </xdr:from>
    <xdr:ext cx="469744" cy="259045"/>
    <xdr:sp macro="" textlink="">
      <xdr:nvSpPr>
        <xdr:cNvPr id="412" name="n_1mainValue【市民会館】&#10;一人当たり面積"/>
        <xdr:cNvSpPr txBox="1"/>
      </xdr:nvSpPr>
      <xdr:spPr>
        <a:xfrm>
          <a:off x="9391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109963</xdr:rowOff>
    </xdr:from>
    <xdr:ext cx="469744" cy="259045"/>
    <xdr:sp macro="" textlink="">
      <xdr:nvSpPr>
        <xdr:cNvPr id="413" name="n_2mainValue【市民会館】&#10;一人当たり面積"/>
        <xdr:cNvSpPr txBox="1"/>
      </xdr:nvSpPr>
      <xdr:spPr>
        <a:xfrm>
          <a:off x="8515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44"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135363</xdr:rowOff>
    </xdr:from>
    <xdr:ext cx="405111" cy="259045"/>
    <xdr:sp macro="" textlink="">
      <xdr:nvSpPr>
        <xdr:cNvPr id="447"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448" name="フローチャート: 判断 447"/>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449"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50" name="テキスト ボックス 4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55" name="楕円 454"/>
        <xdr:cNvSpPr/>
      </xdr:nvSpPr>
      <xdr:spPr>
        <a:xfrm>
          <a:off x="162687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150784</xdr:rowOff>
    </xdr:from>
    <xdr:ext cx="405111" cy="259045"/>
    <xdr:sp macro="" textlink="">
      <xdr:nvSpPr>
        <xdr:cNvPr id="456" name="【一般廃棄物処理施設】&#10;有形固定資産減価償却率該当値テキスト"/>
        <xdr:cNvSpPr txBox="1"/>
      </xdr:nvSpPr>
      <xdr:spPr>
        <a:xfrm>
          <a:off x="16357600" y="632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78" name="直線コネクタ 477"/>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79"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0" name="直線コネクタ 479"/>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1"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2" name="直線コネクタ 481"/>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83"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84" name="フローチャート: 判断 483"/>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85" name="フローチャート: 判断 484"/>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168970</xdr:rowOff>
    </xdr:from>
    <xdr:ext cx="534377" cy="259045"/>
    <xdr:sp macro="" textlink="">
      <xdr:nvSpPr>
        <xdr:cNvPr id="486"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140153</xdr:rowOff>
    </xdr:from>
    <xdr:to>
      <xdr:col>107</xdr:col>
      <xdr:colOff>101600</xdr:colOff>
      <xdr:row>40</xdr:row>
      <xdr:rowOff>70303</xdr:rowOff>
    </xdr:to>
    <xdr:sp macro="" textlink="">
      <xdr:nvSpPr>
        <xdr:cNvPr id="487" name="フローチャート: 判断 486"/>
        <xdr:cNvSpPr/>
      </xdr:nvSpPr>
      <xdr:spPr>
        <a:xfrm>
          <a:off x="20383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86830</xdr:rowOff>
    </xdr:from>
    <xdr:ext cx="534377" cy="259045"/>
    <xdr:sp macro="" textlink="">
      <xdr:nvSpPr>
        <xdr:cNvPr id="488" name="n_2aveValue【一般廃棄物処理施設】&#10;一人当たり有形固定資産（償却資産）額"/>
        <xdr:cNvSpPr txBox="1"/>
      </xdr:nvSpPr>
      <xdr:spPr>
        <a:xfrm>
          <a:off x="20167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86784</xdr:rowOff>
    </xdr:from>
    <xdr:to>
      <xdr:col>116</xdr:col>
      <xdr:colOff>114300</xdr:colOff>
      <xdr:row>39</xdr:row>
      <xdr:rowOff>16934</xdr:rowOff>
    </xdr:to>
    <xdr:sp macro="" textlink="">
      <xdr:nvSpPr>
        <xdr:cNvPr id="494" name="楕円 493"/>
        <xdr:cNvSpPr/>
      </xdr:nvSpPr>
      <xdr:spPr>
        <a:xfrm>
          <a:off x="22110700" y="66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109661</xdr:rowOff>
    </xdr:from>
    <xdr:ext cx="599010" cy="259045"/>
    <xdr:sp macro="" textlink="">
      <xdr:nvSpPr>
        <xdr:cNvPr id="495" name="【一般廃棄物処理施設】&#10;一人当たり有形固定資産（償却資産）額該当値テキスト"/>
        <xdr:cNvSpPr txBox="1"/>
      </xdr:nvSpPr>
      <xdr:spPr>
        <a:xfrm>
          <a:off x="22199600" y="645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7" name="テキスト ボックス 50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7" name="テキスト ボックス 51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9" name="テキスト ボックス 5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21" name="直線コネクタ 520"/>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22"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23" name="直線コネクタ 522"/>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2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5" name="直線コネクタ 52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26"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27" name="フローチャート: 判断 526"/>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28" name="フローチャート: 判断 527"/>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94178</xdr:rowOff>
    </xdr:from>
    <xdr:ext cx="405111" cy="259045"/>
    <xdr:sp macro="" textlink="">
      <xdr:nvSpPr>
        <xdr:cNvPr id="529"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530" name="フローチャート: 判断 529"/>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161126</xdr:rowOff>
    </xdr:from>
    <xdr:ext cx="405111" cy="259045"/>
    <xdr:sp macro="" textlink="">
      <xdr:nvSpPr>
        <xdr:cNvPr id="531"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537" name="楕円 536"/>
        <xdr:cNvSpPr/>
      </xdr:nvSpPr>
      <xdr:spPr>
        <a:xfrm>
          <a:off x="16268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123933</xdr:rowOff>
    </xdr:from>
    <xdr:ext cx="405111" cy="259045"/>
    <xdr:sp macro="" textlink="">
      <xdr:nvSpPr>
        <xdr:cNvPr id="538" name="【保健センター・保健所】&#10;有形固定資産減価償却率該当値テキスト"/>
        <xdr:cNvSpPr txBox="1"/>
      </xdr:nvSpPr>
      <xdr:spPr>
        <a:xfrm>
          <a:off x="16357600" y="1006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539" name="楕円 538"/>
        <xdr:cNvSpPr/>
      </xdr:nvSpPr>
      <xdr:spPr>
        <a:xfrm>
          <a:off x="15430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151856</xdr:rowOff>
    </xdr:from>
    <xdr:to>
      <xdr:col>85</xdr:col>
      <xdr:colOff>127000</xdr:colOff>
      <xdr:row>60</xdr:row>
      <xdr:rowOff>19594</xdr:rowOff>
    </xdr:to>
    <xdr:cxnSp macro="">
      <xdr:nvCxnSpPr>
        <xdr:cNvPr id="540" name="直線コネクタ 539"/>
        <xdr:cNvCxnSpPr/>
      </xdr:nvCxnSpPr>
      <xdr:spPr>
        <a:xfrm flipV="1">
          <a:off x="15481300" y="102674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541" name="楕円 540"/>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19594</xdr:rowOff>
    </xdr:from>
    <xdr:to>
      <xdr:col>81</xdr:col>
      <xdr:colOff>50800</xdr:colOff>
      <xdr:row>60</xdr:row>
      <xdr:rowOff>57150</xdr:rowOff>
    </xdr:to>
    <xdr:cxnSp macro="">
      <xdr:nvCxnSpPr>
        <xdr:cNvPr id="542" name="直線コネクタ 541"/>
        <xdr:cNvCxnSpPr/>
      </xdr:nvCxnSpPr>
      <xdr:spPr>
        <a:xfrm flipV="1">
          <a:off x="14592300" y="103065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543" name="n_1mainValue【保健センター・保健所】&#10;有形固定資産減価償却率"/>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44" name="n_2mainValue【保健センター・保健所】&#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68" name="直線コネクタ 56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6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0" name="直線コネクタ 56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7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72" name="直線コネクタ 57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73"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74" name="フローチャート: 判断 573"/>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75" name="フローチャート: 判断 574"/>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149877</xdr:rowOff>
    </xdr:from>
    <xdr:ext cx="469744" cy="259045"/>
    <xdr:sp macro="" textlink="">
      <xdr:nvSpPr>
        <xdr:cNvPr id="576"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12700</xdr:rowOff>
    </xdr:from>
    <xdr:to>
      <xdr:col>107</xdr:col>
      <xdr:colOff>101600</xdr:colOff>
      <xdr:row>60</xdr:row>
      <xdr:rowOff>114300</xdr:rowOff>
    </xdr:to>
    <xdr:sp macro="" textlink="">
      <xdr:nvSpPr>
        <xdr:cNvPr id="577" name="フローチャート: 判断 576"/>
        <xdr:cNvSpPr/>
      </xdr:nvSpPr>
      <xdr:spPr>
        <a:xfrm>
          <a:off x="203835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130827</xdr:rowOff>
    </xdr:from>
    <xdr:ext cx="469744" cy="259045"/>
    <xdr:sp macro="" textlink="">
      <xdr:nvSpPr>
        <xdr:cNvPr id="578" name="n_2aveValue【保健センター・保健所】&#10;一人当たり面積"/>
        <xdr:cNvSpPr txBox="1"/>
      </xdr:nvSpPr>
      <xdr:spPr>
        <a:xfrm>
          <a:off x="201994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69850</xdr:rowOff>
    </xdr:from>
    <xdr:to>
      <xdr:col>116</xdr:col>
      <xdr:colOff>114300</xdr:colOff>
      <xdr:row>62</xdr:row>
      <xdr:rowOff>0</xdr:rowOff>
    </xdr:to>
    <xdr:sp macro="" textlink="">
      <xdr:nvSpPr>
        <xdr:cNvPr id="584" name="楕円 583"/>
        <xdr:cNvSpPr/>
      </xdr:nvSpPr>
      <xdr:spPr>
        <a:xfrm>
          <a:off x="221107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48277</xdr:rowOff>
    </xdr:from>
    <xdr:ext cx="469744" cy="259045"/>
    <xdr:sp macro="" textlink="">
      <xdr:nvSpPr>
        <xdr:cNvPr id="585" name="【保健センター・保健所】&#10;一人当たり面積該当値テキスト"/>
        <xdr:cNvSpPr txBox="1"/>
      </xdr:nvSpPr>
      <xdr:spPr>
        <a:xfrm>
          <a:off x="22199600"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69850</xdr:rowOff>
    </xdr:from>
    <xdr:to>
      <xdr:col>112</xdr:col>
      <xdr:colOff>38100</xdr:colOff>
      <xdr:row>62</xdr:row>
      <xdr:rowOff>0</xdr:rowOff>
    </xdr:to>
    <xdr:sp macro="" textlink="">
      <xdr:nvSpPr>
        <xdr:cNvPr id="586" name="楕円 585"/>
        <xdr:cNvSpPr/>
      </xdr:nvSpPr>
      <xdr:spPr>
        <a:xfrm>
          <a:off x="21272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120650</xdr:rowOff>
    </xdr:from>
    <xdr:to>
      <xdr:col>116</xdr:col>
      <xdr:colOff>63500</xdr:colOff>
      <xdr:row>61</xdr:row>
      <xdr:rowOff>120650</xdr:rowOff>
    </xdr:to>
    <xdr:cxnSp macro="">
      <xdr:nvCxnSpPr>
        <xdr:cNvPr id="587" name="直線コネクタ 586"/>
        <xdr:cNvCxnSpPr/>
      </xdr:nvCxnSpPr>
      <xdr:spPr>
        <a:xfrm>
          <a:off x="21323300" y="1057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82550</xdr:rowOff>
    </xdr:from>
    <xdr:to>
      <xdr:col>107</xdr:col>
      <xdr:colOff>101600</xdr:colOff>
      <xdr:row>62</xdr:row>
      <xdr:rowOff>12700</xdr:rowOff>
    </xdr:to>
    <xdr:sp macro="" textlink="">
      <xdr:nvSpPr>
        <xdr:cNvPr id="588" name="楕円 587"/>
        <xdr:cNvSpPr/>
      </xdr:nvSpPr>
      <xdr:spPr>
        <a:xfrm>
          <a:off x="2038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120650</xdr:rowOff>
    </xdr:from>
    <xdr:to>
      <xdr:col>111</xdr:col>
      <xdr:colOff>177800</xdr:colOff>
      <xdr:row>61</xdr:row>
      <xdr:rowOff>133350</xdr:rowOff>
    </xdr:to>
    <xdr:cxnSp macro="">
      <xdr:nvCxnSpPr>
        <xdr:cNvPr id="589" name="直線コネクタ 588"/>
        <xdr:cNvCxnSpPr/>
      </xdr:nvCxnSpPr>
      <xdr:spPr>
        <a:xfrm flipV="1">
          <a:off x="20434300" y="1057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162577</xdr:rowOff>
    </xdr:from>
    <xdr:ext cx="469744" cy="259045"/>
    <xdr:sp macro="" textlink="">
      <xdr:nvSpPr>
        <xdr:cNvPr id="590" name="n_1mainValue【保健センター・保健所】&#10;一人当たり面積"/>
        <xdr:cNvSpPr txBox="1"/>
      </xdr:nvSpPr>
      <xdr:spPr>
        <a:xfrm>
          <a:off x="210757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3827</xdr:rowOff>
    </xdr:from>
    <xdr:ext cx="469744" cy="259045"/>
    <xdr:sp macro="" textlink="">
      <xdr:nvSpPr>
        <xdr:cNvPr id="591" name="n_2mainValue【保健センター・保健所】&#10;一人当たり面積"/>
        <xdr:cNvSpPr txBox="1"/>
      </xdr:nvSpPr>
      <xdr:spPr>
        <a:xfrm>
          <a:off x="20199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2" name="テキスト ボックス 6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4" name="テキスト ボックス 6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2" name="テキスト ボックス 6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16" name="直線コネクタ 615"/>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17"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18" name="直線コネクタ 617"/>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19"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20" name="直線コネクタ 619"/>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2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22" name="フローチャート: 判断 62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23" name="フローチャート: 判断 622"/>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95902</xdr:rowOff>
    </xdr:from>
    <xdr:ext cx="405111" cy="259045"/>
    <xdr:sp macro="" textlink="">
      <xdr:nvSpPr>
        <xdr:cNvPr id="624"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38736</xdr:rowOff>
    </xdr:from>
    <xdr:to>
      <xdr:col>76</xdr:col>
      <xdr:colOff>165100</xdr:colOff>
      <xdr:row>81</xdr:row>
      <xdr:rowOff>140336</xdr:rowOff>
    </xdr:to>
    <xdr:sp macro="" textlink="">
      <xdr:nvSpPr>
        <xdr:cNvPr id="625" name="フローチャート: 判断 624"/>
        <xdr:cNvSpPr/>
      </xdr:nvSpPr>
      <xdr:spPr>
        <a:xfrm>
          <a:off x="14541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156863</xdr:rowOff>
    </xdr:from>
    <xdr:ext cx="405111" cy="259045"/>
    <xdr:sp macro="" textlink="">
      <xdr:nvSpPr>
        <xdr:cNvPr id="626" name="n_2aveValue【消防施設】&#10;有形固定資産減価償却率"/>
        <xdr:cNvSpPr txBox="1"/>
      </xdr:nvSpPr>
      <xdr:spPr>
        <a:xfrm>
          <a:off x="14389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57786</xdr:rowOff>
    </xdr:from>
    <xdr:to>
      <xdr:col>85</xdr:col>
      <xdr:colOff>177800</xdr:colOff>
      <xdr:row>82</xdr:row>
      <xdr:rowOff>159386</xdr:rowOff>
    </xdr:to>
    <xdr:sp macro="" textlink="">
      <xdr:nvSpPr>
        <xdr:cNvPr id="632" name="楕円 631"/>
        <xdr:cNvSpPr/>
      </xdr:nvSpPr>
      <xdr:spPr>
        <a:xfrm>
          <a:off x="16268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80663</xdr:rowOff>
    </xdr:from>
    <xdr:ext cx="405111" cy="259045"/>
    <xdr:sp macro="" textlink="">
      <xdr:nvSpPr>
        <xdr:cNvPr id="633" name="【消防施設】&#10;有形固定資産減価償却率該当値テキスト"/>
        <xdr:cNvSpPr txBox="1"/>
      </xdr:nvSpPr>
      <xdr:spPr>
        <a:xfrm>
          <a:off x="16357600"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2" name="テキスト ボックス 6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3" name="直線コネクタ 6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4" name="直線コネクタ 6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5" name="テキスト ボックス 6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6" name="直線コネクタ 6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7" name="テキスト ボックス 6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8" name="直線コネクタ 6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9" name="テキスト ボックス 6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0" name="直線コネクタ 6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1" name="テキスト ボックス 6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55" name="直線コネクタ 654"/>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5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57" name="直線コネクタ 65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58"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59" name="直線コネクタ 658"/>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60"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61" name="フローチャート: 判断 660"/>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62" name="フローチャート: 判断 661"/>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663"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90170</xdr:rowOff>
    </xdr:from>
    <xdr:to>
      <xdr:col>107</xdr:col>
      <xdr:colOff>101600</xdr:colOff>
      <xdr:row>84</xdr:row>
      <xdr:rowOff>20320</xdr:rowOff>
    </xdr:to>
    <xdr:sp macro="" textlink="">
      <xdr:nvSpPr>
        <xdr:cNvPr id="664" name="フローチャート: 判断 663"/>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36847</xdr:rowOff>
    </xdr:from>
    <xdr:ext cx="469744" cy="259045"/>
    <xdr:sp macro="" textlink="">
      <xdr:nvSpPr>
        <xdr:cNvPr id="665"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6" name="テキスト ボックス 6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35306</xdr:rowOff>
    </xdr:from>
    <xdr:to>
      <xdr:col>116</xdr:col>
      <xdr:colOff>114300</xdr:colOff>
      <xdr:row>79</xdr:row>
      <xdr:rowOff>136906</xdr:rowOff>
    </xdr:to>
    <xdr:sp macro="" textlink="">
      <xdr:nvSpPr>
        <xdr:cNvPr id="671" name="楕円 670"/>
        <xdr:cNvSpPr/>
      </xdr:nvSpPr>
      <xdr:spPr>
        <a:xfrm>
          <a:off x="221107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58183</xdr:rowOff>
    </xdr:from>
    <xdr:ext cx="469744" cy="259045"/>
    <xdr:sp macro="" textlink="">
      <xdr:nvSpPr>
        <xdr:cNvPr id="672" name="【消防施設】&#10;一人当たり面積該当値テキスト"/>
        <xdr:cNvSpPr txBox="1"/>
      </xdr:nvSpPr>
      <xdr:spPr>
        <a:xfrm>
          <a:off x="22199600" y="134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4" name="テキスト ボックス 6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4" name="テキスト ボックス 6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98" name="直線コネクタ 697"/>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99"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00" name="直線コネクタ 699"/>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2" name="直線コネクタ 70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03"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04" name="フローチャート: 判断 703"/>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05" name="フローチャート: 判断 704"/>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129557</xdr:rowOff>
    </xdr:from>
    <xdr:ext cx="405111" cy="259045"/>
    <xdr:sp macro="" textlink="">
      <xdr:nvSpPr>
        <xdr:cNvPr id="706"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707" name="フローチャート: 判断 706"/>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92001</xdr:rowOff>
    </xdr:from>
    <xdr:ext cx="405111" cy="259045"/>
    <xdr:sp macro="" textlink="">
      <xdr:nvSpPr>
        <xdr:cNvPr id="708" name="n_2aveValue【庁舎】&#10;有形固定資産減価償却率"/>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43362</xdr:rowOff>
    </xdr:from>
    <xdr:to>
      <xdr:col>85</xdr:col>
      <xdr:colOff>177800</xdr:colOff>
      <xdr:row>101</xdr:row>
      <xdr:rowOff>144962</xdr:rowOff>
    </xdr:to>
    <xdr:sp macro="" textlink="">
      <xdr:nvSpPr>
        <xdr:cNvPr id="714" name="楕円 713"/>
        <xdr:cNvSpPr/>
      </xdr:nvSpPr>
      <xdr:spPr>
        <a:xfrm>
          <a:off x="162687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66239</xdr:rowOff>
    </xdr:from>
    <xdr:ext cx="405111" cy="259045"/>
    <xdr:sp macro="" textlink="">
      <xdr:nvSpPr>
        <xdr:cNvPr id="715" name="【庁舎】&#10;有形固定資産減価償却率該当値テキスト"/>
        <xdr:cNvSpPr txBox="1"/>
      </xdr:nvSpPr>
      <xdr:spPr>
        <a:xfrm>
          <a:off x="16357600" y="1721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716" name="楕円 715"/>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94162</xdr:rowOff>
    </xdr:from>
    <xdr:to>
      <xdr:col>85</xdr:col>
      <xdr:colOff>127000</xdr:colOff>
      <xdr:row>101</xdr:row>
      <xdr:rowOff>121920</xdr:rowOff>
    </xdr:to>
    <xdr:cxnSp macro="">
      <xdr:nvCxnSpPr>
        <xdr:cNvPr id="717" name="直線コネクタ 716"/>
        <xdr:cNvCxnSpPr/>
      </xdr:nvCxnSpPr>
      <xdr:spPr>
        <a:xfrm flipV="1">
          <a:off x="15481300" y="174106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66221</xdr:rowOff>
    </xdr:from>
    <xdr:to>
      <xdr:col>76</xdr:col>
      <xdr:colOff>165100</xdr:colOff>
      <xdr:row>101</xdr:row>
      <xdr:rowOff>167821</xdr:rowOff>
    </xdr:to>
    <xdr:sp macro="" textlink="">
      <xdr:nvSpPr>
        <xdr:cNvPr id="718" name="楕円 717"/>
        <xdr:cNvSpPr/>
      </xdr:nvSpPr>
      <xdr:spPr>
        <a:xfrm>
          <a:off x="14541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117021</xdr:rowOff>
    </xdr:from>
    <xdr:to>
      <xdr:col>81</xdr:col>
      <xdr:colOff>50800</xdr:colOff>
      <xdr:row>101</xdr:row>
      <xdr:rowOff>121920</xdr:rowOff>
    </xdr:to>
    <xdr:cxnSp macro="">
      <xdr:nvCxnSpPr>
        <xdr:cNvPr id="719" name="直線コネクタ 718"/>
        <xdr:cNvCxnSpPr/>
      </xdr:nvCxnSpPr>
      <xdr:spPr>
        <a:xfrm>
          <a:off x="14592300" y="1743347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17797</xdr:rowOff>
    </xdr:from>
    <xdr:ext cx="405111" cy="259045"/>
    <xdr:sp macro="" textlink="">
      <xdr:nvSpPr>
        <xdr:cNvPr id="720" name="n_1mainValue【庁舎】&#10;有形固定資産減価償却率"/>
        <xdr:cNvSpPr txBox="1"/>
      </xdr:nvSpPr>
      <xdr:spPr>
        <a:xfrm>
          <a:off x="15266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12898</xdr:rowOff>
    </xdr:from>
    <xdr:ext cx="405111" cy="259045"/>
    <xdr:sp macro="" textlink="">
      <xdr:nvSpPr>
        <xdr:cNvPr id="721" name="n_2mainValue【庁舎】&#10;有形固定資産減価償却率"/>
        <xdr:cNvSpPr txBox="1"/>
      </xdr:nvSpPr>
      <xdr:spPr>
        <a:xfrm>
          <a:off x="143897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32" name="テキスト ボックス 7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33" name="直線コネクタ 7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4" name="テキスト ボックス 7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5" name="直線コネクタ 7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6" name="テキスト ボックス 7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7" name="直線コネクタ 7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8" name="テキスト ボックス 7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9" name="直線コネクタ 7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0" name="テキスト ボックス 7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1" name="直線コネクタ 7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2" name="テキスト ボックス 7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3" name="直線コネクタ 7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4" name="テキスト ボックス 7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48" name="直線コネクタ 747"/>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49"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50" name="直線コネクタ 749"/>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51"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52" name="直線コネクタ 751"/>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53"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54" name="フローチャート: 判断 753"/>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55" name="フローチャート: 判断 754"/>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74040</xdr:rowOff>
    </xdr:from>
    <xdr:ext cx="469744" cy="259045"/>
    <xdr:sp macro="" textlink="">
      <xdr:nvSpPr>
        <xdr:cNvPr id="756"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757" name="フローチャート: 判断 756"/>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167113</xdr:rowOff>
    </xdr:from>
    <xdr:ext cx="469744" cy="259045"/>
    <xdr:sp macro="" textlink="">
      <xdr:nvSpPr>
        <xdr:cNvPr id="758" name="n_2aveValue【庁舎】&#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64" name="楕円 763"/>
        <xdr:cNvSpPr/>
      </xdr:nvSpPr>
      <xdr:spPr>
        <a:xfrm>
          <a:off x="22110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92364</xdr:rowOff>
    </xdr:from>
    <xdr:ext cx="469744" cy="259045"/>
    <xdr:sp macro="" textlink="">
      <xdr:nvSpPr>
        <xdr:cNvPr id="765" name="【庁舎】&#10;一人当たり面積該当値テキスト"/>
        <xdr:cNvSpPr txBox="1"/>
      </xdr:nvSpPr>
      <xdr:spPr>
        <a:xfrm>
          <a:off x="22199600" y="179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92348</xdr:rowOff>
    </xdr:from>
    <xdr:to>
      <xdr:col>112</xdr:col>
      <xdr:colOff>38100</xdr:colOff>
      <xdr:row>106</xdr:row>
      <xdr:rowOff>22498</xdr:rowOff>
    </xdr:to>
    <xdr:sp macro="" textlink="">
      <xdr:nvSpPr>
        <xdr:cNvPr id="766" name="楕円 765"/>
        <xdr:cNvSpPr/>
      </xdr:nvSpPr>
      <xdr:spPr>
        <a:xfrm>
          <a:off x="21272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120287</xdr:rowOff>
    </xdr:from>
    <xdr:to>
      <xdr:col>116</xdr:col>
      <xdr:colOff>63500</xdr:colOff>
      <xdr:row>105</xdr:row>
      <xdr:rowOff>143148</xdr:rowOff>
    </xdr:to>
    <xdr:cxnSp macro="">
      <xdr:nvCxnSpPr>
        <xdr:cNvPr id="767" name="直線コネクタ 766"/>
        <xdr:cNvCxnSpPr/>
      </xdr:nvCxnSpPr>
      <xdr:spPr>
        <a:xfrm flipV="1">
          <a:off x="21323300" y="1812253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115207</xdr:rowOff>
    </xdr:from>
    <xdr:to>
      <xdr:col>107</xdr:col>
      <xdr:colOff>101600</xdr:colOff>
      <xdr:row>106</xdr:row>
      <xdr:rowOff>45357</xdr:rowOff>
    </xdr:to>
    <xdr:sp macro="" textlink="">
      <xdr:nvSpPr>
        <xdr:cNvPr id="768" name="楕円 767"/>
        <xdr:cNvSpPr/>
      </xdr:nvSpPr>
      <xdr:spPr>
        <a:xfrm>
          <a:off x="2038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143148</xdr:rowOff>
    </xdr:from>
    <xdr:to>
      <xdr:col>111</xdr:col>
      <xdr:colOff>177800</xdr:colOff>
      <xdr:row>105</xdr:row>
      <xdr:rowOff>166007</xdr:rowOff>
    </xdr:to>
    <xdr:cxnSp macro="">
      <xdr:nvCxnSpPr>
        <xdr:cNvPr id="769" name="直線コネクタ 768"/>
        <xdr:cNvCxnSpPr/>
      </xdr:nvCxnSpPr>
      <xdr:spPr>
        <a:xfrm flipV="1">
          <a:off x="20434300" y="181453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770" name="n_1main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771" name="n_2mainValue【庁舎】&#10;一人当たり面積"/>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資産全体の比率に平行して、施設累計別にみても全体的に類似団体平均を上回っている状況である。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経年比較においても全体的に比率が上昇しており、老朽化が進んでいる状況となっている。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なお、庁舎については平成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年度完成の中心市街地拠点施設（庁舎等複合施設）の完成により今後一定程度比率が減少することが見込まれる。</a:t>
          </a:r>
        </a:p>
        <a:p>
          <a:r>
            <a:rPr kumimoji="1" lang="ja-JP" altLang="en-US" sz="1300">
              <a:latin typeface="ＭＳ Ｐゴシック" panose="020B0600070205080204" pitchFamily="50" charset="-128"/>
              <a:ea typeface="ＭＳ Ｐゴシック" panose="020B0600070205080204" pitchFamily="50" charset="-128"/>
            </a:rPr>
            <a:t>２度の合併により道路や学校施設等の公共施設の数が類似団体より多く、このことも比率の高さに大きく起因しており、今後は人口減少を踏まえた公共施設の統廃合や設備改修等について、公共施設等総合管理計画に基づいた計画的な実施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54,159
53,968
1,259.15
55,428,915
52,095,694
1,760,962
17,665,905
39,413,981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基準財政収入額のうち市民税について、個人、法人ともに対前年度から増となったことを主因とし、財政力指数も対前年度比＋</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ポイントの増となったが、依然として類似団体平均を大きく下回っている。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人口減少とともに高齢化率も上昇（平成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a:t>
          </a:r>
          <a:r>
            <a:rPr kumimoji="1" lang="en-US" altLang="ja-JP" sz="1100">
              <a:latin typeface="ＭＳ Ｐゴシック" panose="020B0600070205080204" pitchFamily="50" charset="-128"/>
              <a:ea typeface="ＭＳ Ｐゴシック" panose="020B0600070205080204" pitchFamily="50" charset="-128"/>
            </a:rPr>
            <a:t>36.3</a:t>
          </a:r>
          <a:r>
            <a:rPr kumimoji="1" lang="ja-JP" altLang="en-US" sz="1100">
              <a:latin typeface="ＭＳ Ｐゴシック" panose="020B0600070205080204" pitchFamily="50" charset="-128"/>
              <a:ea typeface="ＭＳ Ｐゴシック" panose="020B0600070205080204" pitchFamily="50" charset="-128"/>
            </a:rPr>
            <a:t>％）しており、定住促進や産業基盤の強化など取り組むべき課題は多い状況の中、市の総合計画を着実に実施し活力あるまちづくりを展開しつつ、行政の効率化を進めることで財政の健全化を図る。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138289</xdr:rowOff>
    </xdr:from>
    <xdr:to>
      <xdr:col>23</xdr:col>
      <xdr:colOff>133350</xdr:colOff>
      <xdr:row>44</xdr:row>
      <xdr:rowOff>165100</xdr:rowOff>
    </xdr:to>
    <xdr:cxnSp macro="">
      <xdr:nvCxnSpPr>
        <xdr:cNvPr id="69" name="直線コネクタ 68"/>
        <xdr:cNvCxnSpPr/>
      </xdr:nvCxnSpPr>
      <xdr:spPr>
        <a:xfrm flipV="1">
          <a:off x="4114800" y="76820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7055</xdr:rowOff>
    </xdr:to>
    <xdr:cxnSp macro="">
      <xdr:nvCxnSpPr>
        <xdr:cNvPr id="72" name="直線コネクタ 71"/>
        <xdr:cNvCxnSpPr/>
      </xdr:nvCxnSpPr>
      <xdr:spPr>
        <a:xfrm flipV="1">
          <a:off x="3225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7055</xdr:rowOff>
    </xdr:from>
    <xdr:to>
      <xdr:col>15</xdr:col>
      <xdr:colOff>82550</xdr:colOff>
      <xdr:row>45</xdr:row>
      <xdr:rowOff>47272</xdr:rowOff>
    </xdr:to>
    <xdr:cxnSp macro="">
      <xdr:nvCxnSpPr>
        <xdr:cNvPr id="75" name="直線コネクタ 74"/>
        <xdr:cNvCxnSpPr/>
      </xdr:nvCxnSpPr>
      <xdr:spPr>
        <a:xfrm flipV="1">
          <a:off x="2336800" y="77223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57855</xdr:rowOff>
    </xdr:from>
    <xdr:to>
      <xdr:col>15</xdr:col>
      <xdr:colOff>133350</xdr:colOff>
      <xdr:row>43</xdr:row>
      <xdr:rowOff>159455</xdr:rowOff>
    </xdr:to>
    <xdr:sp macro="" textlink="">
      <xdr:nvSpPr>
        <xdr:cNvPr id="76" name="フローチャート: 判断 75"/>
        <xdr:cNvSpPr/>
      </xdr:nvSpPr>
      <xdr:spPr>
        <a:xfrm>
          <a:off x="3175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169632</xdr:rowOff>
    </xdr:from>
    <xdr:ext cx="762000" cy="259045"/>
    <xdr:sp macro="" textlink="">
      <xdr:nvSpPr>
        <xdr:cNvPr id="77" name="テキスト ボックス 76"/>
        <xdr:cNvSpPr txBox="1"/>
      </xdr:nvSpPr>
      <xdr:spPr>
        <a:xfrm>
          <a:off x="2844800" y="719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47272</xdr:rowOff>
    </xdr:from>
    <xdr:to>
      <xdr:col>11</xdr:col>
      <xdr:colOff>31750</xdr:colOff>
      <xdr:row>45</xdr:row>
      <xdr:rowOff>47272</xdr:rowOff>
    </xdr:to>
    <xdr:cxnSp macro="">
      <xdr:nvCxnSpPr>
        <xdr:cNvPr id="78" name="直線コネクタ 77"/>
        <xdr:cNvCxnSpPr/>
      </xdr:nvCxnSpPr>
      <xdr:spPr>
        <a:xfrm>
          <a:off x="1447800" y="7762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87489</xdr:rowOff>
    </xdr:from>
    <xdr:to>
      <xdr:col>23</xdr:col>
      <xdr:colOff>184150</xdr:colOff>
      <xdr:row>45</xdr:row>
      <xdr:rowOff>17639</xdr:rowOff>
    </xdr:to>
    <xdr:sp macro="" textlink="">
      <xdr:nvSpPr>
        <xdr:cNvPr id="88" name="楕円 87"/>
        <xdr:cNvSpPr/>
      </xdr:nvSpPr>
      <xdr:spPr>
        <a:xfrm>
          <a:off x="49022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154816</xdr:rowOff>
    </xdr:from>
    <xdr:ext cx="762000" cy="259045"/>
    <xdr:sp macro="" textlink="">
      <xdr:nvSpPr>
        <xdr:cNvPr id="89" name="財政力該当値テキスト"/>
        <xdr:cNvSpPr txBox="1"/>
      </xdr:nvSpPr>
      <xdr:spPr>
        <a:xfrm>
          <a:off x="5041900" y="752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127705</xdr:rowOff>
    </xdr:from>
    <xdr:to>
      <xdr:col>15</xdr:col>
      <xdr:colOff>133350</xdr:colOff>
      <xdr:row>45</xdr:row>
      <xdr:rowOff>57855</xdr:rowOff>
    </xdr:to>
    <xdr:sp macro="" textlink="">
      <xdr:nvSpPr>
        <xdr:cNvPr id="92" name="楕円 91"/>
        <xdr:cNvSpPr/>
      </xdr:nvSpPr>
      <xdr:spPr>
        <a:xfrm>
          <a:off x="3175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42632</xdr:rowOff>
    </xdr:from>
    <xdr:ext cx="762000" cy="259045"/>
    <xdr:sp macro="" textlink="">
      <xdr:nvSpPr>
        <xdr:cNvPr id="93" name="テキスト ボックス 92"/>
        <xdr:cNvSpPr txBox="1"/>
      </xdr:nvSpPr>
      <xdr:spPr>
        <a:xfrm>
          <a:off x="2844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167922</xdr:rowOff>
    </xdr:from>
    <xdr:to>
      <xdr:col>11</xdr:col>
      <xdr:colOff>82550</xdr:colOff>
      <xdr:row>45</xdr:row>
      <xdr:rowOff>98072</xdr:rowOff>
    </xdr:to>
    <xdr:sp macro="" textlink="">
      <xdr:nvSpPr>
        <xdr:cNvPr id="94" name="楕円 93"/>
        <xdr:cNvSpPr/>
      </xdr:nvSpPr>
      <xdr:spPr>
        <a:xfrm>
          <a:off x="2286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82849</xdr:rowOff>
    </xdr:from>
    <xdr:ext cx="762000" cy="259045"/>
    <xdr:sp macro="" textlink="">
      <xdr:nvSpPr>
        <xdr:cNvPr id="95" name="テキスト ボックス 94"/>
        <xdr:cNvSpPr txBox="1"/>
      </xdr:nvSpPr>
      <xdr:spPr>
        <a:xfrm>
          <a:off x="1955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167922</xdr:rowOff>
    </xdr:from>
    <xdr:to>
      <xdr:col>7</xdr:col>
      <xdr:colOff>31750</xdr:colOff>
      <xdr:row>45</xdr:row>
      <xdr:rowOff>98072</xdr:rowOff>
    </xdr:to>
    <xdr:sp macro="" textlink="">
      <xdr:nvSpPr>
        <xdr:cNvPr id="96" name="楕円 95"/>
        <xdr:cNvSpPr/>
      </xdr:nvSpPr>
      <xdr:spPr>
        <a:xfrm>
          <a:off x="1397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82849</xdr:rowOff>
    </xdr:from>
    <xdr:ext cx="762000" cy="259045"/>
    <xdr:sp macro="" textlink="">
      <xdr:nvSpPr>
        <xdr:cNvPr id="97" name="テキスト ボックス 96"/>
        <xdr:cNvSpPr txBox="1"/>
      </xdr:nvSpPr>
      <xdr:spPr>
        <a:xfrm>
          <a:off x="1066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100">
              <a:latin typeface="ＭＳ Ｐゴシック" panose="020B0600070205080204" pitchFamily="50" charset="-128"/>
              <a:ea typeface="ＭＳ Ｐゴシック" panose="020B0600070205080204" pitchFamily="50" charset="-128"/>
            </a:rPr>
            <a:t>については、公債費の減を主因とし、全体で△</a:t>
          </a:r>
          <a:r>
            <a:rPr kumimoji="1" lang="en-US" altLang="ja-JP" sz="1100">
              <a:latin typeface="ＭＳ Ｐゴシック" panose="020B0600070205080204" pitchFamily="50" charset="-128"/>
              <a:ea typeface="ＭＳ Ｐゴシック" panose="020B0600070205080204" pitchFamily="50" charset="-128"/>
            </a:rPr>
            <a:t>426</a:t>
          </a:r>
          <a:r>
            <a:rPr kumimoji="1" lang="ja-JP" altLang="en-US" sz="1100">
              <a:latin typeface="ＭＳ Ｐゴシック" panose="020B0600070205080204" pitchFamily="50" charset="-128"/>
              <a:ea typeface="ＭＳ Ｐゴシック" panose="020B0600070205080204" pitchFamily="50" charset="-128"/>
            </a:rPr>
            <a:t>百万円の減となった。</a:t>
          </a:r>
        </a:p>
        <a:p>
          <a:r>
            <a:rPr kumimoji="1" lang="ja-JP" altLang="en-US" sz="1100">
              <a:latin typeface="ＭＳ Ｐゴシック" panose="020B0600070205080204" pitchFamily="50" charset="-128"/>
              <a:ea typeface="ＭＳ Ｐゴシック" panose="020B0600070205080204" pitchFamily="50" charset="-128"/>
            </a:rPr>
            <a:t>　分母である臨時財政対策債を含む</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経常一般財源総額</a:t>
          </a:r>
          <a:r>
            <a:rPr kumimoji="1" lang="ja-JP" altLang="en-US" sz="1100">
              <a:latin typeface="ＭＳ Ｐゴシック" panose="020B0600070205080204" pitchFamily="50" charset="-128"/>
              <a:ea typeface="ＭＳ Ｐゴシック" panose="020B0600070205080204" pitchFamily="50" charset="-128"/>
            </a:rPr>
            <a:t>については、市税は固定資産税をはじめとし増となったものの、普通交付税の減の影響が大きく、全体で△</a:t>
          </a:r>
          <a:r>
            <a:rPr kumimoji="1" lang="en-US" altLang="ja-JP" sz="1100">
              <a:latin typeface="ＭＳ Ｐゴシック" panose="020B0600070205080204" pitchFamily="50" charset="-128"/>
              <a:ea typeface="ＭＳ Ｐゴシック" panose="020B0600070205080204" pitchFamily="50" charset="-128"/>
            </a:rPr>
            <a:t>474</a:t>
          </a:r>
          <a:r>
            <a:rPr kumimoji="1" lang="ja-JP" altLang="en-US" sz="1100">
              <a:latin typeface="ＭＳ Ｐゴシック" panose="020B0600070205080204" pitchFamily="50" charset="-128"/>
              <a:ea typeface="ＭＳ Ｐゴシック" panose="020B0600070205080204" pitchFamily="50" charset="-128"/>
            </a:rPr>
            <a:t>百万円の減となった。</a:t>
          </a:r>
        </a:p>
        <a:p>
          <a:r>
            <a:rPr kumimoji="1" lang="ja-JP" altLang="en-US" sz="1100">
              <a:latin typeface="ＭＳ Ｐゴシック" panose="020B0600070205080204" pitchFamily="50" charset="-128"/>
              <a:ea typeface="ＭＳ Ｐゴシック" panose="020B0600070205080204" pitchFamily="50" charset="-128"/>
            </a:rPr>
            <a:t>　分子、分母ともに減となり、結果として比率に増減はなく、昨年度に引き続き類似団体平均を下回っている状況である。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今後も義務的経費の削減に努め、比率の抑制を図る。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133858</xdr:rowOff>
    </xdr:from>
    <xdr:to>
      <xdr:col>23</xdr:col>
      <xdr:colOff>133350</xdr:colOff>
      <xdr:row>61</xdr:row>
      <xdr:rowOff>133858</xdr:rowOff>
    </xdr:to>
    <xdr:cxnSp macro="">
      <xdr:nvCxnSpPr>
        <xdr:cNvPr id="130" name="直線コネクタ 129"/>
        <xdr:cNvCxnSpPr/>
      </xdr:nvCxnSpPr>
      <xdr:spPr>
        <a:xfrm>
          <a:off x="4114800" y="10592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133858</xdr:rowOff>
    </xdr:from>
    <xdr:to>
      <xdr:col>19</xdr:col>
      <xdr:colOff>133350</xdr:colOff>
      <xdr:row>62</xdr:row>
      <xdr:rowOff>39624</xdr:rowOff>
    </xdr:to>
    <xdr:cxnSp macro="">
      <xdr:nvCxnSpPr>
        <xdr:cNvPr id="133" name="直線コネクタ 132"/>
        <xdr:cNvCxnSpPr/>
      </xdr:nvCxnSpPr>
      <xdr:spPr>
        <a:xfrm flipV="1">
          <a:off x="3225800" y="105923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39624</xdr:rowOff>
    </xdr:from>
    <xdr:to>
      <xdr:col>15</xdr:col>
      <xdr:colOff>82550</xdr:colOff>
      <xdr:row>62</xdr:row>
      <xdr:rowOff>107188</xdr:rowOff>
    </xdr:to>
    <xdr:cxnSp macro="">
      <xdr:nvCxnSpPr>
        <xdr:cNvPr id="136" name="直線コネクタ 135"/>
        <xdr:cNvCxnSpPr/>
      </xdr:nvCxnSpPr>
      <xdr:spPr>
        <a:xfrm flipV="1">
          <a:off x="2336800" y="106695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49276</xdr:rowOff>
    </xdr:from>
    <xdr:to>
      <xdr:col>11</xdr:col>
      <xdr:colOff>31750</xdr:colOff>
      <xdr:row>62</xdr:row>
      <xdr:rowOff>107188</xdr:rowOff>
    </xdr:to>
    <xdr:cxnSp macro="">
      <xdr:nvCxnSpPr>
        <xdr:cNvPr id="139" name="直線コネクタ 138"/>
        <xdr:cNvCxnSpPr/>
      </xdr:nvCxnSpPr>
      <xdr:spPr>
        <a:xfrm>
          <a:off x="1447800" y="106791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83058</xdr:rowOff>
    </xdr:from>
    <xdr:to>
      <xdr:col>23</xdr:col>
      <xdr:colOff>184150</xdr:colOff>
      <xdr:row>62</xdr:row>
      <xdr:rowOff>13208</xdr:rowOff>
    </xdr:to>
    <xdr:sp macro="" textlink="">
      <xdr:nvSpPr>
        <xdr:cNvPr id="149" name="楕円 148"/>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99585</xdr:rowOff>
    </xdr:from>
    <xdr:ext cx="762000" cy="259045"/>
    <xdr:sp macro="" textlink="">
      <xdr:nvSpPr>
        <xdr:cNvPr id="150" name="財政構造の弾力性該当値テキスト"/>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83058</xdr:rowOff>
    </xdr:from>
    <xdr:to>
      <xdr:col>19</xdr:col>
      <xdr:colOff>184150</xdr:colOff>
      <xdr:row>62</xdr:row>
      <xdr:rowOff>13208</xdr:rowOff>
    </xdr:to>
    <xdr:sp macro="" textlink="">
      <xdr:nvSpPr>
        <xdr:cNvPr id="151" name="楕円 150"/>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23385</xdr:rowOff>
    </xdr:from>
    <xdr:ext cx="736600" cy="259045"/>
    <xdr:sp macro="" textlink="">
      <xdr:nvSpPr>
        <xdr:cNvPr id="152" name="テキスト ボックス 151"/>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53" name="楕円 152"/>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75201</xdr:rowOff>
    </xdr:from>
    <xdr:ext cx="762000" cy="259045"/>
    <xdr:sp macro="" textlink="">
      <xdr:nvSpPr>
        <xdr:cNvPr id="154" name="テキスト ボックス 153"/>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5" name="楕円 154"/>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56" name="テキスト ボックス 155"/>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169926</xdr:rowOff>
    </xdr:from>
    <xdr:to>
      <xdr:col>7</xdr:col>
      <xdr:colOff>31750</xdr:colOff>
      <xdr:row>62</xdr:row>
      <xdr:rowOff>100076</xdr:rowOff>
    </xdr:to>
    <xdr:sp macro="" textlink="">
      <xdr:nvSpPr>
        <xdr:cNvPr id="157" name="楕円 156"/>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84853</xdr:rowOff>
    </xdr:from>
    <xdr:ext cx="762000" cy="259045"/>
    <xdr:sp macro="" textlink="">
      <xdr:nvSpPr>
        <xdr:cNvPr id="158" name="テキスト ボックス 157"/>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人件費については、東日本大震災からの復旧・復興業務に対応するための派遣職員経費の減を主因とし、対前年度比△</a:t>
          </a:r>
          <a:r>
            <a:rPr kumimoji="1" lang="en-US" altLang="ja-JP" sz="1100">
              <a:latin typeface="ＭＳ Ｐゴシック" panose="020B0600070205080204" pitchFamily="50" charset="-128"/>
              <a:ea typeface="ＭＳ Ｐゴシック" panose="020B0600070205080204" pitchFamily="50" charset="-128"/>
            </a:rPr>
            <a:t>259</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％）の減、物件費については、平成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年台風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号災害にかかる災害廃棄物処理事業の減を主因として、対前年度比△</a:t>
          </a:r>
          <a:r>
            <a:rPr kumimoji="1" lang="en-US" altLang="ja-JP" sz="1100">
              <a:latin typeface="ＭＳ Ｐゴシック" panose="020B0600070205080204" pitchFamily="50" charset="-128"/>
              <a:ea typeface="ＭＳ Ｐゴシック" panose="020B0600070205080204" pitchFamily="50" charset="-128"/>
            </a:rPr>
            <a:t>221</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％）の減となり、人口１人当たりの決算額も対前年度比で△</a:t>
          </a:r>
          <a:r>
            <a:rPr kumimoji="1" lang="en-US" altLang="ja-JP" sz="1100">
              <a:latin typeface="ＭＳ Ｐゴシック" panose="020B0600070205080204" pitchFamily="50" charset="-128"/>
              <a:ea typeface="ＭＳ Ｐゴシック" panose="020B0600070205080204" pitchFamily="50" charset="-128"/>
            </a:rPr>
            <a:t>2,886</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％）の減となったが、依然として類似団体平均を大きく上回っている。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公共施設の適正な配置や更新等により物件費の抑制を図るとともに、指定管理制度を含めた民間委託を進めることで人件費の抑制を図る。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85506</xdr:rowOff>
    </xdr:from>
    <xdr:to>
      <xdr:col>23</xdr:col>
      <xdr:colOff>133350</xdr:colOff>
      <xdr:row>82</xdr:row>
      <xdr:rowOff>97113</xdr:rowOff>
    </xdr:to>
    <xdr:cxnSp macro="">
      <xdr:nvCxnSpPr>
        <xdr:cNvPr id="193" name="直線コネクタ 192"/>
        <xdr:cNvCxnSpPr/>
      </xdr:nvCxnSpPr>
      <xdr:spPr>
        <a:xfrm flipV="1">
          <a:off x="4114800" y="14144406"/>
          <a:ext cx="8382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64872</xdr:rowOff>
    </xdr:from>
    <xdr:to>
      <xdr:col>19</xdr:col>
      <xdr:colOff>133350</xdr:colOff>
      <xdr:row>82</xdr:row>
      <xdr:rowOff>97113</xdr:rowOff>
    </xdr:to>
    <xdr:cxnSp macro="">
      <xdr:nvCxnSpPr>
        <xdr:cNvPr id="196" name="直線コネクタ 195"/>
        <xdr:cNvCxnSpPr/>
      </xdr:nvCxnSpPr>
      <xdr:spPr>
        <a:xfrm>
          <a:off x="3225800" y="14123772"/>
          <a:ext cx="889000" cy="3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64872</xdr:rowOff>
    </xdr:from>
    <xdr:to>
      <xdr:col>15</xdr:col>
      <xdr:colOff>82550</xdr:colOff>
      <xdr:row>82</xdr:row>
      <xdr:rowOff>157176</xdr:rowOff>
    </xdr:to>
    <xdr:cxnSp macro="">
      <xdr:nvCxnSpPr>
        <xdr:cNvPr id="199" name="直線コネクタ 198"/>
        <xdr:cNvCxnSpPr/>
      </xdr:nvCxnSpPr>
      <xdr:spPr>
        <a:xfrm flipV="1">
          <a:off x="2336800" y="14123772"/>
          <a:ext cx="889000" cy="9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43573</xdr:rowOff>
    </xdr:from>
    <xdr:to>
      <xdr:col>15</xdr:col>
      <xdr:colOff>133350</xdr:colOff>
      <xdr:row>81</xdr:row>
      <xdr:rowOff>145173</xdr:rowOff>
    </xdr:to>
    <xdr:sp macro="" textlink="">
      <xdr:nvSpPr>
        <xdr:cNvPr id="200" name="フローチャート: 判断 199"/>
        <xdr:cNvSpPr/>
      </xdr:nvSpPr>
      <xdr:spPr>
        <a:xfrm>
          <a:off x="3175000" y="1393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155350</xdr:rowOff>
    </xdr:from>
    <xdr:ext cx="762000" cy="259045"/>
    <xdr:sp macro="" textlink="">
      <xdr:nvSpPr>
        <xdr:cNvPr id="201" name="テキスト ボックス 200"/>
        <xdr:cNvSpPr txBox="1"/>
      </xdr:nvSpPr>
      <xdr:spPr>
        <a:xfrm>
          <a:off x="2844800" y="1369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157176</xdr:rowOff>
    </xdr:from>
    <xdr:to>
      <xdr:col>11</xdr:col>
      <xdr:colOff>31750</xdr:colOff>
      <xdr:row>87</xdr:row>
      <xdr:rowOff>158175</xdr:rowOff>
    </xdr:to>
    <xdr:cxnSp macro="">
      <xdr:nvCxnSpPr>
        <xdr:cNvPr id="202" name="直線コネクタ 201"/>
        <xdr:cNvCxnSpPr/>
      </xdr:nvCxnSpPr>
      <xdr:spPr>
        <a:xfrm flipV="1">
          <a:off x="1447800" y="14216076"/>
          <a:ext cx="889000" cy="85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59904</xdr:rowOff>
    </xdr:from>
    <xdr:ext cx="762000" cy="259045"/>
    <xdr:sp macro="" textlink="">
      <xdr:nvSpPr>
        <xdr:cNvPr id="204" name="テキスト ボックス 203"/>
        <xdr:cNvSpPr txBox="1"/>
      </xdr:nvSpPr>
      <xdr:spPr>
        <a:xfrm>
          <a:off x="1955800" y="1360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55942</xdr:rowOff>
    </xdr:from>
    <xdr:ext cx="762000" cy="259045"/>
    <xdr:sp macro="" textlink="">
      <xdr:nvSpPr>
        <xdr:cNvPr id="206" name="テキスト ボックス 205"/>
        <xdr:cNvSpPr txBox="1"/>
      </xdr:nvSpPr>
      <xdr:spPr>
        <a:xfrm>
          <a:off x="1066800" y="13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34706</xdr:rowOff>
    </xdr:from>
    <xdr:to>
      <xdr:col>23</xdr:col>
      <xdr:colOff>184150</xdr:colOff>
      <xdr:row>82</xdr:row>
      <xdr:rowOff>136306</xdr:rowOff>
    </xdr:to>
    <xdr:sp macro="" textlink="">
      <xdr:nvSpPr>
        <xdr:cNvPr id="212" name="楕円 211"/>
        <xdr:cNvSpPr/>
      </xdr:nvSpPr>
      <xdr:spPr>
        <a:xfrm>
          <a:off x="4902200" y="1409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6783</xdr:rowOff>
    </xdr:from>
    <xdr:ext cx="762000" cy="259045"/>
    <xdr:sp macro="" textlink="">
      <xdr:nvSpPr>
        <xdr:cNvPr id="213" name="人件費・物件費等の状況該当値テキスト"/>
        <xdr:cNvSpPr txBox="1"/>
      </xdr:nvSpPr>
      <xdr:spPr>
        <a:xfrm>
          <a:off x="5041900" y="1406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46313</xdr:rowOff>
    </xdr:from>
    <xdr:to>
      <xdr:col>19</xdr:col>
      <xdr:colOff>184150</xdr:colOff>
      <xdr:row>82</xdr:row>
      <xdr:rowOff>147913</xdr:rowOff>
    </xdr:to>
    <xdr:sp macro="" textlink="">
      <xdr:nvSpPr>
        <xdr:cNvPr id="214" name="楕円 213"/>
        <xdr:cNvSpPr/>
      </xdr:nvSpPr>
      <xdr:spPr>
        <a:xfrm>
          <a:off x="4064000" y="141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132690</xdr:rowOff>
    </xdr:from>
    <xdr:ext cx="736600" cy="259045"/>
    <xdr:sp macro="" textlink="">
      <xdr:nvSpPr>
        <xdr:cNvPr id="215" name="テキスト ボックス 214"/>
        <xdr:cNvSpPr txBox="1"/>
      </xdr:nvSpPr>
      <xdr:spPr>
        <a:xfrm>
          <a:off x="3733800" y="14191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14072</xdr:rowOff>
    </xdr:from>
    <xdr:to>
      <xdr:col>15</xdr:col>
      <xdr:colOff>133350</xdr:colOff>
      <xdr:row>82</xdr:row>
      <xdr:rowOff>115672</xdr:rowOff>
    </xdr:to>
    <xdr:sp macro="" textlink="">
      <xdr:nvSpPr>
        <xdr:cNvPr id="216" name="楕円 215"/>
        <xdr:cNvSpPr/>
      </xdr:nvSpPr>
      <xdr:spPr>
        <a:xfrm>
          <a:off x="3175000" y="140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100449</xdr:rowOff>
    </xdr:from>
    <xdr:ext cx="762000" cy="259045"/>
    <xdr:sp macro="" textlink="">
      <xdr:nvSpPr>
        <xdr:cNvPr id="217" name="テキスト ボックス 216"/>
        <xdr:cNvSpPr txBox="1"/>
      </xdr:nvSpPr>
      <xdr:spPr>
        <a:xfrm>
          <a:off x="2844800" y="1415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106376</xdr:rowOff>
    </xdr:from>
    <xdr:to>
      <xdr:col>11</xdr:col>
      <xdr:colOff>82550</xdr:colOff>
      <xdr:row>83</xdr:row>
      <xdr:rowOff>36526</xdr:rowOff>
    </xdr:to>
    <xdr:sp macro="" textlink="">
      <xdr:nvSpPr>
        <xdr:cNvPr id="218" name="楕円 217"/>
        <xdr:cNvSpPr/>
      </xdr:nvSpPr>
      <xdr:spPr>
        <a:xfrm>
          <a:off x="2286000" y="1416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21303</xdr:rowOff>
    </xdr:from>
    <xdr:ext cx="762000" cy="259045"/>
    <xdr:sp macro="" textlink="">
      <xdr:nvSpPr>
        <xdr:cNvPr id="219" name="テキスト ボックス 218"/>
        <xdr:cNvSpPr txBox="1"/>
      </xdr:nvSpPr>
      <xdr:spPr>
        <a:xfrm>
          <a:off x="1955800" y="142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107375</xdr:rowOff>
    </xdr:from>
    <xdr:to>
      <xdr:col>7</xdr:col>
      <xdr:colOff>31750</xdr:colOff>
      <xdr:row>88</xdr:row>
      <xdr:rowOff>37525</xdr:rowOff>
    </xdr:to>
    <xdr:sp macro="" textlink="">
      <xdr:nvSpPr>
        <xdr:cNvPr id="220" name="楕円 219"/>
        <xdr:cNvSpPr/>
      </xdr:nvSpPr>
      <xdr:spPr>
        <a:xfrm>
          <a:off x="1397000" y="150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22302</xdr:rowOff>
    </xdr:from>
    <xdr:ext cx="762000" cy="259045"/>
    <xdr:sp macro="" textlink="">
      <xdr:nvSpPr>
        <xdr:cNvPr id="221" name="テキスト ボックス 220"/>
        <xdr:cNvSpPr txBox="1"/>
      </xdr:nvSpPr>
      <xdr:spPr>
        <a:xfrm>
          <a:off x="1066800" y="151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近年、ラスパイレス指数については類似団体平均を常に下回った状態で推移しており、将来的にも同様に推移するものと予想される。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今後も国の動向等を踏まえながら、引き続き適正な給与水準となるように努める。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年度数値については平成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年度調査結果未公表のため、前年度の数値を引用</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46264</xdr:rowOff>
    </xdr:from>
    <xdr:to>
      <xdr:col>81</xdr:col>
      <xdr:colOff>44450</xdr:colOff>
      <xdr:row>90</xdr:row>
      <xdr:rowOff>87993</xdr:rowOff>
    </xdr:to>
    <xdr:cxnSp macro="">
      <xdr:nvCxnSpPr>
        <xdr:cNvPr id="252" name="直線コネクタ 251"/>
        <xdr:cNvCxnSpPr/>
      </xdr:nvCxnSpPr>
      <xdr:spPr>
        <a:xfrm flipV="1">
          <a:off x="17018000" y="14105164"/>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132641</xdr:rowOff>
    </xdr:from>
    <xdr:ext cx="762000" cy="259045"/>
    <xdr:sp macro="" textlink="">
      <xdr:nvSpPr>
        <xdr:cNvPr id="255" name="給与水準   （国との比較）最大値テキスト"/>
        <xdr:cNvSpPr txBox="1"/>
      </xdr:nvSpPr>
      <xdr:spPr>
        <a:xfrm>
          <a:off x="17106900" y="1384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46264</xdr:rowOff>
    </xdr:from>
    <xdr:to>
      <xdr:col>81</xdr:col>
      <xdr:colOff>133350</xdr:colOff>
      <xdr:row>82</xdr:row>
      <xdr:rowOff>46264</xdr:rowOff>
    </xdr:to>
    <xdr:cxnSp macro="">
      <xdr:nvCxnSpPr>
        <xdr:cNvPr id="256" name="直線コネクタ 255"/>
        <xdr:cNvCxnSpPr/>
      </xdr:nvCxnSpPr>
      <xdr:spPr>
        <a:xfrm>
          <a:off x="16929100" y="1410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47171</xdr:rowOff>
    </xdr:from>
    <xdr:to>
      <xdr:col>81</xdr:col>
      <xdr:colOff>44450</xdr:colOff>
      <xdr:row>83</xdr:row>
      <xdr:rowOff>47171</xdr:rowOff>
    </xdr:to>
    <xdr:cxnSp macro="">
      <xdr:nvCxnSpPr>
        <xdr:cNvPr id="257" name="直線コネクタ 256"/>
        <xdr:cNvCxnSpPr/>
      </xdr:nvCxnSpPr>
      <xdr:spPr>
        <a:xfrm>
          <a:off x="16179800" y="142775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9" name="フローチャート: 判断 25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83</xdr:row>
      <xdr:rowOff>150586</xdr:rowOff>
    </xdr:to>
    <xdr:cxnSp macro="">
      <xdr:nvCxnSpPr>
        <xdr:cNvPr id="260" name="直線コネクタ 259"/>
        <xdr:cNvCxnSpPr/>
      </xdr:nvCxnSpPr>
      <xdr:spPr>
        <a:xfrm flipV="1">
          <a:off x="15290800" y="142775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11793</xdr:rowOff>
    </xdr:from>
    <xdr:to>
      <xdr:col>72</xdr:col>
      <xdr:colOff>203200</xdr:colOff>
      <xdr:row>83</xdr:row>
      <xdr:rowOff>150586</xdr:rowOff>
    </xdr:to>
    <xdr:cxnSp macro="">
      <xdr:nvCxnSpPr>
        <xdr:cNvPr id="263" name="直線コネクタ 262"/>
        <xdr:cNvCxnSpPr/>
      </xdr:nvCxnSpPr>
      <xdr:spPr>
        <a:xfrm>
          <a:off x="14401800" y="1407069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33564</xdr:rowOff>
    </xdr:from>
    <xdr:to>
      <xdr:col>73</xdr:col>
      <xdr:colOff>44450</xdr:colOff>
      <xdr:row>86</xdr:row>
      <xdr:rowOff>135164</xdr:rowOff>
    </xdr:to>
    <xdr:sp macro="" textlink="">
      <xdr:nvSpPr>
        <xdr:cNvPr id="264" name="フローチャート: 判断 263"/>
        <xdr:cNvSpPr/>
      </xdr:nvSpPr>
      <xdr:spPr>
        <a:xfrm>
          <a:off x="15240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65" name="テキスト ボックス 264"/>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10886</xdr:rowOff>
    </xdr:from>
    <xdr:to>
      <xdr:col>68</xdr:col>
      <xdr:colOff>152400</xdr:colOff>
      <xdr:row>82</xdr:row>
      <xdr:rowOff>11793</xdr:rowOff>
    </xdr:to>
    <xdr:cxnSp macro="">
      <xdr:nvCxnSpPr>
        <xdr:cNvPr id="266" name="直線コネクタ 265"/>
        <xdr:cNvCxnSpPr/>
      </xdr:nvCxnSpPr>
      <xdr:spPr>
        <a:xfrm>
          <a:off x="13512800" y="1389833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7" name="フローチャート: 判断 266"/>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68" name="テキスト ボックス 267"/>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167821</xdr:rowOff>
    </xdr:from>
    <xdr:to>
      <xdr:col>81</xdr:col>
      <xdr:colOff>95250</xdr:colOff>
      <xdr:row>83</xdr:row>
      <xdr:rowOff>97971</xdr:rowOff>
    </xdr:to>
    <xdr:sp macro="" textlink="">
      <xdr:nvSpPr>
        <xdr:cNvPr id="276" name="楕円 275"/>
        <xdr:cNvSpPr/>
      </xdr:nvSpPr>
      <xdr:spPr>
        <a:xfrm>
          <a:off x="169672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12898</xdr:rowOff>
    </xdr:from>
    <xdr:ext cx="762000" cy="259045"/>
    <xdr:sp macro="" textlink="">
      <xdr:nvSpPr>
        <xdr:cNvPr id="277" name="給与水準   （国との比較）該当値テキスト"/>
        <xdr:cNvSpPr txBox="1"/>
      </xdr:nvSpPr>
      <xdr:spPr>
        <a:xfrm>
          <a:off x="171069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167821</xdr:rowOff>
    </xdr:from>
    <xdr:to>
      <xdr:col>77</xdr:col>
      <xdr:colOff>95250</xdr:colOff>
      <xdr:row>83</xdr:row>
      <xdr:rowOff>97971</xdr:rowOff>
    </xdr:to>
    <xdr:sp macro="" textlink="">
      <xdr:nvSpPr>
        <xdr:cNvPr id="278" name="楕円 277"/>
        <xdr:cNvSpPr/>
      </xdr:nvSpPr>
      <xdr:spPr>
        <a:xfrm>
          <a:off x="16129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108148</xdr:rowOff>
    </xdr:from>
    <xdr:ext cx="736600" cy="259045"/>
    <xdr:sp macro="" textlink="">
      <xdr:nvSpPr>
        <xdr:cNvPr id="279" name="テキスト ボックス 278"/>
        <xdr:cNvSpPr txBox="1"/>
      </xdr:nvSpPr>
      <xdr:spPr>
        <a:xfrm>
          <a:off x="15798800" y="1399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0" name="楕円 279"/>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1" name="テキスト ボックス 280"/>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132443</xdr:rowOff>
    </xdr:from>
    <xdr:to>
      <xdr:col>68</xdr:col>
      <xdr:colOff>203200</xdr:colOff>
      <xdr:row>82</xdr:row>
      <xdr:rowOff>62593</xdr:rowOff>
    </xdr:to>
    <xdr:sp macro="" textlink="">
      <xdr:nvSpPr>
        <xdr:cNvPr id="282" name="楕円 281"/>
        <xdr:cNvSpPr/>
      </xdr:nvSpPr>
      <xdr:spPr>
        <a:xfrm>
          <a:off x="14351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72770</xdr:rowOff>
    </xdr:from>
    <xdr:ext cx="762000" cy="259045"/>
    <xdr:sp macro="" textlink="">
      <xdr:nvSpPr>
        <xdr:cNvPr id="283" name="テキスト ボックス 282"/>
        <xdr:cNvSpPr txBox="1"/>
      </xdr:nvSpPr>
      <xdr:spPr>
        <a:xfrm>
          <a:off x="14020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131536</xdr:rowOff>
    </xdr:from>
    <xdr:to>
      <xdr:col>64</xdr:col>
      <xdr:colOff>152400</xdr:colOff>
      <xdr:row>81</xdr:row>
      <xdr:rowOff>61686</xdr:rowOff>
    </xdr:to>
    <xdr:sp macro="" textlink="">
      <xdr:nvSpPr>
        <xdr:cNvPr id="284" name="楕円 283"/>
        <xdr:cNvSpPr/>
      </xdr:nvSpPr>
      <xdr:spPr>
        <a:xfrm>
          <a:off x="13462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71863</xdr:rowOff>
    </xdr:from>
    <xdr:ext cx="762000" cy="259045"/>
    <xdr:sp macro="" textlink="">
      <xdr:nvSpPr>
        <xdr:cNvPr id="285" name="テキスト ボックス 284"/>
        <xdr:cNvSpPr txBox="1"/>
      </xdr:nvSpPr>
      <xdr:spPr>
        <a:xfrm>
          <a:off x="13131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給食センター、ゴミ収集の民間委託の推進等は行っているものの、２度の合併により市の面積が広大となったことに合わせ、保有する公共施設の数量も類似団体を大きく上回っていることから、人口千人当たり職員数も類似団体平均を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今後は復旧復興事業の進捗状況を勘案しながら、より適切な定員管理に努める。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5" name="直線コネクタ 314"/>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6"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7" name="直線コネクタ 316"/>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635</xdr:rowOff>
    </xdr:from>
    <xdr:to>
      <xdr:col>81</xdr:col>
      <xdr:colOff>44450</xdr:colOff>
      <xdr:row>65</xdr:row>
      <xdr:rowOff>36830</xdr:rowOff>
    </xdr:to>
    <xdr:cxnSp macro="">
      <xdr:nvCxnSpPr>
        <xdr:cNvPr id="320" name="直線コネクタ 319"/>
        <xdr:cNvCxnSpPr/>
      </xdr:nvCxnSpPr>
      <xdr:spPr>
        <a:xfrm>
          <a:off x="16179800" y="111448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21"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2" name="フローチャート: 判断 321"/>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635</xdr:rowOff>
    </xdr:from>
    <xdr:to>
      <xdr:col>77</xdr:col>
      <xdr:colOff>44450</xdr:colOff>
      <xdr:row>65</xdr:row>
      <xdr:rowOff>12700</xdr:rowOff>
    </xdr:to>
    <xdr:cxnSp macro="">
      <xdr:nvCxnSpPr>
        <xdr:cNvPr id="323" name="直線コネクタ 322"/>
        <xdr:cNvCxnSpPr/>
      </xdr:nvCxnSpPr>
      <xdr:spPr>
        <a:xfrm flipV="1">
          <a:off x="15290800" y="111448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4" name="フローチャート: 判断 323"/>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5" name="テキスト ボックス 324"/>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12700</xdr:rowOff>
    </xdr:from>
    <xdr:to>
      <xdr:col>72</xdr:col>
      <xdr:colOff>203200</xdr:colOff>
      <xdr:row>65</xdr:row>
      <xdr:rowOff>24765</xdr:rowOff>
    </xdr:to>
    <xdr:cxnSp macro="">
      <xdr:nvCxnSpPr>
        <xdr:cNvPr id="326" name="直線コネクタ 325"/>
        <xdr:cNvCxnSpPr/>
      </xdr:nvCxnSpPr>
      <xdr:spPr>
        <a:xfrm flipV="1">
          <a:off x="14401800" y="111569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106256</xdr:rowOff>
    </xdr:from>
    <xdr:to>
      <xdr:col>73</xdr:col>
      <xdr:colOff>44450</xdr:colOff>
      <xdr:row>63</xdr:row>
      <xdr:rowOff>36406</xdr:rowOff>
    </xdr:to>
    <xdr:sp macro="" textlink="">
      <xdr:nvSpPr>
        <xdr:cNvPr id="327" name="フローチャート: 判断 326"/>
        <xdr:cNvSpPr/>
      </xdr:nvSpPr>
      <xdr:spPr>
        <a:xfrm>
          <a:off x="15240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46583</xdr:rowOff>
    </xdr:from>
    <xdr:ext cx="762000" cy="259045"/>
    <xdr:sp macro="" textlink="">
      <xdr:nvSpPr>
        <xdr:cNvPr id="328" name="テキスト ボックス 327"/>
        <xdr:cNvSpPr txBox="1"/>
      </xdr:nvSpPr>
      <xdr:spPr>
        <a:xfrm>
          <a:off x="14909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162031</xdr:rowOff>
    </xdr:from>
    <xdr:to>
      <xdr:col>68</xdr:col>
      <xdr:colOff>152400</xdr:colOff>
      <xdr:row>65</xdr:row>
      <xdr:rowOff>24765</xdr:rowOff>
    </xdr:to>
    <xdr:cxnSp macro="">
      <xdr:nvCxnSpPr>
        <xdr:cNvPr id="329" name="直線コネクタ 328"/>
        <xdr:cNvCxnSpPr/>
      </xdr:nvCxnSpPr>
      <xdr:spPr>
        <a:xfrm>
          <a:off x="13512800" y="1113483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0" name="フローチャート: 判断 329"/>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1" name="テキスト ボックス 330"/>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2" name="フローチャート: 判断 331"/>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3" name="テキスト ボックス 332"/>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157480</xdr:rowOff>
    </xdr:from>
    <xdr:to>
      <xdr:col>81</xdr:col>
      <xdr:colOff>95250</xdr:colOff>
      <xdr:row>65</xdr:row>
      <xdr:rowOff>87630</xdr:rowOff>
    </xdr:to>
    <xdr:sp macro="" textlink="">
      <xdr:nvSpPr>
        <xdr:cNvPr id="339" name="楕円 338"/>
        <xdr:cNvSpPr/>
      </xdr:nvSpPr>
      <xdr:spPr>
        <a:xfrm>
          <a:off x="16967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129557</xdr:rowOff>
    </xdr:from>
    <xdr:ext cx="762000" cy="259045"/>
    <xdr:sp macro="" textlink="">
      <xdr:nvSpPr>
        <xdr:cNvPr id="340" name="定員管理の状況該当値テキスト"/>
        <xdr:cNvSpPr txBox="1"/>
      </xdr:nvSpPr>
      <xdr:spPr>
        <a:xfrm>
          <a:off x="17106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121285</xdr:rowOff>
    </xdr:from>
    <xdr:to>
      <xdr:col>77</xdr:col>
      <xdr:colOff>95250</xdr:colOff>
      <xdr:row>65</xdr:row>
      <xdr:rowOff>51435</xdr:rowOff>
    </xdr:to>
    <xdr:sp macro="" textlink="">
      <xdr:nvSpPr>
        <xdr:cNvPr id="341" name="楕円 340"/>
        <xdr:cNvSpPr/>
      </xdr:nvSpPr>
      <xdr:spPr>
        <a:xfrm>
          <a:off x="16129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36212</xdr:rowOff>
    </xdr:from>
    <xdr:ext cx="736600" cy="259045"/>
    <xdr:sp macro="" textlink="">
      <xdr:nvSpPr>
        <xdr:cNvPr id="342" name="テキスト ボックス 341"/>
        <xdr:cNvSpPr txBox="1"/>
      </xdr:nvSpPr>
      <xdr:spPr>
        <a:xfrm>
          <a:off x="15798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133350</xdr:rowOff>
    </xdr:from>
    <xdr:to>
      <xdr:col>73</xdr:col>
      <xdr:colOff>44450</xdr:colOff>
      <xdr:row>65</xdr:row>
      <xdr:rowOff>63500</xdr:rowOff>
    </xdr:to>
    <xdr:sp macro="" textlink="">
      <xdr:nvSpPr>
        <xdr:cNvPr id="343" name="楕円 342"/>
        <xdr:cNvSpPr/>
      </xdr:nvSpPr>
      <xdr:spPr>
        <a:xfrm>
          <a:off x="15240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48277</xdr:rowOff>
    </xdr:from>
    <xdr:ext cx="762000" cy="259045"/>
    <xdr:sp macro="" textlink="">
      <xdr:nvSpPr>
        <xdr:cNvPr id="344" name="テキスト ボックス 343"/>
        <xdr:cNvSpPr txBox="1"/>
      </xdr:nvSpPr>
      <xdr:spPr>
        <a:xfrm>
          <a:off x="14909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145415</xdr:rowOff>
    </xdr:from>
    <xdr:to>
      <xdr:col>68</xdr:col>
      <xdr:colOff>203200</xdr:colOff>
      <xdr:row>65</xdr:row>
      <xdr:rowOff>75565</xdr:rowOff>
    </xdr:to>
    <xdr:sp macro="" textlink="">
      <xdr:nvSpPr>
        <xdr:cNvPr id="345" name="楕円 344"/>
        <xdr:cNvSpPr/>
      </xdr:nvSpPr>
      <xdr:spPr>
        <a:xfrm>
          <a:off x="14351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60342</xdr:rowOff>
    </xdr:from>
    <xdr:ext cx="762000" cy="259045"/>
    <xdr:sp macro="" textlink="">
      <xdr:nvSpPr>
        <xdr:cNvPr id="346" name="テキスト ボックス 345"/>
        <xdr:cNvSpPr txBox="1"/>
      </xdr:nvSpPr>
      <xdr:spPr>
        <a:xfrm>
          <a:off x="14020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111231</xdr:rowOff>
    </xdr:from>
    <xdr:to>
      <xdr:col>64</xdr:col>
      <xdr:colOff>152400</xdr:colOff>
      <xdr:row>65</xdr:row>
      <xdr:rowOff>41381</xdr:rowOff>
    </xdr:to>
    <xdr:sp macro="" textlink="">
      <xdr:nvSpPr>
        <xdr:cNvPr id="347" name="楕円 346"/>
        <xdr:cNvSpPr/>
      </xdr:nvSpPr>
      <xdr:spPr>
        <a:xfrm>
          <a:off x="13462000" y="110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26158</xdr:rowOff>
    </xdr:from>
    <xdr:ext cx="762000" cy="259045"/>
    <xdr:sp macro="" textlink="">
      <xdr:nvSpPr>
        <xdr:cNvPr id="348" name="テキスト ボックス 347"/>
        <xdr:cNvSpPr txBox="1"/>
      </xdr:nvSpPr>
      <xdr:spPr>
        <a:xfrm>
          <a:off x="13131800" y="1117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公債費の減に伴い、対前年度比で△</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ポイントの減となったものの、依然として類似団体上回っている状況である。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なお、地方債の現在高は中心市街地拠点施設整備事業や平成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年台風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号災害に係る災害復旧事業の影響により増加しており、近い将来において公債費のピークを迎える見込みである。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今後も効率的な償還に努めるとともに、普通建設事業については慎重に事業を選択するとともに、国県補助金等、地方債以外の財源確保に努め、公債費負担の適正化を図る。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8" name="直線コネクタ 377"/>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1"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2" name="直線コネクタ 381"/>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4717</xdr:rowOff>
    </xdr:from>
    <xdr:to>
      <xdr:col>81</xdr:col>
      <xdr:colOff>44450</xdr:colOff>
      <xdr:row>42</xdr:row>
      <xdr:rowOff>52977</xdr:rowOff>
    </xdr:to>
    <xdr:cxnSp macro="">
      <xdr:nvCxnSpPr>
        <xdr:cNvPr id="383" name="直線コネクタ 382"/>
        <xdr:cNvCxnSpPr/>
      </xdr:nvCxnSpPr>
      <xdr:spPr>
        <a:xfrm flipV="1">
          <a:off x="16179800" y="720561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4"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5" name="フローチャート: 判断 384"/>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52977</xdr:rowOff>
    </xdr:from>
    <xdr:to>
      <xdr:col>77</xdr:col>
      <xdr:colOff>44450</xdr:colOff>
      <xdr:row>42</xdr:row>
      <xdr:rowOff>73660</xdr:rowOff>
    </xdr:to>
    <xdr:cxnSp macro="">
      <xdr:nvCxnSpPr>
        <xdr:cNvPr id="386" name="直線コネクタ 385"/>
        <xdr:cNvCxnSpPr/>
      </xdr:nvCxnSpPr>
      <xdr:spPr>
        <a:xfrm flipV="1">
          <a:off x="15290800" y="72538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7" name="フローチャート: 判断 386"/>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8" name="テキスト ボックス 387"/>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66766</xdr:rowOff>
    </xdr:from>
    <xdr:to>
      <xdr:col>72</xdr:col>
      <xdr:colOff>203200</xdr:colOff>
      <xdr:row>42</xdr:row>
      <xdr:rowOff>73660</xdr:rowOff>
    </xdr:to>
    <xdr:cxnSp macro="">
      <xdr:nvCxnSpPr>
        <xdr:cNvPr id="389" name="直線コネクタ 388"/>
        <xdr:cNvCxnSpPr/>
      </xdr:nvCxnSpPr>
      <xdr:spPr>
        <a:xfrm>
          <a:off x="14401800" y="72676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0" name="フローチャート: 判断 389"/>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1" name="テキスト ボックス 390"/>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66766</xdr:rowOff>
    </xdr:from>
    <xdr:to>
      <xdr:col>68</xdr:col>
      <xdr:colOff>152400</xdr:colOff>
      <xdr:row>42</xdr:row>
      <xdr:rowOff>66766</xdr:rowOff>
    </xdr:to>
    <xdr:cxnSp macro="">
      <xdr:nvCxnSpPr>
        <xdr:cNvPr id="392" name="直線コネクタ 391"/>
        <xdr:cNvCxnSpPr/>
      </xdr:nvCxnSpPr>
      <xdr:spPr>
        <a:xfrm>
          <a:off x="13512800" y="72676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3" name="フローチャート: 判断 392"/>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4" name="テキスト ボックス 393"/>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125367</xdr:rowOff>
    </xdr:from>
    <xdr:to>
      <xdr:col>81</xdr:col>
      <xdr:colOff>95250</xdr:colOff>
      <xdr:row>42</xdr:row>
      <xdr:rowOff>55517</xdr:rowOff>
    </xdr:to>
    <xdr:sp macro="" textlink="">
      <xdr:nvSpPr>
        <xdr:cNvPr id="402" name="楕円 401"/>
        <xdr:cNvSpPr/>
      </xdr:nvSpPr>
      <xdr:spPr>
        <a:xfrm>
          <a:off x="169672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97444</xdr:rowOff>
    </xdr:from>
    <xdr:ext cx="762000" cy="259045"/>
    <xdr:sp macro="" textlink="">
      <xdr:nvSpPr>
        <xdr:cNvPr id="403" name="公債費負担の状況該当値テキスト"/>
        <xdr:cNvSpPr txBox="1"/>
      </xdr:nvSpPr>
      <xdr:spPr>
        <a:xfrm>
          <a:off x="17106900" y="71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2177</xdr:rowOff>
    </xdr:from>
    <xdr:to>
      <xdr:col>77</xdr:col>
      <xdr:colOff>95250</xdr:colOff>
      <xdr:row>42</xdr:row>
      <xdr:rowOff>103777</xdr:rowOff>
    </xdr:to>
    <xdr:sp macro="" textlink="">
      <xdr:nvSpPr>
        <xdr:cNvPr id="404" name="楕円 403"/>
        <xdr:cNvSpPr/>
      </xdr:nvSpPr>
      <xdr:spPr>
        <a:xfrm>
          <a:off x="16129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88554</xdr:rowOff>
    </xdr:from>
    <xdr:ext cx="736600" cy="259045"/>
    <xdr:sp macro="" textlink="">
      <xdr:nvSpPr>
        <xdr:cNvPr id="405" name="テキスト ボックス 404"/>
        <xdr:cNvSpPr txBox="1"/>
      </xdr:nvSpPr>
      <xdr:spPr>
        <a:xfrm>
          <a:off x="15798800" y="728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6" name="楕円 405"/>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7" name="テキスト ボックス 40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15966</xdr:rowOff>
    </xdr:from>
    <xdr:to>
      <xdr:col>68</xdr:col>
      <xdr:colOff>203200</xdr:colOff>
      <xdr:row>42</xdr:row>
      <xdr:rowOff>117566</xdr:rowOff>
    </xdr:to>
    <xdr:sp macro="" textlink="">
      <xdr:nvSpPr>
        <xdr:cNvPr id="408" name="楕円 407"/>
        <xdr:cNvSpPr/>
      </xdr:nvSpPr>
      <xdr:spPr>
        <a:xfrm>
          <a:off x="14351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102343</xdr:rowOff>
    </xdr:from>
    <xdr:ext cx="762000" cy="259045"/>
    <xdr:sp macro="" textlink="">
      <xdr:nvSpPr>
        <xdr:cNvPr id="409" name="テキスト ボックス 408"/>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15966</xdr:rowOff>
    </xdr:from>
    <xdr:to>
      <xdr:col>64</xdr:col>
      <xdr:colOff>152400</xdr:colOff>
      <xdr:row>42</xdr:row>
      <xdr:rowOff>117566</xdr:rowOff>
    </xdr:to>
    <xdr:sp macro="" textlink="">
      <xdr:nvSpPr>
        <xdr:cNvPr id="410" name="楕円 409"/>
        <xdr:cNvSpPr/>
      </xdr:nvSpPr>
      <xdr:spPr>
        <a:xfrm>
          <a:off x="13462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102343</xdr:rowOff>
    </xdr:from>
    <xdr:ext cx="762000" cy="259045"/>
    <xdr:sp macro="" textlink="">
      <xdr:nvSpPr>
        <xdr:cNvPr id="411" name="テキスト ボックス 410"/>
        <xdr:cNvSpPr txBox="1"/>
      </xdr:nvSpPr>
      <xdr:spPr>
        <a:xfrm>
          <a:off x="13131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中心市街地拠点施設整備事業に伴う合併特例債の発行、平成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年台風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号災害に係る災害復旧事業に伴う災害復旧事業債の発行により、地方債現在高が対前年度比＋</a:t>
          </a:r>
          <a:r>
            <a:rPr kumimoji="1" lang="en-US" altLang="ja-JP" sz="1100">
              <a:latin typeface="ＭＳ Ｐゴシック" panose="020B0600070205080204" pitchFamily="50" charset="-128"/>
              <a:ea typeface="ＭＳ Ｐゴシック" panose="020B0600070205080204" pitchFamily="50" charset="-128"/>
            </a:rPr>
            <a:t>3,389</a:t>
          </a:r>
          <a:r>
            <a:rPr kumimoji="1" lang="ja-JP" altLang="en-US" sz="1100">
              <a:latin typeface="ＭＳ Ｐゴシック" panose="020B0600070205080204" pitchFamily="50" charset="-128"/>
              <a:ea typeface="ＭＳ Ｐゴシック" panose="020B0600070205080204" pitchFamily="50" charset="-128"/>
            </a:rPr>
            <a:t>百万円と大きく増となったことを主因とし、将来負担比率も対前年度比＋</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依然として類似団体平均を下回っている状況ではあるが、後世への負担を少しでも軽減するよう、通常事業においては、新規事業の実施等について総点検を図り財政の健全化を図るとともに、普通建設事業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慎重に事業を選択するとともに、</a:t>
          </a:r>
          <a:r>
            <a:rPr kumimoji="1" lang="ja-JP" altLang="en-US" sz="1100">
              <a:latin typeface="ＭＳ Ｐゴシック" panose="020B0600070205080204" pitchFamily="50" charset="-128"/>
              <a:ea typeface="ＭＳ Ｐゴシック" panose="020B0600070205080204" pitchFamily="50" charset="-128"/>
            </a:rPr>
            <a:t>国県補助金等、地方債以外の財源確保に努め、将来負担の適正化を図る。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40" name="直線コネクタ 439"/>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41"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2" name="直線コネクタ 441"/>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144103</xdr:rowOff>
    </xdr:from>
    <xdr:to>
      <xdr:col>81</xdr:col>
      <xdr:colOff>44450</xdr:colOff>
      <xdr:row>15</xdr:row>
      <xdr:rowOff>12065</xdr:rowOff>
    </xdr:to>
    <xdr:cxnSp macro="">
      <xdr:nvCxnSpPr>
        <xdr:cNvPr id="445" name="直線コネクタ 444"/>
        <xdr:cNvCxnSpPr/>
      </xdr:nvCxnSpPr>
      <xdr:spPr>
        <a:xfrm>
          <a:off x="16179800" y="2544403"/>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6"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7" name="フローチャート: 判断 446"/>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132842</xdr:rowOff>
    </xdr:from>
    <xdr:to>
      <xdr:col>77</xdr:col>
      <xdr:colOff>44450</xdr:colOff>
      <xdr:row>14</xdr:row>
      <xdr:rowOff>144103</xdr:rowOff>
    </xdr:to>
    <xdr:cxnSp macro="">
      <xdr:nvCxnSpPr>
        <xdr:cNvPr id="448" name="直線コネクタ 447"/>
        <xdr:cNvCxnSpPr/>
      </xdr:nvCxnSpPr>
      <xdr:spPr>
        <a:xfrm>
          <a:off x="15290800" y="2533142"/>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9" name="フローチャート: 判断 448"/>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50" name="テキスト ボックス 449"/>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117560</xdr:rowOff>
    </xdr:from>
    <xdr:to>
      <xdr:col>72</xdr:col>
      <xdr:colOff>203200</xdr:colOff>
      <xdr:row>14</xdr:row>
      <xdr:rowOff>132842</xdr:rowOff>
    </xdr:to>
    <xdr:cxnSp macro="">
      <xdr:nvCxnSpPr>
        <xdr:cNvPr id="451" name="直線コネクタ 450"/>
        <xdr:cNvCxnSpPr/>
      </xdr:nvCxnSpPr>
      <xdr:spPr>
        <a:xfrm>
          <a:off x="14401800" y="2517860"/>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2" name="フローチャート: 判断 451"/>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3" name="テキスト ボックス 452"/>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61256</xdr:rowOff>
    </xdr:from>
    <xdr:to>
      <xdr:col>68</xdr:col>
      <xdr:colOff>152400</xdr:colOff>
      <xdr:row>14</xdr:row>
      <xdr:rowOff>117560</xdr:rowOff>
    </xdr:to>
    <xdr:cxnSp macro="">
      <xdr:nvCxnSpPr>
        <xdr:cNvPr id="454" name="直線コネクタ 453"/>
        <xdr:cNvCxnSpPr/>
      </xdr:nvCxnSpPr>
      <xdr:spPr>
        <a:xfrm>
          <a:off x="13512800" y="24615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5" name="フローチャート: 判断 454"/>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6" name="テキスト ボックス 455"/>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7" name="フローチャート: 判断 456"/>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8" name="テキスト ボックス 457"/>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132715</xdr:rowOff>
    </xdr:from>
    <xdr:to>
      <xdr:col>81</xdr:col>
      <xdr:colOff>95250</xdr:colOff>
      <xdr:row>15</xdr:row>
      <xdr:rowOff>62865</xdr:rowOff>
    </xdr:to>
    <xdr:sp macro="" textlink="">
      <xdr:nvSpPr>
        <xdr:cNvPr id="464" name="楕円 463"/>
        <xdr:cNvSpPr/>
      </xdr:nvSpPr>
      <xdr:spPr>
        <a:xfrm>
          <a:off x="169672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149242</xdr:rowOff>
    </xdr:from>
    <xdr:ext cx="762000" cy="259045"/>
    <xdr:sp macro="" textlink="">
      <xdr:nvSpPr>
        <xdr:cNvPr id="465" name="将来負担の状況該当値テキスト"/>
        <xdr:cNvSpPr txBox="1"/>
      </xdr:nvSpPr>
      <xdr:spPr>
        <a:xfrm>
          <a:off x="17106900" y="237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93303</xdr:rowOff>
    </xdr:from>
    <xdr:to>
      <xdr:col>77</xdr:col>
      <xdr:colOff>95250</xdr:colOff>
      <xdr:row>15</xdr:row>
      <xdr:rowOff>23453</xdr:rowOff>
    </xdr:to>
    <xdr:sp macro="" textlink="">
      <xdr:nvSpPr>
        <xdr:cNvPr id="466" name="楕円 465"/>
        <xdr:cNvSpPr/>
      </xdr:nvSpPr>
      <xdr:spPr>
        <a:xfrm>
          <a:off x="16129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33630</xdr:rowOff>
    </xdr:from>
    <xdr:ext cx="736600" cy="259045"/>
    <xdr:sp macro="" textlink="">
      <xdr:nvSpPr>
        <xdr:cNvPr id="467" name="テキスト ボックス 466"/>
        <xdr:cNvSpPr txBox="1"/>
      </xdr:nvSpPr>
      <xdr:spPr>
        <a:xfrm>
          <a:off x="15798800" y="226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68" name="楕円 467"/>
        <xdr:cNvSpPr/>
      </xdr:nvSpPr>
      <xdr:spPr>
        <a:xfrm>
          <a:off x="152400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69" name="テキスト ボックス 468"/>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66760</xdr:rowOff>
    </xdr:from>
    <xdr:to>
      <xdr:col>68</xdr:col>
      <xdr:colOff>203200</xdr:colOff>
      <xdr:row>14</xdr:row>
      <xdr:rowOff>168360</xdr:rowOff>
    </xdr:to>
    <xdr:sp macro="" textlink="">
      <xdr:nvSpPr>
        <xdr:cNvPr id="470" name="楕円 469"/>
        <xdr:cNvSpPr/>
      </xdr:nvSpPr>
      <xdr:spPr>
        <a:xfrm>
          <a:off x="14351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7087</xdr:rowOff>
    </xdr:from>
    <xdr:ext cx="762000" cy="259045"/>
    <xdr:sp macro="" textlink="">
      <xdr:nvSpPr>
        <xdr:cNvPr id="471" name="テキスト ボックス 470"/>
        <xdr:cNvSpPr txBox="1"/>
      </xdr:nvSpPr>
      <xdr:spPr>
        <a:xfrm>
          <a:off x="14020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10456</xdr:rowOff>
    </xdr:from>
    <xdr:to>
      <xdr:col>64</xdr:col>
      <xdr:colOff>152400</xdr:colOff>
      <xdr:row>14</xdr:row>
      <xdr:rowOff>112056</xdr:rowOff>
    </xdr:to>
    <xdr:sp macro="" textlink="">
      <xdr:nvSpPr>
        <xdr:cNvPr id="472" name="楕円 471"/>
        <xdr:cNvSpPr/>
      </xdr:nvSpPr>
      <xdr:spPr>
        <a:xfrm>
          <a:off x="13462000" y="2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122233</xdr:rowOff>
    </xdr:from>
    <xdr:ext cx="762000" cy="259045"/>
    <xdr:sp macro="" textlink="">
      <xdr:nvSpPr>
        <xdr:cNvPr id="473" name="テキスト ボックス 472"/>
        <xdr:cNvSpPr txBox="1"/>
      </xdr:nvSpPr>
      <xdr:spPr>
        <a:xfrm>
          <a:off x="13131800" y="217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54,159
53,968
1,259.15
55,428,915
52,095,694
1,760,962
17,665,905
39,413,981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全体、人件費のうち職員給ともに対前年度比で減額となったものの、分母である経常一般財源も減額となり、人件費に係る経常収支比率も対前年度比での増減はなく、類似団体平均よりも依然として高い比率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今後も復旧復興事業の進捗状況を勘案しながら、事業量の見直しや業務委託を進め、人件費の削減に努める。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36</xdr:row>
      <xdr:rowOff>157480</xdr:rowOff>
    </xdr:to>
    <xdr:cxnSp macro="">
      <xdr:nvCxnSpPr>
        <xdr:cNvPr id="66" name="直線コネクタ 65"/>
        <xdr:cNvCxnSpPr/>
      </xdr:nvCxnSpPr>
      <xdr:spPr>
        <a:xfrm>
          <a:off x="3987800" y="6329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36</xdr:row>
      <xdr:rowOff>165100</xdr:rowOff>
    </xdr:to>
    <xdr:cxnSp macro="">
      <xdr:nvCxnSpPr>
        <xdr:cNvPr id="69" name="直線コネクタ 68"/>
        <xdr:cNvCxnSpPr/>
      </xdr:nvCxnSpPr>
      <xdr:spPr>
        <a:xfrm flipV="1">
          <a:off x="3098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36</xdr:row>
      <xdr:rowOff>165100</xdr:rowOff>
    </xdr:to>
    <xdr:cxnSp macro="">
      <xdr:nvCxnSpPr>
        <xdr:cNvPr id="72" name="直線コネクタ 71"/>
        <xdr:cNvCxnSpPr/>
      </xdr:nvCxnSpPr>
      <xdr:spPr>
        <a:xfrm>
          <a:off x="2209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165100</xdr:rowOff>
    </xdr:to>
    <xdr:cxnSp macro="">
      <xdr:nvCxnSpPr>
        <xdr:cNvPr id="75" name="直線コネクタ 74"/>
        <xdr:cNvCxnSpPr/>
      </xdr:nvCxnSpPr>
      <xdr:spPr>
        <a:xfrm>
          <a:off x="1320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物件費全体としては平成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年台風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号災害にかかる災害廃棄物処理事業の減をはじめ、経常決算額においても対前年度比で減額となったものの、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分母である経常一般財源も減額となり、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ポイントの増となり、類似団体平均よりも依然として高い比率となっている。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マイナンバー制度の導入や庁内ネットワークのセキュリティ強化など、システム関連経費は人件費の減少に反比例して増加傾向となっており、業務の効率化に伴うものでもあるといえる。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11067</xdr:rowOff>
    </xdr:from>
    <xdr:to>
      <xdr:col>82</xdr:col>
      <xdr:colOff>107950</xdr:colOff>
      <xdr:row>17</xdr:row>
      <xdr:rowOff>37193</xdr:rowOff>
    </xdr:to>
    <xdr:cxnSp macro="">
      <xdr:nvCxnSpPr>
        <xdr:cNvPr id="129" name="直線コネクタ 128"/>
        <xdr:cNvCxnSpPr/>
      </xdr:nvCxnSpPr>
      <xdr:spPr>
        <a:xfrm>
          <a:off x="15671800" y="29257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11067</xdr:rowOff>
    </xdr:to>
    <xdr:cxnSp macro="">
      <xdr:nvCxnSpPr>
        <xdr:cNvPr id="132" name="直線コネクタ 131"/>
        <xdr:cNvCxnSpPr/>
      </xdr:nvCxnSpPr>
      <xdr:spPr>
        <a:xfrm>
          <a:off x="14782800" y="284734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97609</xdr:rowOff>
    </xdr:from>
    <xdr:to>
      <xdr:col>73</xdr:col>
      <xdr:colOff>180975</xdr:colOff>
      <xdr:row>16</xdr:row>
      <xdr:rowOff>104140</xdr:rowOff>
    </xdr:to>
    <xdr:cxnSp macro="">
      <xdr:nvCxnSpPr>
        <xdr:cNvPr id="135" name="直線コネクタ 134"/>
        <xdr:cNvCxnSpPr/>
      </xdr:nvCxnSpPr>
      <xdr:spPr>
        <a:xfrm>
          <a:off x="13893800" y="28408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97609</xdr:rowOff>
    </xdr:from>
    <xdr:to>
      <xdr:col>69</xdr:col>
      <xdr:colOff>92075</xdr:colOff>
      <xdr:row>16</xdr:row>
      <xdr:rowOff>104140</xdr:rowOff>
    </xdr:to>
    <xdr:cxnSp macro="">
      <xdr:nvCxnSpPr>
        <xdr:cNvPr id="138" name="直線コネクタ 137"/>
        <xdr:cNvCxnSpPr/>
      </xdr:nvCxnSpPr>
      <xdr:spPr>
        <a:xfrm flipV="1">
          <a:off x="13004800" y="28408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9"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131717</xdr:rowOff>
    </xdr:from>
    <xdr:to>
      <xdr:col>78</xdr:col>
      <xdr:colOff>120650</xdr:colOff>
      <xdr:row>17</xdr:row>
      <xdr:rowOff>61867</xdr:rowOff>
    </xdr:to>
    <xdr:sp macro="" textlink="">
      <xdr:nvSpPr>
        <xdr:cNvPr id="150" name="楕円 149"/>
        <xdr:cNvSpPr/>
      </xdr:nvSpPr>
      <xdr:spPr>
        <a:xfrm>
          <a:off x="15621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46644</xdr:rowOff>
    </xdr:from>
    <xdr:ext cx="736600" cy="259045"/>
    <xdr:sp macro="" textlink="">
      <xdr:nvSpPr>
        <xdr:cNvPr id="151" name="テキスト ボックス 150"/>
        <xdr:cNvSpPr txBox="1"/>
      </xdr:nvSpPr>
      <xdr:spPr>
        <a:xfrm>
          <a:off x="15290800" y="296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2" name="楕円 151"/>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53" name="テキスト ボックス 152"/>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46809</xdr:rowOff>
    </xdr:from>
    <xdr:to>
      <xdr:col>69</xdr:col>
      <xdr:colOff>142875</xdr:colOff>
      <xdr:row>16</xdr:row>
      <xdr:rowOff>148409</xdr:rowOff>
    </xdr:to>
    <xdr:sp macro="" textlink="">
      <xdr:nvSpPr>
        <xdr:cNvPr id="154" name="楕円 153"/>
        <xdr:cNvSpPr/>
      </xdr:nvSpPr>
      <xdr:spPr>
        <a:xfrm>
          <a:off x="13843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133186</xdr:rowOff>
    </xdr:from>
    <xdr:ext cx="762000" cy="259045"/>
    <xdr:sp macro="" textlink="">
      <xdr:nvSpPr>
        <xdr:cNvPr id="155" name="テキスト ボックス 154"/>
        <xdr:cNvSpPr txBox="1"/>
      </xdr:nvSpPr>
      <xdr:spPr>
        <a:xfrm>
          <a:off x="13512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6" name="楕円 155"/>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7" name="テキスト ボックス 156"/>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扶助費については児童手当、児童扶養手当、生活保護費の減等により対前年度で減額となったことから、扶助費に係る経常収支比率も対前年度比△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ポイントの減となり、昨年度に引き続き類似団体平均を下回っている状況である。　しかしながら、老人ホーム入所措置費や障害者給付費等は増加傾向となっており、今後比率が上昇する可能性もある。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実施事業の見直しや適正な給付に努め、義務的経費の削減に努める。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54</xdr:row>
      <xdr:rowOff>44704</xdr:rowOff>
    </xdr:to>
    <xdr:cxnSp macro="">
      <xdr:nvCxnSpPr>
        <xdr:cNvPr id="188" name="直線コネクタ 187"/>
        <xdr:cNvCxnSpPr/>
      </xdr:nvCxnSpPr>
      <xdr:spPr>
        <a:xfrm flipV="1">
          <a:off x="3987800" y="92938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44704</xdr:rowOff>
    </xdr:from>
    <xdr:to>
      <xdr:col>19</xdr:col>
      <xdr:colOff>187325</xdr:colOff>
      <xdr:row>54</xdr:row>
      <xdr:rowOff>90424</xdr:rowOff>
    </xdr:to>
    <xdr:cxnSp macro="">
      <xdr:nvCxnSpPr>
        <xdr:cNvPr id="191" name="直線コネクタ 190"/>
        <xdr:cNvCxnSpPr/>
      </xdr:nvCxnSpPr>
      <xdr:spPr>
        <a:xfrm flipV="1">
          <a:off x="3098800" y="93030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90424</xdr:rowOff>
    </xdr:from>
    <xdr:to>
      <xdr:col>15</xdr:col>
      <xdr:colOff>98425</xdr:colOff>
      <xdr:row>54</xdr:row>
      <xdr:rowOff>90424</xdr:rowOff>
    </xdr:to>
    <xdr:cxnSp macro="">
      <xdr:nvCxnSpPr>
        <xdr:cNvPr id="194" name="直線コネクタ 193"/>
        <xdr:cNvCxnSpPr/>
      </xdr:nvCxnSpPr>
      <xdr:spPr>
        <a:xfrm>
          <a:off x="2209800" y="9348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105918</xdr:rowOff>
    </xdr:from>
    <xdr:to>
      <xdr:col>15</xdr:col>
      <xdr:colOff>149225</xdr:colOff>
      <xdr:row>56</xdr:row>
      <xdr:rowOff>36068</xdr:rowOff>
    </xdr:to>
    <xdr:sp macro="" textlink="">
      <xdr:nvSpPr>
        <xdr:cNvPr id="195" name="フローチャート: 判断 194"/>
        <xdr:cNvSpPr/>
      </xdr:nvSpPr>
      <xdr:spPr>
        <a:xfrm>
          <a:off x="3048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20845</xdr:rowOff>
    </xdr:from>
    <xdr:ext cx="762000" cy="259045"/>
    <xdr:sp macro="" textlink="">
      <xdr:nvSpPr>
        <xdr:cNvPr id="196" name="テキスト ボックス 195"/>
        <xdr:cNvSpPr txBox="1"/>
      </xdr:nvSpPr>
      <xdr:spPr>
        <a:xfrm>
          <a:off x="2717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62992</xdr:rowOff>
    </xdr:from>
    <xdr:to>
      <xdr:col>11</xdr:col>
      <xdr:colOff>9525</xdr:colOff>
      <xdr:row>54</xdr:row>
      <xdr:rowOff>90424</xdr:rowOff>
    </xdr:to>
    <xdr:cxnSp macro="">
      <xdr:nvCxnSpPr>
        <xdr:cNvPr id="197" name="直線コネクタ 196"/>
        <xdr:cNvCxnSpPr/>
      </xdr:nvCxnSpPr>
      <xdr:spPr>
        <a:xfrm>
          <a:off x="1320800" y="9321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199" name="テキスト ボックス 198"/>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207" name="楕円 206"/>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64787</xdr:rowOff>
    </xdr:from>
    <xdr:ext cx="762000" cy="259045"/>
    <xdr:sp macro="" textlink="">
      <xdr:nvSpPr>
        <xdr:cNvPr id="208" name="扶助費該当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165354</xdr:rowOff>
    </xdr:from>
    <xdr:to>
      <xdr:col>20</xdr:col>
      <xdr:colOff>38100</xdr:colOff>
      <xdr:row>54</xdr:row>
      <xdr:rowOff>95504</xdr:rowOff>
    </xdr:to>
    <xdr:sp macro="" textlink="">
      <xdr:nvSpPr>
        <xdr:cNvPr id="209" name="楕円 208"/>
        <xdr:cNvSpPr/>
      </xdr:nvSpPr>
      <xdr:spPr>
        <a:xfrm>
          <a:off x="3937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105681</xdr:rowOff>
    </xdr:from>
    <xdr:ext cx="736600" cy="259045"/>
    <xdr:sp macro="" textlink="">
      <xdr:nvSpPr>
        <xdr:cNvPr id="210" name="テキスト ボックス 209"/>
        <xdr:cNvSpPr txBox="1"/>
      </xdr:nvSpPr>
      <xdr:spPr>
        <a:xfrm>
          <a:off x="3606800" y="902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39624</xdr:rowOff>
    </xdr:from>
    <xdr:to>
      <xdr:col>15</xdr:col>
      <xdr:colOff>149225</xdr:colOff>
      <xdr:row>54</xdr:row>
      <xdr:rowOff>141224</xdr:rowOff>
    </xdr:to>
    <xdr:sp macro="" textlink="">
      <xdr:nvSpPr>
        <xdr:cNvPr id="211" name="楕円 210"/>
        <xdr:cNvSpPr/>
      </xdr:nvSpPr>
      <xdr:spPr>
        <a:xfrm>
          <a:off x="3048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151401</xdr:rowOff>
    </xdr:from>
    <xdr:ext cx="762000" cy="259045"/>
    <xdr:sp macro="" textlink="">
      <xdr:nvSpPr>
        <xdr:cNvPr id="212" name="テキスト ボックス 211"/>
        <xdr:cNvSpPr txBox="1"/>
      </xdr:nvSpPr>
      <xdr:spPr>
        <a:xfrm>
          <a:off x="2717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39624</xdr:rowOff>
    </xdr:from>
    <xdr:to>
      <xdr:col>11</xdr:col>
      <xdr:colOff>60325</xdr:colOff>
      <xdr:row>54</xdr:row>
      <xdr:rowOff>141224</xdr:rowOff>
    </xdr:to>
    <xdr:sp macro="" textlink="">
      <xdr:nvSpPr>
        <xdr:cNvPr id="213" name="楕円 212"/>
        <xdr:cNvSpPr/>
      </xdr:nvSpPr>
      <xdr:spPr>
        <a:xfrm>
          <a:off x="2159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151401</xdr:rowOff>
    </xdr:from>
    <xdr:ext cx="762000" cy="259045"/>
    <xdr:sp macro="" textlink="">
      <xdr:nvSpPr>
        <xdr:cNvPr id="214" name="テキスト ボックス 213"/>
        <xdr:cNvSpPr txBox="1"/>
      </xdr:nvSpPr>
      <xdr:spPr>
        <a:xfrm>
          <a:off x="1828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xdr:rowOff>
    </xdr:from>
    <xdr:to>
      <xdr:col>6</xdr:col>
      <xdr:colOff>171450</xdr:colOff>
      <xdr:row>54</xdr:row>
      <xdr:rowOff>113792</xdr:rowOff>
    </xdr:to>
    <xdr:sp macro="" textlink="">
      <xdr:nvSpPr>
        <xdr:cNvPr id="215" name="楕円 214"/>
        <xdr:cNvSpPr/>
      </xdr:nvSpPr>
      <xdr:spPr>
        <a:xfrm>
          <a:off x="1270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123969</xdr:rowOff>
    </xdr:from>
    <xdr:ext cx="762000" cy="259045"/>
    <xdr:sp macro="" textlink="">
      <xdr:nvSpPr>
        <xdr:cNvPr id="216" name="テキスト ボックス 215"/>
        <xdr:cNvSpPr txBox="1"/>
      </xdr:nvSpPr>
      <xdr:spPr>
        <a:xfrm>
          <a:off x="939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対前年度比で△</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ポイントの減となり、昨年度に引き続き類似団体平均を下回っている状況である。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各特別会計の繰出金については、農業集落排水事業、漁業集落排水事業については、企業債の減に伴い繰出金も減少傾向となっているものの、魚市場事業や浄化槽事業については、今後企業債の償還が増となる見込みであり、繰出金の増加が予想される。また、国民健康保険事業や介護保険事業についても高齢化比率の上昇とともに繰出金の増加も見込まれるところ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各事業にかかる受益者負担の適正化をはじめとした財政運営の健全化を進め、普通会計の負担適正化を図る。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43180</xdr:rowOff>
    </xdr:to>
    <xdr:cxnSp macro="">
      <xdr:nvCxnSpPr>
        <xdr:cNvPr id="249" name="直線コネクタ 248"/>
        <xdr:cNvCxnSpPr/>
      </xdr:nvCxnSpPr>
      <xdr:spPr>
        <a:xfrm flipV="1">
          <a:off x="15671800" y="9636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43180</xdr:rowOff>
    </xdr:to>
    <xdr:cxnSp macro="">
      <xdr:nvCxnSpPr>
        <xdr:cNvPr id="252" name="直線コネクタ 251"/>
        <xdr:cNvCxnSpPr/>
      </xdr:nvCxnSpPr>
      <xdr:spPr>
        <a:xfrm>
          <a:off x="14782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27940</xdr:rowOff>
    </xdr:to>
    <xdr:cxnSp macro="">
      <xdr:nvCxnSpPr>
        <xdr:cNvPr id="255" name="直線コネクタ 254"/>
        <xdr:cNvCxnSpPr/>
      </xdr:nvCxnSpPr>
      <xdr:spPr>
        <a:xfrm flipV="1">
          <a:off x="13893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6" name="フローチャート: 判断 255"/>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7" name="テキスト ボックス 256"/>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27940</xdr:rowOff>
    </xdr:to>
    <xdr:cxnSp macro="">
      <xdr:nvCxnSpPr>
        <xdr:cNvPr id="258" name="直線コネクタ 257"/>
        <xdr:cNvCxnSpPr/>
      </xdr:nvCxnSpPr>
      <xdr:spPr>
        <a:xfrm>
          <a:off x="13004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8" name="楕円 267"/>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9"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0" name="楕円 269"/>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71" name="テキスト ボックス 270"/>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2" name="楕円 271"/>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3" name="テキスト ボックス 272"/>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4" name="楕円 273"/>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5" name="テキスト ボックス 274"/>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6" name="楕円 275"/>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7" name="テキスト ボックス 276"/>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部事務組合負担金は対前年度比で減額となったものの、下水道事業会計への繰出金や他団体への補助・負担金等は増額となり、補助費全体でも対前年度比で増額となり、補助費に係る経常収支比率も対前年度比</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類似団体平均よりも依然として高い状況であり、今後も負担金、補助金等の見直しを進め、負担の適正化を図る。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121285</xdr:rowOff>
    </xdr:from>
    <xdr:to>
      <xdr:col>82</xdr:col>
      <xdr:colOff>107950</xdr:colOff>
      <xdr:row>38</xdr:row>
      <xdr:rowOff>35560</xdr:rowOff>
    </xdr:to>
    <xdr:cxnSp macro="">
      <xdr:nvCxnSpPr>
        <xdr:cNvPr id="305" name="直線コネクタ 304"/>
        <xdr:cNvCxnSpPr/>
      </xdr:nvCxnSpPr>
      <xdr:spPr>
        <a:xfrm>
          <a:off x="15671800" y="646493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121285</xdr:rowOff>
    </xdr:from>
    <xdr:to>
      <xdr:col>78</xdr:col>
      <xdr:colOff>69850</xdr:colOff>
      <xdr:row>38</xdr:row>
      <xdr:rowOff>75565</xdr:rowOff>
    </xdr:to>
    <xdr:cxnSp macro="">
      <xdr:nvCxnSpPr>
        <xdr:cNvPr id="308" name="直線コネクタ 307"/>
        <xdr:cNvCxnSpPr/>
      </xdr:nvCxnSpPr>
      <xdr:spPr>
        <a:xfrm flipV="1">
          <a:off x="14782800" y="646493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75565</xdr:rowOff>
    </xdr:from>
    <xdr:to>
      <xdr:col>73</xdr:col>
      <xdr:colOff>180975</xdr:colOff>
      <xdr:row>38</xdr:row>
      <xdr:rowOff>98425</xdr:rowOff>
    </xdr:to>
    <xdr:cxnSp macro="">
      <xdr:nvCxnSpPr>
        <xdr:cNvPr id="311" name="直線コネクタ 310"/>
        <xdr:cNvCxnSpPr/>
      </xdr:nvCxnSpPr>
      <xdr:spPr>
        <a:xfrm flipV="1">
          <a:off x="13893800" y="65906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150495</xdr:rowOff>
    </xdr:from>
    <xdr:to>
      <xdr:col>74</xdr:col>
      <xdr:colOff>31750</xdr:colOff>
      <xdr:row>37</xdr:row>
      <xdr:rowOff>80645</xdr:rowOff>
    </xdr:to>
    <xdr:sp macro="" textlink="">
      <xdr:nvSpPr>
        <xdr:cNvPr id="312" name="フローチャート: 判断 311"/>
        <xdr:cNvSpPr/>
      </xdr:nvSpPr>
      <xdr:spPr>
        <a:xfrm>
          <a:off x="14732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90822</xdr:rowOff>
    </xdr:from>
    <xdr:ext cx="762000" cy="259045"/>
    <xdr:sp macro="" textlink="">
      <xdr:nvSpPr>
        <xdr:cNvPr id="313" name="テキスト ボックス 312"/>
        <xdr:cNvSpPr txBox="1"/>
      </xdr:nvSpPr>
      <xdr:spPr>
        <a:xfrm>
          <a:off x="14401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98425</xdr:rowOff>
    </xdr:from>
    <xdr:to>
      <xdr:col>69</xdr:col>
      <xdr:colOff>92075</xdr:colOff>
      <xdr:row>38</xdr:row>
      <xdr:rowOff>167005</xdr:rowOff>
    </xdr:to>
    <xdr:cxnSp macro="">
      <xdr:nvCxnSpPr>
        <xdr:cNvPr id="314" name="直線コネクタ 313"/>
        <xdr:cNvCxnSpPr/>
      </xdr:nvCxnSpPr>
      <xdr:spPr>
        <a:xfrm flipV="1">
          <a:off x="13004800" y="66135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4" name="楕円 323"/>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25"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70485</xdr:rowOff>
    </xdr:from>
    <xdr:to>
      <xdr:col>78</xdr:col>
      <xdr:colOff>120650</xdr:colOff>
      <xdr:row>38</xdr:row>
      <xdr:rowOff>635</xdr:rowOff>
    </xdr:to>
    <xdr:sp macro="" textlink="">
      <xdr:nvSpPr>
        <xdr:cNvPr id="326" name="楕円 325"/>
        <xdr:cNvSpPr/>
      </xdr:nvSpPr>
      <xdr:spPr>
        <a:xfrm>
          <a:off x="15621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10812</xdr:rowOff>
    </xdr:from>
    <xdr:ext cx="736600" cy="259045"/>
    <xdr:sp macro="" textlink="">
      <xdr:nvSpPr>
        <xdr:cNvPr id="327" name="テキスト ボックス 326"/>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24765</xdr:rowOff>
    </xdr:from>
    <xdr:to>
      <xdr:col>74</xdr:col>
      <xdr:colOff>31750</xdr:colOff>
      <xdr:row>38</xdr:row>
      <xdr:rowOff>126365</xdr:rowOff>
    </xdr:to>
    <xdr:sp macro="" textlink="">
      <xdr:nvSpPr>
        <xdr:cNvPr id="328" name="楕円 327"/>
        <xdr:cNvSpPr/>
      </xdr:nvSpPr>
      <xdr:spPr>
        <a:xfrm>
          <a:off x="14732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111142</xdr:rowOff>
    </xdr:from>
    <xdr:ext cx="762000" cy="259045"/>
    <xdr:sp macro="" textlink="">
      <xdr:nvSpPr>
        <xdr:cNvPr id="329" name="テキスト ボックス 328"/>
        <xdr:cNvSpPr txBox="1"/>
      </xdr:nvSpPr>
      <xdr:spPr>
        <a:xfrm>
          <a:off x="14401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47625</xdr:rowOff>
    </xdr:from>
    <xdr:to>
      <xdr:col>69</xdr:col>
      <xdr:colOff>142875</xdr:colOff>
      <xdr:row>38</xdr:row>
      <xdr:rowOff>149225</xdr:rowOff>
    </xdr:to>
    <xdr:sp macro="" textlink="">
      <xdr:nvSpPr>
        <xdr:cNvPr id="330" name="楕円 329"/>
        <xdr:cNvSpPr/>
      </xdr:nvSpPr>
      <xdr:spPr>
        <a:xfrm>
          <a:off x="13843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134002</xdr:rowOff>
    </xdr:from>
    <xdr:ext cx="762000" cy="259045"/>
    <xdr:sp macro="" textlink="">
      <xdr:nvSpPr>
        <xdr:cNvPr id="331" name="テキスト ボックス 330"/>
        <xdr:cNvSpPr txBox="1"/>
      </xdr:nvSpPr>
      <xdr:spPr>
        <a:xfrm>
          <a:off x="13512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116205</xdr:rowOff>
    </xdr:from>
    <xdr:to>
      <xdr:col>65</xdr:col>
      <xdr:colOff>53975</xdr:colOff>
      <xdr:row>39</xdr:row>
      <xdr:rowOff>46355</xdr:rowOff>
    </xdr:to>
    <xdr:sp macro="" textlink="">
      <xdr:nvSpPr>
        <xdr:cNvPr id="332" name="楕円 331"/>
        <xdr:cNvSpPr/>
      </xdr:nvSpPr>
      <xdr:spPr>
        <a:xfrm>
          <a:off x="12954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31132</xdr:rowOff>
    </xdr:from>
    <xdr:ext cx="762000" cy="259045"/>
    <xdr:sp macro="" textlink="">
      <xdr:nvSpPr>
        <xdr:cNvPr id="333" name="テキスト ボックス 332"/>
        <xdr:cNvSpPr txBox="1"/>
      </xdr:nvSpPr>
      <xdr:spPr>
        <a:xfrm>
          <a:off x="12623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合併関連事業に係る地方債償還額が減となったことにより、公債費に係る経常収支比率も対前年度比△</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ポイントの減となったものの、依然として類似団体平均を上回っている状況である。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慎重に事業を選択するとともに、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国県補助金等、地方債以外の財源確保に努め、公債費負担の適正化を図る。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67563</xdr:rowOff>
    </xdr:from>
    <xdr:to>
      <xdr:col>24</xdr:col>
      <xdr:colOff>25400</xdr:colOff>
      <xdr:row>78</xdr:row>
      <xdr:rowOff>145287</xdr:rowOff>
    </xdr:to>
    <xdr:cxnSp macro="">
      <xdr:nvCxnSpPr>
        <xdr:cNvPr id="363" name="直線コネクタ 362"/>
        <xdr:cNvCxnSpPr/>
      </xdr:nvCxnSpPr>
      <xdr:spPr>
        <a:xfrm flipV="1">
          <a:off x="3987800" y="1344066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78</xdr:row>
      <xdr:rowOff>163576</xdr:rowOff>
    </xdr:to>
    <xdr:cxnSp macro="">
      <xdr:nvCxnSpPr>
        <xdr:cNvPr id="366" name="直線コネクタ 365"/>
        <xdr:cNvCxnSpPr/>
      </xdr:nvCxnSpPr>
      <xdr:spPr>
        <a:xfrm flipV="1">
          <a:off x="3098800" y="135183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163576</xdr:rowOff>
    </xdr:from>
    <xdr:to>
      <xdr:col>15</xdr:col>
      <xdr:colOff>98425</xdr:colOff>
      <xdr:row>79</xdr:row>
      <xdr:rowOff>33274</xdr:rowOff>
    </xdr:to>
    <xdr:cxnSp macro="">
      <xdr:nvCxnSpPr>
        <xdr:cNvPr id="369" name="直線コネクタ 368"/>
        <xdr:cNvCxnSpPr/>
      </xdr:nvCxnSpPr>
      <xdr:spPr>
        <a:xfrm flipV="1">
          <a:off x="2209800" y="13536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142494</xdr:rowOff>
    </xdr:from>
    <xdr:to>
      <xdr:col>15</xdr:col>
      <xdr:colOff>149225</xdr:colOff>
      <xdr:row>78</xdr:row>
      <xdr:rowOff>72644</xdr:rowOff>
    </xdr:to>
    <xdr:sp macro="" textlink="">
      <xdr:nvSpPr>
        <xdr:cNvPr id="370" name="フローチャート: 判断 369"/>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82821</xdr:rowOff>
    </xdr:from>
    <xdr:ext cx="762000" cy="259045"/>
    <xdr:sp macro="" textlink="">
      <xdr:nvSpPr>
        <xdr:cNvPr id="371" name="テキスト ボックス 370"/>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154432</xdr:rowOff>
    </xdr:from>
    <xdr:to>
      <xdr:col>11</xdr:col>
      <xdr:colOff>9525</xdr:colOff>
      <xdr:row>79</xdr:row>
      <xdr:rowOff>33274</xdr:rowOff>
    </xdr:to>
    <xdr:cxnSp macro="">
      <xdr:nvCxnSpPr>
        <xdr:cNvPr id="372" name="直線コネクタ 371"/>
        <xdr:cNvCxnSpPr/>
      </xdr:nvCxnSpPr>
      <xdr:spPr>
        <a:xfrm>
          <a:off x="1320800" y="135275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6" name="テキスト ボックス 37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82" name="楕円 381"/>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160290</xdr:rowOff>
    </xdr:from>
    <xdr:ext cx="762000" cy="259045"/>
    <xdr:sp macro="" textlink="">
      <xdr:nvSpPr>
        <xdr:cNvPr id="383"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84" name="楕円 383"/>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85" name="テキスト ボックス 384"/>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112776</xdr:rowOff>
    </xdr:from>
    <xdr:to>
      <xdr:col>15</xdr:col>
      <xdr:colOff>149225</xdr:colOff>
      <xdr:row>79</xdr:row>
      <xdr:rowOff>42926</xdr:rowOff>
    </xdr:to>
    <xdr:sp macro="" textlink="">
      <xdr:nvSpPr>
        <xdr:cNvPr id="386" name="楕円 385"/>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27703</xdr:rowOff>
    </xdr:from>
    <xdr:ext cx="762000" cy="259045"/>
    <xdr:sp macro="" textlink="">
      <xdr:nvSpPr>
        <xdr:cNvPr id="387" name="テキスト ボックス 386"/>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153924</xdr:rowOff>
    </xdr:from>
    <xdr:to>
      <xdr:col>11</xdr:col>
      <xdr:colOff>60325</xdr:colOff>
      <xdr:row>79</xdr:row>
      <xdr:rowOff>84074</xdr:rowOff>
    </xdr:to>
    <xdr:sp macro="" textlink="">
      <xdr:nvSpPr>
        <xdr:cNvPr id="388" name="楕円 387"/>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68851</xdr:rowOff>
    </xdr:from>
    <xdr:ext cx="762000" cy="259045"/>
    <xdr:sp macro="" textlink="">
      <xdr:nvSpPr>
        <xdr:cNvPr id="389" name="テキスト ボックス 388"/>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103632</xdr:rowOff>
    </xdr:from>
    <xdr:to>
      <xdr:col>6</xdr:col>
      <xdr:colOff>171450</xdr:colOff>
      <xdr:row>79</xdr:row>
      <xdr:rowOff>33782</xdr:rowOff>
    </xdr:to>
    <xdr:sp macro="" textlink="">
      <xdr:nvSpPr>
        <xdr:cNvPr id="390" name="楕円 389"/>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18559</xdr:rowOff>
    </xdr:from>
    <xdr:ext cx="762000" cy="259045"/>
    <xdr:sp macro="" textlink="">
      <xdr:nvSpPr>
        <xdr:cNvPr id="391" name="テキスト ボックス 390"/>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の影響が大きく、</a:t>
          </a:r>
          <a:r>
            <a:rPr kumimoji="1" lang="ja-JP" altLang="en-US" sz="1100">
              <a:latin typeface="ＭＳ Ｐゴシック" panose="020B0600070205080204" pitchFamily="50" charset="-128"/>
              <a:ea typeface="ＭＳ Ｐゴシック" panose="020B0600070205080204" pitchFamily="50" charset="-128"/>
            </a:rPr>
            <a:t>対前年度比で＋</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ポイントの増となったものの、昨年度に引き続き類似団体平均を下回っている状況である。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交付税については合併算定替の終了等に伴い今後も減少が見込まれる中、事務事業の見直しなどの行政改革を推進し経常経費の削減に努めるとともに、受益者負担の適正化等による自主財源の確保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88138</xdr:rowOff>
    </xdr:from>
    <xdr:to>
      <xdr:col>82</xdr:col>
      <xdr:colOff>107950</xdr:colOff>
      <xdr:row>73</xdr:row>
      <xdr:rowOff>165862</xdr:rowOff>
    </xdr:to>
    <xdr:cxnSp macro="">
      <xdr:nvCxnSpPr>
        <xdr:cNvPr id="422" name="直線コネクタ 421"/>
        <xdr:cNvCxnSpPr/>
      </xdr:nvCxnSpPr>
      <xdr:spPr>
        <a:xfrm>
          <a:off x="15671800" y="126039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88138</xdr:rowOff>
    </xdr:from>
    <xdr:to>
      <xdr:col>78</xdr:col>
      <xdr:colOff>69850</xdr:colOff>
      <xdr:row>73</xdr:row>
      <xdr:rowOff>143002</xdr:rowOff>
    </xdr:to>
    <xdr:cxnSp macro="">
      <xdr:nvCxnSpPr>
        <xdr:cNvPr id="425" name="直線コネクタ 424"/>
        <xdr:cNvCxnSpPr/>
      </xdr:nvCxnSpPr>
      <xdr:spPr>
        <a:xfrm flipV="1">
          <a:off x="14782800" y="126039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143002</xdr:rowOff>
    </xdr:from>
    <xdr:to>
      <xdr:col>73</xdr:col>
      <xdr:colOff>180975</xdr:colOff>
      <xdr:row>73</xdr:row>
      <xdr:rowOff>165862</xdr:rowOff>
    </xdr:to>
    <xdr:cxnSp macro="">
      <xdr:nvCxnSpPr>
        <xdr:cNvPr id="428" name="直線コネクタ 427"/>
        <xdr:cNvCxnSpPr/>
      </xdr:nvCxnSpPr>
      <xdr:spPr>
        <a:xfrm flipV="1">
          <a:off x="13893800" y="126588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64770</xdr:rowOff>
    </xdr:from>
    <xdr:to>
      <xdr:col>74</xdr:col>
      <xdr:colOff>31750</xdr:colOff>
      <xdr:row>73</xdr:row>
      <xdr:rowOff>166370</xdr:rowOff>
    </xdr:to>
    <xdr:sp macro="" textlink="">
      <xdr:nvSpPr>
        <xdr:cNvPr id="429" name="フローチャート: 判断 428"/>
        <xdr:cNvSpPr/>
      </xdr:nvSpPr>
      <xdr:spPr>
        <a:xfrm>
          <a:off x="14732000" y="1258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5097</xdr:rowOff>
    </xdr:from>
    <xdr:ext cx="762000" cy="259045"/>
    <xdr:sp macro="" textlink="">
      <xdr:nvSpPr>
        <xdr:cNvPr id="430" name="テキスト ボックス 429"/>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73</xdr:row>
      <xdr:rowOff>165862</xdr:rowOff>
    </xdr:to>
    <xdr:cxnSp macro="">
      <xdr:nvCxnSpPr>
        <xdr:cNvPr id="431" name="直線コネクタ 430"/>
        <xdr:cNvCxnSpPr/>
      </xdr:nvCxnSpPr>
      <xdr:spPr>
        <a:xfrm>
          <a:off x="13004800" y="12677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89425</xdr:rowOff>
    </xdr:from>
    <xdr:ext cx="762000" cy="259045"/>
    <xdr:sp macro="" textlink="">
      <xdr:nvSpPr>
        <xdr:cNvPr id="433" name="テキスト ボックス 432"/>
        <xdr:cNvSpPr txBox="1"/>
      </xdr:nvSpPr>
      <xdr:spPr>
        <a:xfrm>
          <a:off x="13512800" y="1277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115062</xdr:rowOff>
    </xdr:from>
    <xdr:to>
      <xdr:col>82</xdr:col>
      <xdr:colOff>158750</xdr:colOff>
      <xdr:row>74</xdr:row>
      <xdr:rowOff>45212</xdr:rowOff>
    </xdr:to>
    <xdr:sp macro="" textlink="">
      <xdr:nvSpPr>
        <xdr:cNvPr id="441" name="楕円 440"/>
        <xdr:cNvSpPr/>
      </xdr:nvSpPr>
      <xdr:spPr>
        <a:xfrm>
          <a:off x="164592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131589</xdr:rowOff>
    </xdr:from>
    <xdr:ext cx="762000" cy="259045"/>
    <xdr:sp macro="" textlink="">
      <xdr:nvSpPr>
        <xdr:cNvPr id="442" name="公債費以外該当値テキスト"/>
        <xdr:cNvSpPr txBox="1"/>
      </xdr:nvSpPr>
      <xdr:spPr>
        <a:xfrm>
          <a:off x="16598900" y="1247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37338</xdr:rowOff>
    </xdr:from>
    <xdr:to>
      <xdr:col>78</xdr:col>
      <xdr:colOff>120650</xdr:colOff>
      <xdr:row>73</xdr:row>
      <xdr:rowOff>138938</xdr:rowOff>
    </xdr:to>
    <xdr:sp macro="" textlink="">
      <xdr:nvSpPr>
        <xdr:cNvPr id="443" name="楕円 442"/>
        <xdr:cNvSpPr/>
      </xdr:nvSpPr>
      <xdr:spPr>
        <a:xfrm>
          <a:off x="15621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149115</xdr:rowOff>
    </xdr:from>
    <xdr:ext cx="736600" cy="259045"/>
    <xdr:sp macro="" textlink="">
      <xdr:nvSpPr>
        <xdr:cNvPr id="444" name="テキスト ボックス 443"/>
        <xdr:cNvSpPr txBox="1"/>
      </xdr:nvSpPr>
      <xdr:spPr>
        <a:xfrm>
          <a:off x="15290800" y="1232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92202</xdr:rowOff>
    </xdr:from>
    <xdr:to>
      <xdr:col>74</xdr:col>
      <xdr:colOff>31750</xdr:colOff>
      <xdr:row>74</xdr:row>
      <xdr:rowOff>22352</xdr:rowOff>
    </xdr:to>
    <xdr:sp macro="" textlink="">
      <xdr:nvSpPr>
        <xdr:cNvPr id="445" name="楕円 444"/>
        <xdr:cNvSpPr/>
      </xdr:nvSpPr>
      <xdr:spPr>
        <a:xfrm>
          <a:off x="14732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7129</xdr:rowOff>
    </xdr:from>
    <xdr:ext cx="762000" cy="259045"/>
    <xdr:sp macro="" textlink="">
      <xdr:nvSpPr>
        <xdr:cNvPr id="446" name="テキスト ボックス 445"/>
        <xdr:cNvSpPr txBox="1"/>
      </xdr:nvSpPr>
      <xdr:spPr>
        <a:xfrm>
          <a:off x="14401800" y="1269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115062</xdr:rowOff>
    </xdr:from>
    <xdr:to>
      <xdr:col>69</xdr:col>
      <xdr:colOff>142875</xdr:colOff>
      <xdr:row>74</xdr:row>
      <xdr:rowOff>45212</xdr:rowOff>
    </xdr:to>
    <xdr:sp macro="" textlink="">
      <xdr:nvSpPr>
        <xdr:cNvPr id="447" name="楕円 446"/>
        <xdr:cNvSpPr/>
      </xdr:nvSpPr>
      <xdr:spPr>
        <a:xfrm>
          <a:off x="13843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55389</xdr:rowOff>
    </xdr:from>
    <xdr:ext cx="762000" cy="259045"/>
    <xdr:sp macro="" textlink="">
      <xdr:nvSpPr>
        <xdr:cNvPr id="448" name="テキスト ボックス 447"/>
        <xdr:cNvSpPr txBox="1"/>
      </xdr:nvSpPr>
      <xdr:spPr>
        <a:xfrm>
          <a:off x="13512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49" name="楕円 448"/>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25417</xdr:rowOff>
    </xdr:from>
    <xdr:ext cx="762000" cy="259045"/>
    <xdr:sp macro="" textlink="">
      <xdr:nvSpPr>
        <xdr:cNvPr id="450" name="テキスト ボックス 449"/>
        <xdr:cNvSpPr txBox="1"/>
      </xdr:nvSpPr>
      <xdr:spPr>
        <a:xfrm>
          <a:off x="12623800" y="127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35484</xdr:rowOff>
    </xdr:from>
    <xdr:to>
      <xdr:col>29</xdr:col>
      <xdr:colOff>127000</xdr:colOff>
      <xdr:row>12</xdr:row>
      <xdr:rowOff>38437</xdr:rowOff>
    </xdr:to>
    <xdr:cxnSp macro="">
      <xdr:nvCxnSpPr>
        <xdr:cNvPr id="50" name="直線コネクタ 49"/>
        <xdr:cNvCxnSpPr/>
      </xdr:nvCxnSpPr>
      <xdr:spPr bwMode="auto">
        <a:xfrm flipV="1">
          <a:off x="5003800" y="2140509"/>
          <a:ext cx="647700" cy="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38437</xdr:rowOff>
    </xdr:from>
    <xdr:to>
      <xdr:col>26</xdr:col>
      <xdr:colOff>50800</xdr:colOff>
      <xdr:row>12</xdr:row>
      <xdr:rowOff>85642</xdr:rowOff>
    </xdr:to>
    <xdr:cxnSp macro="">
      <xdr:nvCxnSpPr>
        <xdr:cNvPr id="53" name="直線コネクタ 52"/>
        <xdr:cNvCxnSpPr/>
      </xdr:nvCxnSpPr>
      <xdr:spPr bwMode="auto">
        <a:xfrm flipV="1">
          <a:off x="4305300" y="2143462"/>
          <a:ext cx="698500" cy="47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85642</xdr:rowOff>
    </xdr:from>
    <xdr:to>
      <xdr:col>22</xdr:col>
      <xdr:colOff>114300</xdr:colOff>
      <xdr:row>12</xdr:row>
      <xdr:rowOff>110541</xdr:rowOff>
    </xdr:to>
    <xdr:cxnSp macro="">
      <xdr:nvCxnSpPr>
        <xdr:cNvPr id="56" name="直線コネクタ 55"/>
        <xdr:cNvCxnSpPr/>
      </xdr:nvCxnSpPr>
      <xdr:spPr bwMode="auto">
        <a:xfrm flipV="1">
          <a:off x="3606800" y="2190667"/>
          <a:ext cx="698500" cy="2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93288</xdr:rowOff>
    </xdr:from>
    <xdr:to>
      <xdr:col>22</xdr:col>
      <xdr:colOff>165100</xdr:colOff>
      <xdr:row>16</xdr:row>
      <xdr:rowOff>23438</xdr:rowOff>
    </xdr:to>
    <xdr:sp macro="" textlink="">
      <xdr:nvSpPr>
        <xdr:cNvPr id="57" name="フローチャート: 判断 56"/>
        <xdr:cNvSpPr/>
      </xdr:nvSpPr>
      <xdr:spPr bwMode="auto">
        <a:xfrm>
          <a:off x="4254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8215</xdr:rowOff>
    </xdr:from>
    <xdr:ext cx="762000" cy="259045"/>
    <xdr:sp macro="" textlink="">
      <xdr:nvSpPr>
        <xdr:cNvPr id="58" name="テキスト ボックス 57"/>
        <xdr:cNvSpPr txBox="1"/>
      </xdr:nvSpPr>
      <xdr:spPr>
        <a:xfrm>
          <a:off x="3924300" y="279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110541</xdr:rowOff>
    </xdr:from>
    <xdr:to>
      <xdr:col>18</xdr:col>
      <xdr:colOff>177800</xdr:colOff>
      <xdr:row>13</xdr:row>
      <xdr:rowOff>1803</xdr:rowOff>
    </xdr:to>
    <xdr:cxnSp macro="">
      <xdr:nvCxnSpPr>
        <xdr:cNvPr id="59" name="直線コネクタ 58"/>
        <xdr:cNvCxnSpPr/>
      </xdr:nvCxnSpPr>
      <xdr:spPr bwMode="auto">
        <a:xfrm flipV="1">
          <a:off x="2908300" y="2215566"/>
          <a:ext cx="698500" cy="62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156134</xdr:rowOff>
    </xdr:from>
    <xdr:to>
      <xdr:col>29</xdr:col>
      <xdr:colOff>177800</xdr:colOff>
      <xdr:row>12</xdr:row>
      <xdr:rowOff>86284</xdr:rowOff>
    </xdr:to>
    <xdr:sp macro="" textlink="">
      <xdr:nvSpPr>
        <xdr:cNvPr id="69" name="楕円 68"/>
        <xdr:cNvSpPr/>
      </xdr:nvSpPr>
      <xdr:spPr bwMode="auto">
        <a:xfrm>
          <a:off x="5600700" y="208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1211</xdr:rowOff>
    </xdr:from>
    <xdr:ext cx="762000" cy="259045"/>
    <xdr:sp macro="" textlink="">
      <xdr:nvSpPr>
        <xdr:cNvPr id="70" name="人口1人当たり決算額の推移該当値テキスト130"/>
        <xdr:cNvSpPr txBox="1"/>
      </xdr:nvSpPr>
      <xdr:spPr>
        <a:xfrm>
          <a:off x="5740400" y="193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159087</xdr:rowOff>
    </xdr:from>
    <xdr:to>
      <xdr:col>26</xdr:col>
      <xdr:colOff>101600</xdr:colOff>
      <xdr:row>12</xdr:row>
      <xdr:rowOff>89237</xdr:rowOff>
    </xdr:to>
    <xdr:sp macro="" textlink="">
      <xdr:nvSpPr>
        <xdr:cNvPr id="71" name="楕円 70"/>
        <xdr:cNvSpPr/>
      </xdr:nvSpPr>
      <xdr:spPr bwMode="auto">
        <a:xfrm>
          <a:off x="4953000" y="2092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99414</xdr:rowOff>
    </xdr:from>
    <xdr:ext cx="736600" cy="259045"/>
    <xdr:sp macro="" textlink="">
      <xdr:nvSpPr>
        <xdr:cNvPr id="72" name="テキスト ボックス 71"/>
        <xdr:cNvSpPr txBox="1"/>
      </xdr:nvSpPr>
      <xdr:spPr>
        <a:xfrm>
          <a:off x="4622800" y="1861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34842</xdr:rowOff>
    </xdr:from>
    <xdr:to>
      <xdr:col>22</xdr:col>
      <xdr:colOff>165100</xdr:colOff>
      <xdr:row>12</xdr:row>
      <xdr:rowOff>136442</xdr:rowOff>
    </xdr:to>
    <xdr:sp macro="" textlink="">
      <xdr:nvSpPr>
        <xdr:cNvPr id="73" name="楕円 72"/>
        <xdr:cNvSpPr/>
      </xdr:nvSpPr>
      <xdr:spPr bwMode="auto">
        <a:xfrm>
          <a:off x="4254500" y="213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146619</xdr:rowOff>
    </xdr:from>
    <xdr:ext cx="762000" cy="259045"/>
    <xdr:sp macro="" textlink="">
      <xdr:nvSpPr>
        <xdr:cNvPr id="74" name="テキスト ボックス 73"/>
        <xdr:cNvSpPr txBox="1"/>
      </xdr:nvSpPr>
      <xdr:spPr>
        <a:xfrm>
          <a:off x="3924300" y="19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59741</xdr:rowOff>
    </xdr:from>
    <xdr:to>
      <xdr:col>19</xdr:col>
      <xdr:colOff>38100</xdr:colOff>
      <xdr:row>12</xdr:row>
      <xdr:rowOff>161341</xdr:rowOff>
    </xdr:to>
    <xdr:sp macro="" textlink="">
      <xdr:nvSpPr>
        <xdr:cNvPr id="75" name="楕円 74"/>
        <xdr:cNvSpPr/>
      </xdr:nvSpPr>
      <xdr:spPr bwMode="auto">
        <a:xfrm>
          <a:off x="3556000" y="216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68</xdr:rowOff>
    </xdr:from>
    <xdr:ext cx="762000" cy="259045"/>
    <xdr:sp macro="" textlink="">
      <xdr:nvSpPr>
        <xdr:cNvPr id="76" name="テキスト ボックス 75"/>
        <xdr:cNvSpPr txBox="1"/>
      </xdr:nvSpPr>
      <xdr:spPr>
        <a:xfrm>
          <a:off x="3225800" y="193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122453</xdr:rowOff>
    </xdr:from>
    <xdr:to>
      <xdr:col>15</xdr:col>
      <xdr:colOff>101600</xdr:colOff>
      <xdr:row>13</xdr:row>
      <xdr:rowOff>52603</xdr:rowOff>
    </xdr:to>
    <xdr:sp macro="" textlink="">
      <xdr:nvSpPr>
        <xdr:cNvPr id="77" name="楕円 76"/>
        <xdr:cNvSpPr/>
      </xdr:nvSpPr>
      <xdr:spPr bwMode="auto">
        <a:xfrm>
          <a:off x="2857500" y="2227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62780</xdr:rowOff>
    </xdr:from>
    <xdr:ext cx="762000" cy="259045"/>
    <xdr:sp macro="" textlink="">
      <xdr:nvSpPr>
        <xdr:cNvPr id="78" name="テキスト ボックス 77"/>
        <xdr:cNvSpPr txBox="1"/>
      </xdr:nvSpPr>
      <xdr:spPr>
        <a:xfrm>
          <a:off x="2527300" y="199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41373</xdr:rowOff>
    </xdr:from>
    <xdr:to>
      <xdr:col>29</xdr:col>
      <xdr:colOff>127000</xdr:colOff>
      <xdr:row>34</xdr:row>
      <xdr:rowOff>118378</xdr:rowOff>
    </xdr:to>
    <xdr:cxnSp macro="">
      <xdr:nvCxnSpPr>
        <xdr:cNvPr id="113" name="直線コネクタ 112"/>
        <xdr:cNvCxnSpPr/>
      </xdr:nvCxnSpPr>
      <xdr:spPr bwMode="auto">
        <a:xfrm>
          <a:off x="5003800" y="6308823"/>
          <a:ext cx="647700" cy="77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286465</xdr:rowOff>
    </xdr:from>
    <xdr:to>
      <xdr:col>26</xdr:col>
      <xdr:colOff>50800</xdr:colOff>
      <xdr:row>34</xdr:row>
      <xdr:rowOff>41373</xdr:rowOff>
    </xdr:to>
    <xdr:cxnSp macro="">
      <xdr:nvCxnSpPr>
        <xdr:cNvPr id="116" name="直線コネクタ 115"/>
        <xdr:cNvCxnSpPr/>
      </xdr:nvCxnSpPr>
      <xdr:spPr bwMode="auto">
        <a:xfrm>
          <a:off x="4305300" y="6211015"/>
          <a:ext cx="698500" cy="97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286465</xdr:rowOff>
    </xdr:from>
    <xdr:to>
      <xdr:col>22</xdr:col>
      <xdr:colOff>114300</xdr:colOff>
      <xdr:row>33</xdr:row>
      <xdr:rowOff>299952</xdr:rowOff>
    </xdr:to>
    <xdr:cxnSp macro="">
      <xdr:nvCxnSpPr>
        <xdr:cNvPr id="119" name="直線コネクタ 118"/>
        <xdr:cNvCxnSpPr/>
      </xdr:nvCxnSpPr>
      <xdr:spPr bwMode="auto">
        <a:xfrm flipV="1">
          <a:off x="3606800" y="6211015"/>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335726</xdr:rowOff>
    </xdr:from>
    <xdr:to>
      <xdr:col>22</xdr:col>
      <xdr:colOff>165100</xdr:colOff>
      <xdr:row>35</xdr:row>
      <xdr:rowOff>94426</xdr:rowOff>
    </xdr:to>
    <xdr:sp macro="" textlink="">
      <xdr:nvSpPr>
        <xdr:cNvPr id="120" name="フローチャート: 判断 119"/>
        <xdr:cNvSpPr/>
      </xdr:nvSpPr>
      <xdr:spPr bwMode="auto">
        <a:xfrm>
          <a:off x="4254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79203</xdr:rowOff>
    </xdr:from>
    <xdr:ext cx="762000" cy="259045"/>
    <xdr:sp macro="" textlink="">
      <xdr:nvSpPr>
        <xdr:cNvPr id="121" name="テキスト ボックス 120"/>
        <xdr:cNvSpPr txBox="1"/>
      </xdr:nvSpPr>
      <xdr:spPr>
        <a:xfrm>
          <a:off x="39243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298548</xdr:rowOff>
    </xdr:from>
    <xdr:to>
      <xdr:col>18</xdr:col>
      <xdr:colOff>177800</xdr:colOff>
      <xdr:row>33</xdr:row>
      <xdr:rowOff>299952</xdr:rowOff>
    </xdr:to>
    <xdr:cxnSp macro="">
      <xdr:nvCxnSpPr>
        <xdr:cNvPr id="122" name="直線コネクタ 121"/>
        <xdr:cNvCxnSpPr/>
      </xdr:nvCxnSpPr>
      <xdr:spPr bwMode="auto">
        <a:xfrm>
          <a:off x="2908300" y="6223098"/>
          <a:ext cx="6985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67578</xdr:rowOff>
    </xdr:from>
    <xdr:to>
      <xdr:col>29</xdr:col>
      <xdr:colOff>177800</xdr:colOff>
      <xdr:row>34</xdr:row>
      <xdr:rowOff>169178</xdr:rowOff>
    </xdr:to>
    <xdr:sp macro="" textlink="">
      <xdr:nvSpPr>
        <xdr:cNvPr id="132" name="楕円 131"/>
        <xdr:cNvSpPr/>
      </xdr:nvSpPr>
      <xdr:spPr bwMode="auto">
        <a:xfrm>
          <a:off x="5600700" y="633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255555</xdr:rowOff>
    </xdr:from>
    <xdr:ext cx="762000" cy="259045"/>
    <xdr:sp macro="" textlink="">
      <xdr:nvSpPr>
        <xdr:cNvPr id="133" name="人口1人当たり決算額の推移該当値テキスト445"/>
        <xdr:cNvSpPr txBox="1"/>
      </xdr:nvSpPr>
      <xdr:spPr>
        <a:xfrm>
          <a:off x="5740400" y="61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333473</xdr:rowOff>
    </xdr:from>
    <xdr:to>
      <xdr:col>26</xdr:col>
      <xdr:colOff>101600</xdr:colOff>
      <xdr:row>34</xdr:row>
      <xdr:rowOff>92173</xdr:rowOff>
    </xdr:to>
    <xdr:sp macro="" textlink="">
      <xdr:nvSpPr>
        <xdr:cNvPr id="134" name="楕円 133"/>
        <xdr:cNvSpPr/>
      </xdr:nvSpPr>
      <xdr:spPr bwMode="auto">
        <a:xfrm>
          <a:off x="4953000" y="6258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102350</xdr:rowOff>
    </xdr:from>
    <xdr:ext cx="736600" cy="259045"/>
    <xdr:sp macro="" textlink="">
      <xdr:nvSpPr>
        <xdr:cNvPr id="135" name="テキスト ボックス 134"/>
        <xdr:cNvSpPr txBox="1"/>
      </xdr:nvSpPr>
      <xdr:spPr>
        <a:xfrm>
          <a:off x="4622800" y="6026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235665</xdr:rowOff>
    </xdr:from>
    <xdr:to>
      <xdr:col>22</xdr:col>
      <xdr:colOff>165100</xdr:colOff>
      <xdr:row>33</xdr:row>
      <xdr:rowOff>337265</xdr:rowOff>
    </xdr:to>
    <xdr:sp macro="" textlink="">
      <xdr:nvSpPr>
        <xdr:cNvPr id="136" name="楕円 135"/>
        <xdr:cNvSpPr/>
      </xdr:nvSpPr>
      <xdr:spPr bwMode="auto">
        <a:xfrm>
          <a:off x="4254500" y="616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4542</xdr:rowOff>
    </xdr:from>
    <xdr:ext cx="762000" cy="259045"/>
    <xdr:sp macro="" textlink="">
      <xdr:nvSpPr>
        <xdr:cNvPr id="137" name="テキスト ボックス 136"/>
        <xdr:cNvSpPr txBox="1"/>
      </xdr:nvSpPr>
      <xdr:spPr>
        <a:xfrm>
          <a:off x="3924300" y="59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249152</xdr:rowOff>
    </xdr:from>
    <xdr:to>
      <xdr:col>19</xdr:col>
      <xdr:colOff>38100</xdr:colOff>
      <xdr:row>34</xdr:row>
      <xdr:rowOff>7852</xdr:rowOff>
    </xdr:to>
    <xdr:sp macro="" textlink="">
      <xdr:nvSpPr>
        <xdr:cNvPr id="138" name="楕円 137"/>
        <xdr:cNvSpPr/>
      </xdr:nvSpPr>
      <xdr:spPr bwMode="auto">
        <a:xfrm>
          <a:off x="3556000" y="617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18029</xdr:rowOff>
    </xdr:from>
    <xdr:ext cx="762000" cy="259045"/>
    <xdr:sp macro="" textlink="">
      <xdr:nvSpPr>
        <xdr:cNvPr id="139" name="テキスト ボックス 138"/>
        <xdr:cNvSpPr txBox="1"/>
      </xdr:nvSpPr>
      <xdr:spPr>
        <a:xfrm>
          <a:off x="3225800" y="594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247748</xdr:rowOff>
    </xdr:from>
    <xdr:to>
      <xdr:col>15</xdr:col>
      <xdr:colOff>101600</xdr:colOff>
      <xdr:row>34</xdr:row>
      <xdr:rowOff>6448</xdr:rowOff>
    </xdr:to>
    <xdr:sp macro="" textlink="">
      <xdr:nvSpPr>
        <xdr:cNvPr id="140" name="楕円 139"/>
        <xdr:cNvSpPr/>
      </xdr:nvSpPr>
      <xdr:spPr bwMode="auto">
        <a:xfrm>
          <a:off x="2857500" y="617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16625</xdr:rowOff>
    </xdr:from>
    <xdr:ext cx="762000" cy="259045"/>
    <xdr:sp macro="" textlink="">
      <xdr:nvSpPr>
        <xdr:cNvPr id="141" name="テキスト ボックス 140"/>
        <xdr:cNvSpPr txBox="1"/>
      </xdr:nvSpPr>
      <xdr:spPr>
        <a:xfrm>
          <a:off x="2527300" y="59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54,159
53,968
1,259.15
55,428,915
52,095,694
1,760,962
17,665,905
39,413,981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40305</xdr:rowOff>
    </xdr:from>
    <xdr:to>
      <xdr:col>24</xdr:col>
      <xdr:colOff>63500</xdr:colOff>
      <xdr:row>31</xdr:row>
      <xdr:rowOff>109296</xdr:rowOff>
    </xdr:to>
    <xdr:cxnSp macro="">
      <xdr:nvCxnSpPr>
        <xdr:cNvPr id="59" name="直線コネクタ 58"/>
        <xdr:cNvCxnSpPr/>
      </xdr:nvCxnSpPr>
      <xdr:spPr>
        <a:xfrm>
          <a:off x="3797300" y="5355255"/>
          <a:ext cx="838200" cy="6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40305</xdr:rowOff>
    </xdr:from>
    <xdr:to>
      <xdr:col>19</xdr:col>
      <xdr:colOff>177800</xdr:colOff>
      <xdr:row>31</xdr:row>
      <xdr:rowOff>52169</xdr:rowOff>
    </xdr:to>
    <xdr:cxnSp macro="">
      <xdr:nvCxnSpPr>
        <xdr:cNvPr id="62" name="直線コネクタ 61"/>
        <xdr:cNvCxnSpPr/>
      </xdr:nvCxnSpPr>
      <xdr:spPr>
        <a:xfrm flipV="1">
          <a:off x="2908300" y="5355255"/>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52169</xdr:rowOff>
    </xdr:from>
    <xdr:to>
      <xdr:col>15</xdr:col>
      <xdr:colOff>50800</xdr:colOff>
      <xdr:row>31</xdr:row>
      <xdr:rowOff>95717</xdr:rowOff>
    </xdr:to>
    <xdr:cxnSp macro="">
      <xdr:nvCxnSpPr>
        <xdr:cNvPr id="65" name="直線コネクタ 64"/>
        <xdr:cNvCxnSpPr/>
      </xdr:nvCxnSpPr>
      <xdr:spPr>
        <a:xfrm flipV="1">
          <a:off x="2019300" y="5367119"/>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36345</xdr:rowOff>
    </xdr:from>
    <xdr:to>
      <xdr:col>15</xdr:col>
      <xdr:colOff>101600</xdr:colOff>
      <xdr:row>34</xdr:row>
      <xdr:rowOff>137945</xdr:rowOff>
    </xdr:to>
    <xdr:sp macro="" textlink="">
      <xdr:nvSpPr>
        <xdr:cNvPr id="66" name="フローチャート: 判断 65"/>
        <xdr:cNvSpPr/>
      </xdr:nvSpPr>
      <xdr:spPr>
        <a:xfrm>
          <a:off x="2857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129072</xdr:rowOff>
    </xdr:from>
    <xdr:ext cx="534377" cy="259045"/>
    <xdr:sp macro="" textlink="">
      <xdr:nvSpPr>
        <xdr:cNvPr id="67" name="テキスト ボックス 66"/>
        <xdr:cNvSpPr txBox="1"/>
      </xdr:nvSpPr>
      <xdr:spPr>
        <a:xfrm>
          <a:off x="2641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95717</xdr:rowOff>
    </xdr:from>
    <xdr:to>
      <xdr:col>10</xdr:col>
      <xdr:colOff>114300</xdr:colOff>
      <xdr:row>32</xdr:row>
      <xdr:rowOff>8186</xdr:rowOff>
    </xdr:to>
    <xdr:cxnSp macro="">
      <xdr:nvCxnSpPr>
        <xdr:cNvPr id="68" name="直線コネクタ 67"/>
        <xdr:cNvCxnSpPr/>
      </xdr:nvCxnSpPr>
      <xdr:spPr>
        <a:xfrm flipV="1">
          <a:off x="1130300" y="5410667"/>
          <a:ext cx="889000" cy="8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121871</xdr:rowOff>
    </xdr:from>
    <xdr:ext cx="534377" cy="259045"/>
    <xdr:sp macro="" textlink="">
      <xdr:nvSpPr>
        <xdr:cNvPr id="70" name="テキスト ボックス 69"/>
        <xdr:cNvSpPr txBox="1"/>
      </xdr:nvSpPr>
      <xdr:spPr>
        <a:xfrm>
          <a:off x="1752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58496</xdr:rowOff>
    </xdr:from>
    <xdr:to>
      <xdr:col>24</xdr:col>
      <xdr:colOff>114300</xdr:colOff>
      <xdr:row>31</xdr:row>
      <xdr:rowOff>160096</xdr:rowOff>
    </xdr:to>
    <xdr:sp macro="" textlink="">
      <xdr:nvSpPr>
        <xdr:cNvPr id="78" name="楕円 77"/>
        <xdr:cNvSpPr/>
      </xdr:nvSpPr>
      <xdr:spPr>
        <a:xfrm>
          <a:off x="4584700" y="53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144873</xdr:rowOff>
    </xdr:from>
    <xdr:ext cx="534377" cy="259045"/>
    <xdr:sp macro="" textlink="">
      <xdr:nvSpPr>
        <xdr:cNvPr id="79" name="人件費該当値テキスト"/>
        <xdr:cNvSpPr txBox="1"/>
      </xdr:nvSpPr>
      <xdr:spPr>
        <a:xfrm>
          <a:off x="4686300" y="528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160955</xdr:rowOff>
    </xdr:from>
    <xdr:to>
      <xdr:col>20</xdr:col>
      <xdr:colOff>38100</xdr:colOff>
      <xdr:row>31</xdr:row>
      <xdr:rowOff>91105</xdr:rowOff>
    </xdr:to>
    <xdr:sp macro="" textlink="">
      <xdr:nvSpPr>
        <xdr:cNvPr id="80" name="楕円 79"/>
        <xdr:cNvSpPr/>
      </xdr:nvSpPr>
      <xdr:spPr>
        <a:xfrm>
          <a:off x="3746500" y="53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107632</xdr:rowOff>
    </xdr:from>
    <xdr:ext cx="534377" cy="259045"/>
    <xdr:sp macro="" textlink="">
      <xdr:nvSpPr>
        <xdr:cNvPr id="81" name="テキスト ボックス 80"/>
        <xdr:cNvSpPr txBox="1"/>
      </xdr:nvSpPr>
      <xdr:spPr>
        <a:xfrm>
          <a:off x="3530111" y="50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1369</xdr:rowOff>
    </xdr:from>
    <xdr:to>
      <xdr:col>15</xdr:col>
      <xdr:colOff>101600</xdr:colOff>
      <xdr:row>31</xdr:row>
      <xdr:rowOff>102969</xdr:rowOff>
    </xdr:to>
    <xdr:sp macro="" textlink="">
      <xdr:nvSpPr>
        <xdr:cNvPr id="82" name="楕円 81"/>
        <xdr:cNvSpPr/>
      </xdr:nvSpPr>
      <xdr:spPr>
        <a:xfrm>
          <a:off x="2857500" y="53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119496</xdr:rowOff>
    </xdr:from>
    <xdr:ext cx="534377" cy="259045"/>
    <xdr:sp macro="" textlink="">
      <xdr:nvSpPr>
        <xdr:cNvPr id="83" name="テキスト ボックス 82"/>
        <xdr:cNvSpPr txBox="1"/>
      </xdr:nvSpPr>
      <xdr:spPr>
        <a:xfrm>
          <a:off x="2641111" y="50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44917</xdr:rowOff>
    </xdr:from>
    <xdr:to>
      <xdr:col>10</xdr:col>
      <xdr:colOff>165100</xdr:colOff>
      <xdr:row>31</xdr:row>
      <xdr:rowOff>146517</xdr:rowOff>
    </xdr:to>
    <xdr:sp macro="" textlink="">
      <xdr:nvSpPr>
        <xdr:cNvPr id="84" name="楕円 83"/>
        <xdr:cNvSpPr/>
      </xdr:nvSpPr>
      <xdr:spPr>
        <a:xfrm>
          <a:off x="1968500" y="53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163044</xdr:rowOff>
    </xdr:from>
    <xdr:ext cx="534377" cy="259045"/>
    <xdr:sp macro="" textlink="">
      <xdr:nvSpPr>
        <xdr:cNvPr id="85" name="テキスト ボックス 84"/>
        <xdr:cNvSpPr txBox="1"/>
      </xdr:nvSpPr>
      <xdr:spPr>
        <a:xfrm>
          <a:off x="1752111" y="513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128836</xdr:rowOff>
    </xdr:from>
    <xdr:to>
      <xdr:col>6</xdr:col>
      <xdr:colOff>38100</xdr:colOff>
      <xdr:row>32</xdr:row>
      <xdr:rowOff>58986</xdr:rowOff>
    </xdr:to>
    <xdr:sp macro="" textlink="">
      <xdr:nvSpPr>
        <xdr:cNvPr id="86" name="楕円 85"/>
        <xdr:cNvSpPr/>
      </xdr:nvSpPr>
      <xdr:spPr>
        <a:xfrm>
          <a:off x="1079500" y="54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75513</xdr:rowOff>
    </xdr:from>
    <xdr:ext cx="534377" cy="259045"/>
    <xdr:sp macro="" textlink="">
      <xdr:nvSpPr>
        <xdr:cNvPr id="87" name="テキスト ボックス 86"/>
        <xdr:cNvSpPr txBox="1"/>
      </xdr:nvSpPr>
      <xdr:spPr>
        <a:xfrm>
          <a:off x="863111" y="52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17872</xdr:rowOff>
    </xdr:from>
    <xdr:to>
      <xdr:col>24</xdr:col>
      <xdr:colOff>63500</xdr:colOff>
      <xdr:row>57</xdr:row>
      <xdr:rowOff>26635</xdr:rowOff>
    </xdr:to>
    <xdr:cxnSp macro="">
      <xdr:nvCxnSpPr>
        <xdr:cNvPr id="116" name="直線コネクタ 115"/>
        <xdr:cNvCxnSpPr/>
      </xdr:nvCxnSpPr>
      <xdr:spPr>
        <a:xfrm>
          <a:off x="3797300" y="9790522"/>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17872</xdr:rowOff>
    </xdr:from>
    <xdr:to>
      <xdr:col>19</xdr:col>
      <xdr:colOff>177800</xdr:colOff>
      <xdr:row>57</xdr:row>
      <xdr:rowOff>40788</xdr:rowOff>
    </xdr:to>
    <xdr:cxnSp macro="">
      <xdr:nvCxnSpPr>
        <xdr:cNvPr id="119" name="直線コネクタ 118"/>
        <xdr:cNvCxnSpPr/>
      </xdr:nvCxnSpPr>
      <xdr:spPr>
        <a:xfrm flipV="1">
          <a:off x="2908300" y="9790522"/>
          <a:ext cx="889000" cy="2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114443</xdr:rowOff>
    </xdr:from>
    <xdr:to>
      <xdr:col>15</xdr:col>
      <xdr:colOff>50800</xdr:colOff>
      <xdr:row>57</xdr:row>
      <xdr:rowOff>40788</xdr:rowOff>
    </xdr:to>
    <xdr:cxnSp macro="">
      <xdr:nvCxnSpPr>
        <xdr:cNvPr id="122" name="直線コネクタ 121"/>
        <xdr:cNvCxnSpPr/>
      </xdr:nvCxnSpPr>
      <xdr:spPr>
        <a:xfrm>
          <a:off x="2019300" y="9715643"/>
          <a:ext cx="889000" cy="9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58557</xdr:rowOff>
    </xdr:from>
    <xdr:to>
      <xdr:col>15</xdr:col>
      <xdr:colOff>101600</xdr:colOff>
      <xdr:row>57</xdr:row>
      <xdr:rowOff>160157</xdr:rowOff>
    </xdr:to>
    <xdr:sp macro="" textlink="">
      <xdr:nvSpPr>
        <xdr:cNvPr id="123" name="フローチャート: 判断 122"/>
        <xdr:cNvSpPr/>
      </xdr:nvSpPr>
      <xdr:spPr>
        <a:xfrm>
          <a:off x="2857500" y="983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151284</xdr:rowOff>
    </xdr:from>
    <xdr:ext cx="534377" cy="259045"/>
    <xdr:sp macro="" textlink="">
      <xdr:nvSpPr>
        <xdr:cNvPr id="124" name="テキスト ボックス 123"/>
        <xdr:cNvSpPr txBox="1"/>
      </xdr:nvSpPr>
      <xdr:spPr>
        <a:xfrm>
          <a:off x="2641111" y="992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145369</xdr:rowOff>
    </xdr:from>
    <xdr:to>
      <xdr:col>10</xdr:col>
      <xdr:colOff>114300</xdr:colOff>
      <xdr:row>56</xdr:row>
      <xdr:rowOff>114443</xdr:rowOff>
    </xdr:to>
    <xdr:cxnSp macro="">
      <xdr:nvCxnSpPr>
        <xdr:cNvPr id="125" name="直線コネクタ 124"/>
        <xdr:cNvCxnSpPr/>
      </xdr:nvCxnSpPr>
      <xdr:spPr>
        <a:xfrm>
          <a:off x="1130300" y="8889319"/>
          <a:ext cx="889000" cy="82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39011</xdr:rowOff>
    </xdr:from>
    <xdr:ext cx="534377" cy="259045"/>
    <xdr:sp macro="" textlink="">
      <xdr:nvSpPr>
        <xdr:cNvPr id="129" name="テキスト ボックス 128"/>
        <xdr:cNvSpPr txBox="1"/>
      </xdr:nvSpPr>
      <xdr:spPr>
        <a:xfrm>
          <a:off x="863111" y="9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147285</xdr:rowOff>
    </xdr:from>
    <xdr:to>
      <xdr:col>24</xdr:col>
      <xdr:colOff>114300</xdr:colOff>
      <xdr:row>57</xdr:row>
      <xdr:rowOff>77435</xdr:rowOff>
    </xdr:to>
    <xdr:sp macro="" textlink="">
      <xdr:nvSpPr>
        <xdr:cNvPr id="135" name="楕円 134"/>
        <xdr:cNvSpPr/>
      </xdr:nvSpPr>
      <xdr:spPr>
        <a:xfrm>
          <a:off x="4584700" y="974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170162</xdr:rowOff>
    </xdr:from>
    <xdr:ext cx="534377" cy="259045"/>
    <xdr:sp macro="" textlink="">
      <xdr:nvSpPr>
        <xdr:cNvPr id="136" name="物件費該当値テキスト"/>
        <xdr:cNvSpPr txBox="1"/>
      </xdr:nvSpPr>
      <xdr:spPr>
        <a:xfrm>
          <a:off x="4686300" y="959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138522</xdr:rowOff>
    </xdr:from>
    <xdr:to>
      <xdr:col>20</xdr:col>
      <xdr:colOff>38100</xdr:colOff>
      <xdr:row>57</xdr:row>
      <xdr:rowOff>68672</xdr:rowOff>
    </xdr:to>
    <xdr:sp macro="" textlink="">
      <xdr:nvSpPr>
        <xdr:cNvPr id="137" name="楕円 136"/>
        <xdr:cNvSpPr/>
      </xdr:nvSpPr>
      <xdr:spPr>
        <a:xfrm>
          <a:off x="3746500" y="97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85199</xdr:rowOff>
    </xdr:from>
    <xdr:ext cx="534377" cy="259045"/>
    <xdr:sp macro="" textlink="">
      <xdr:nvSpPr>
        <xdr:cNvPr id="138" name="テキスト ボックス 137"/>
        <xdr:cNvSpPr txBox="1"/>
      </xdr:nvSpPr>
      <xdr:spPr>
        <a:xfrm>
          <a:off x="3530111" y="951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161438</xdr:rowOff>
    </xdr:from>
    <xdr:to>
      <xdr:col>15</xdr:col>
      <xdr:colOff>101600</xdr:colOff>
      <xdr:row>57</xdr:row>
      <xdr:rowOff>91588</xdr:rowOff>
    </xdr:to>
    <xdr:sp macro="" textlink="">
      <xdr:nvSpPr>
        <xdr:cNvPr id="139" name="楕円 138"/>
        <xdr:cNvSpPr/>
      </xdr:nvSpPr>
      <xdr:spPr>
        <a:xfrm>
          <a:off x="2857500" y="97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108115</xdr:rowOff>
    </xdr:from>
    <xdr:ext cx="534377" cy="259045"/>
    <xdr:sp macro="" textlink="">
      <xdr:nvSpPr>
        <xdr:cNvPr id="140" name="テキスト ボックス 139"/>
        <xdr:cNvSpPr txBox="1"/>
      </xdr:nvSpPr>
      <xdr:spPr>
        <a:xfrm>
          <a:off x="2641111" y="95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63643</xdr:rowOff>
    </xdr:from>
    <xdr:to>
      <xdr:col>10</xdr:col>
      <xdr:colOff>165100</xdr:colOff>
      <xdr:row>56</xdr:row>
      <xdr:rowOff>165243</xdr:rowOff>
    </xdr:to>
    <xdr:sp macro="" textlink="">
      <xdr:nvSpPr>
        <xdr:cNvPr id="141" name="楕円 140"/>
        <xdr:cNvSpPr/>
      </xdr:nvSpPr>
      <xdr:spPr>
        <a:xfrm>
          <a:off x="1968500" y="96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10320</xdr:rowOff>
    </xdr:from>
    <xdr:ext cx="599010" cy="259045"/>
    <xdr:sp macro="" textlink="">
      <xdr:nvSpPr>
        <xdr:cNvPr id="142" name="テキスト ボックス 141"/>
        <xdr:cNvSpPr txBox="1"/>
      </xdr:nvSpPr>
      <xdr:spPr>
        <a:xfrm>
          <a:off x="1719795" y="944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94569</xdr:rowOff>
    </xdr:from>
    <xdr:to>
      <xdr:col>6</xdr:col>
      <xdr:colOff>38100</xdr:colOff>
      <xdr:row>52</xdr:row>
      <xdr:rowOff>24719</xdr:rowOff>
    </xdr:to>
    <xdr:sp macro="" textlink="">
      <xdr:nvSpPr>
        <xdr:cNvPr id="143" name="楕円 142"/>
        <xdr:cNvSpPr/>
      </xdr:nvSpPr>
      <xdr:spPr>
        <a:xfrm>
          <a:off x="1079500" y="88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41246</xdr:rowOff>
    </xdr:from>
    <xdr:ext cx="599010" cy="259045"/>
    <xdr:sp macro="" textlink="">
      <xdr:nvSpPr>
        <xdr:cNvPr id="144" name="テキスト ボックス 143"/>
        <xdr:cNvSpPr txBox="1"/>
      </xdr:nvSpPr>
      <xdr:spPr>
        <a:xfrm>
          <a:off x="830795" y="861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128784</xdr:rowOff>
    </xdr:from>
    <xdr:to>
      <xdr:col>24</xdr:col>
      <xdr:colOff>63500</xdr:colOff>
      <xdr:row>76</xdr:row>
      <xdr:rowOff>165933</xdr:rowOff>
    </xdr:to>
    <xdr:cxnSp macro="">
      <xdr:nvCxnSpPr>
        <xdr:cNvPr id="169" name="直線コネクタ 168"/>
        <xdr:cNvCxnSpPr/>
      </xdr:nvCxnSpPr>
      <xdr:spPr>
        <a:xfrm flipV="1">
          <a:off x="3797300" y="13158984"/>
          <a:ext cx="838200" cy="3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165933</xdr:rowOff>
    </xdr:from>
    <xdr:to>
      <xdr:col>19</xdr:col>
      <xdr:colOff>177800</xdr:colOff>
      <xdr:row>77</xdr:row>
      <xdr:rowOff>53803</xdr:rowOff>
    </xdr:to>
    <xdr:cxnSp macro="">
      <xdr:nvCxnSpPr>
        <xdr:cNvPr id="172" name="直線コネクタ 171"/>
        <xdr:cNvCxnSpPr/>
      </xdr:nvCxnSpPr>
      <xdr:spPr>
        <a:xfrm flipV="1">
          <a:off x="2908300" y="13196133"/>
          <a:ext cx="889000" cy="5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53803</xdr:rowOff>
    </xdr:from>
    <xdr:to>
      <xdr:col>15</xdr:col>
      <xdr:colOff>50800</xdr:colOff>
      <xdr:row>77</xdr:row>
      <xdr:rowOff>71749</xdr:rowOff>
    </xdr:to>
    <xdr:cxnSp macro="">
      <xdr:nvCxnSpPr>
        <xdr:cNvPr id="175" name="直線コネクタ 174"/>
        <xdr:cNvCxnSpPr/>
      </xdr:nvCxnSpPr>
      <xdr:spPr>
        <a:xfrm flipV="1">
          <a:off x="2019300" y="13255453"/>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168796</xdr:rowOff>
    </xdr:from>
    <xdr:to>
      <xdr:col>15</xdr:col>
      <xdr:colOff>101600</xdr:colOff>
      <xdr:row>76</xdr:row>
      <xdr:rowOff>98946</xdr:rowOff>
    </xdr:to>
    <xdr:sp macro="" textlink="">
      <xdr:nvSpPr>
        <xdr:cNvPr id="176" name="フローチャート: 判断 175"/>
        <xdr:cNvSpPr/>
      </xdr:nvSpPr>
      <xdr:spPr>
        <a:xfrm>
          <a:off x="2857500" y="130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115473</xdr:rowOff>
    </xdr:from>
    <xdr:ext cx="469744" cy="259045"/>
    <xdr:sp macro="" textlink="">
      <xdr:nvSpPr>
        <xdr:cNvPr id="177" name="テキスト ボックス 176"/>
        <xdr:cNvSpPr txBox="1"/>
      </xdr:nvSpPr>
      <xdr:spPr>
        <a:xfrm>
          <a:off x="2673428" y="128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9683</xdr:rowOff>
    </xdr:from>
    <xdr:to>
      <xdr:col>10</xdr:col>
      <xdr:colOff>114300</xdr:colOff>
      <xdr:row>77</xdr:row>
      <xdr:rowOff>71749</xdr:rowOff>
    </xdr:to>
    <xdr:cxnSp macro="">
      <xdr:nvCxnSpPr>
        <xdr:cNvPr id="178" name="直線コネクタ 177"/>
        <xdr:cNvCxnSpPr/>
      </xdr:nvCxnSpPr>
      <xdr:spPr>
        <a:xfrm>
          <a:off x="1130300" y="13211333"/>
          <a:ext cx="889000" cy="6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77984</xdr:rowOff>
    </xdr:from>
    <xdr:to>
      <xdr:col>24</xdr:col>
      <xdr:colOff>114300</xdr:colOff>
      <xdr:row>77</xdr:row>
      <xdr:rowOff>8134</xdr:rowOff>
    </xdr:to>
    <xdr:sp macro="" textlink="">
      <xdr:nvSpPr>
        <xdr:cNvPr id="188" name="楕円 187"/>
        <xdr:cNvSpPr/>
      </xdr:nvSpPr>
      <xdr:spPr>
        <a:xfrm>
          <a:off x="4584700" y="13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56411</xdr:rowOff>
    </xdr:from>
    <xdr:ext cx="469744" cy="259045"/>
    <xdr:sp macro="" textlink="">
      <xdr:nvSpPr>
        <xdr:cNvPr id="189" name="維持補修費該当値テキスト"/>
        <xdr:cNvSpPr txBox="1"/>
      </xdr:nvSpPr>
      <xdr:spPr>
        <a:xfrm>
          <a:off x="4686300" y="1308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115133</xdr:rowOff>
    </xdr:from>
    <xdr:to>
      <xdr:col>20</xdr:col>
      <xdr:colOff>38100</xdr:colOff>
      <xdr:row>77</xdr:row>
      <xdr:rowOff>45283</xdr:rowOff>
    </xdr:to>
    <xdr:sp macro="" textlink="">
      <xdr:nvSpPr>
        <xdr:cNvPr id="190" name="楕円 189"/>
        <xdr:cNvSpPr/>
      </xdr:nvSpPr>
      <xdr:spPr>
        <a:xfrm>
          <a:off x="3746500" y="131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36410</xdr:rowOff>
    </xdr:from>
    <xdr:ext cx="469744" cy="259045"/>
    <xdr:sp macro="" textlink="">
      <xdr:nvSpPr>
        <xdr:cNvPr id="191" name="テキスト ボックス 190"/>
        <xdr:cNvSpPr txBox="1"/>
      </xdr:nvSpPr>
      <xdr:spPr>
        <a:xfrm>
          <a:off x="3562428" y="1323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3003</xdr:rowOff>
    </xdr:from>
    <xdr:to>
      <xdr:col>15</xdr:col>
      <xdr:colOff>101600</xdr:colOff>
      <xdr:row>77</xdr:row>
      <xdr:rowOff>104603</xdr:rowOff>
    </xdr:to>
    <xdr:sp macro="" textlink="">
      <xdr:nvSpPr>
        <xdr:cNvPr id="192" name="楕円 191"/>
        <xdr:cNvSpPr/>
      </xdr:nvSpPr>
      <xdr:spPr>
        <a:xfrm>
          <a:off x="2857500" y="132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95730</xdr:rowOff>
    </xdr:from>
    <xdr:ext cx="469744" cy="259045"/>
    <xdr:sp macro="" textlink="">
      <xdr:nvSpPr>
        <xdr:cNvPr id="193" name="テキスト ボックス 192"/>
        <xdr:cNvSpPr txBox="1"/>
      </xdr:nvSpPr>
      <xdr:spPr>
        <a:xfrm>
          <a:off x="2673428" y="1329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20949</xdr:rowOff>
    </xdr:from>
    <xdr:to>
      <xdr:col>10</xdr:col>
      <xdr:colOff>165100</xdr:colOff>
      <xdr:row>77</xdr:row>
      <xdr:rowOff>122549</xdr:rowOff>
    </xdr:to>
    <xdr:sp macro="" textlink="">
      <xdr:nvSpPr>
        <xdr:cNvPr id="194" name="楕円 193"/>
        <xdr:cNvSpPr/>
      </xdr:nvSpPr>
      <xdr:spPr>
        <a:xfrm>
          <a:off x="1968500" y="132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113676</xdr:rowOff>
    </xdr:from>
    <xdr:ext cx="469744" cy="259045"/>
    <xdr:sp macro="" textlink="">
      <xdr:nvSpPr>
        <xdr:cNvPr id="195" name="テキスト ボックス 194"/>
        <xdr:cNvSpPr txBox="1"/>
      </xdr:nvSpPr>
      <xdr:spPr>
        <a:xfrm>
          <a:off x="1784428" y="1331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130333</xdr:rowOff>
    </xdr:from>
    <xdr:to>
      <xdr:col>6</xdr:col>
      <xdr:colOff>38100</xdr:colOff>
      <xdr:row>77</xdr:row>
      <xdr:rowOff>60483</xdr:rowOff>
    </xdr:to>
    <xdr:sp macro="" textlink="">
      <xdr:nvSpPr>
        <xdr:cNvPr id="196" name="楕円 195"/>
        <xdr:cNvSpPr/>
      </xdr:nvSpPr>
      <xdr:spPr>
        <a:xfrm>
          <a:off x="1079500" y="131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51610</xdr:rowOff>
    </xdr:from>
    <xdr:ext cx="469744" cy="259045"/>
    <xdr:sp macro="" textlink="">
      <xdr:nvSpPr>
        <xdr:cNvPr id="197" name="テキスト ボックス 196"/>
        <xdr:cNvSpPr txBox="1"/>
      </xdr:nvSpPr>
      <xdr:spPr>
        <a:xfrm>
          <a:off x="895428" y="132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102045</xdr:rowOff>
    </xdr:from>
    <xdr:to>
      <xdr:col>24</xdr:col>
      <xdr:colOff>63500</xdr:colOff>
      <xdr:row>95</xdr:row>
      <xdr:rowOff>24575</xdr:rowOff>
    </xdr:to>
    <xdr:cxnSp macro="">
      <xdr:nvCxnSpPr>
        <xdr:cNvPr id="227" name="直線コネクタ 226"/>
        <xdr:cNvCxnSpPr/>
      </xdr:nvCxnSpPr>
      <xdr:spPr>
        <a:xfrm>
          <a:off x="3797300" y="16218345"/>
          <a:ext cx="8382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102045</xdr:rowOff>
    </xdr:from>
    <xdr:to>
      <xdr:col>19</xdr:col>
      <xdr:colOff>177800</xdr:colOff>
      <xdr:row>95</xdr:row>
      <xdr:rowOff>32435</xdr:rowOff>
    </xdr:to>
    <xdr:cxnSp macro="">
      <xdr:nvCxnSpPr>
        <xdr:cNvPr id="230" name="直線コネクタ 229"/>
        <xdr:cNvCxnSpPr/>
      </xdr:nvCxnSpPr>
      <xdr:spPr>
        <a:xfrm flipV="1">
          <a:off x="2908300" y="16218345"/>
          <a:ext cx="889000" cy="10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32435</xdr:rowOff>
    </xdr:from>
    <xdr:to>
      <xdr:col>15</xdr:col>
      <xdr:colOff>50800</xdr:colOff>
      <xdr:row>95</xdr:row>
      <xdr:rowOff>62751</xdr:rowOff>
    </xdr:to>
    <xdr:cxnSp macro="">
      <xdr:nvCxnSpPr>
        <xdr:cNvPr id="233" name="直線コネクタ 232"/>
        <xdr:cNvCxnSpPr/>
      </xdr:nvCxnSpPr>
      <xdr:spPr>
        <a:xfrm flipV="1">
          <a:off x="2019300" y="16320185"/>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118771</xdr:rowOff>
    </xdr:from>
    <xdr:to>
      <xdr:col>15</xdr:col>
      <xdr:colOff>101600</xdr:colOff>
      <xdr:row>95</xdr:row>
      <xdr:rowOff>48921</xdr:rowOff>
    </xdr:to>
    <xdr:sp macro="" textlink="">
      <xdr:nvSpPr>
        <xdr:cNvPr id="234" name="フローチャート: 判断 233"/>
        <xdr:cNvSpPr/>
      </xdr:nvSpPr>
      <xdr:spPr>
        <a:xfrm>
          <a:off x="2857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65448</xdr:rowOff>
    </xdr:from>
    <xdr:ext cx="534377" cy="259045"/>
    <xdr:sp macro="" textlink="">
      <xdr:nvSpPr>
        <xdr:cNvPr id="235" name="テキスト ボックス 234"/>
        <xdr:cNvSpPr txBox="1"/>
      </xdr:nvSpPr>
      <xdr:spPr>
        <a:xfrm>
          <a:off x="2641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62751</xdr:rowOff>
    </xdr:from>
    <xdr:to>
      <xdr:col>10</xdr:col>
      <xdr:colOff>114300</xdr:colOff>
      <xdr:row>95</xdr:row>
      <xdr:rowOff>93714</xdr:rowOff>
    </xdr:to>
    <xdr:cxnSp macro="">
      <xdr:nvCxnSpPr>
        <xdr:cNvPr id="236" name="直線コネクタ 235"/>
        <xdr:cNvCxnSpPr/>
      </xdr:nvCxnSpPr>
      <xdr:spPr>
        <a:xfrm flipV="1">
          <a:off x="1130300" y="16350501"/>
          <a:ext cx="889000" cy="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116628</xdr:rowOff>
    </xdr:from>
    <xdr:ext cx="534377" cy="259045"/>
    <xdr:sp macro="" textlink="">
      <xdr:nvSpPr>
        <xdr:cNvPr id="238" name="テキスト ボックス 237"/>
        <xdr:cNvSpPr txBox="1"/>
      </xdr:nvSpPr>
      <xdr:spPr>
        <a:xfrm>
          <a:off x="1752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22979</xdr:rowOff>
    </xdr:from>
    <xdr:ext cx="534377" cy="259045"/>
    <xdr:sp macro="" textlink="">
      <xdr:nvSpPr>
        <xdr:cNvPr id="240" name="テキスト ボックス 239"/>
        <xdr:cNvSpPr txBox="1"/>
      </xdr:nvSpPr>
      <xdr:spPr>
        <a:xfrm>
          <a:off x="863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145225</xdr:rowOff>
    </xdr:from>
    <xdr:to>
      <xdr:col>24</xdr:col>
      <xdr:colOff>114300</xdr:colOff>
      <xdr:row>95</xdr:row>
      <xdr:rowOff>75375</xdr:rowOff>
    </xdr:to>
    <xdr:sp macro="" textlink="">
      <xdr:nvSpPr>
        <xdr:cNvPr id="246" name="楕円 245"/>
        <xdr:cNvSpPr/>
      </xdr:nvSpPr>
      <xdr:spPr>
        <a:xfrm>
          <a:off x="4584700" y="162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168102</xdr:rowOff>
    </xdr:from>
    <xdr:ext cx="534377" cy="259045"/>
    <xdr:sp macro="" textlink="">
      <xdr:nvSpPr>
        <xdr:cNvPr id="247" name="扶助費該当値テキスト"/>
        <xdr:cNvSpPr txBox="1"/>
      </xdr:nvSpPr>
      <xdr:spPr>
        <a:xfrm>
          <a:off x="4686300" y="161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51245</xdr:rowOff>
    </xdr:from>
    <xdr:to>
      <xdr:col>20</xdr:col>
      <xdr:colOff>38100</xdr:colOff>
      <xdr:row>94</xdr:row>
      <xdr:rowOff>152845</xdr:rowOff>
    </xdr:to>
    <xdr:sp macro="" textlink="">
      <xdr:nvSpPr>
        <xdr:cNvPr id="248" name="楕円 247"/>
        <xdr:cNvSpPr/>
      </xdr:nvSpPr>
      <xdr:spPr>
        <a:xfrm>
          <a:off x="3746500" y="161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169372</xdr:rowOff>
    </xdr:from>
    <xdr:ext cx="534377" cy="259045"/>
    <xdr:sp macro="" textlink="">
      <xdr:nvSpPr>
        <xdr:cNvPr id="249" name="テキスト ボックス 248"/>
        <xdr:cNvSpPr txBox="1"/>
      </xdr:nvSpPr>
      <xdr:spPr>
        <a:xfrm>
          <a:off x="3530111" y="159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153085</xdr:rowOff>
    </xdr:from>
    <xdr:to>
      <xdr:col>15</xdr:col>
      <xdr:colOff>101600</xdr:colOff>
      <xdr:row>95</xdr:row>
      <xdr:rowOff>83235</xdr:rowOff>
    </xdr:to>
    <xdr:sp macro="" textlink="">
      <xdr:nvSpPr>
        <xdr:cNvPr id="250" name="楕円 249"/>
        <xdr:cNvSpPr/>
      </xdr:nvSpPr>
      <xdr:spPr>
        <a:xfrm>
          <a:off x="2857500" y="162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74362</xdr:rowOff>
    </xdr:from>
    <xdr:ext cx="534377" cy="259045"/>
    <xdr:sp macro="" textlink="">
      <xdr:nvSpPr>
        <xdr:cNvPr id="251" name="テキスト ボックス 250"/>
        <xdr:cNvSpPr txBox="1"/>
      </xdr:nvSpPr>
      <xdr:spPr>
        <a:xfrm>
          <a:off x="2641111" y="1636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11951</xdr:rowOff>
    </xdr:from>
    <xdr:to>
      <xdr:col>10</xdr:col>
      <xdr:colOff>165100</xdr:colOff>
      <xdr:row>95</xdr:row>
      <xdr:rowOff>113551</xdr:rowOff>
    </xdr:to>
    <xdr:sp macro="" textlink="">
      <xdr:nvSpPr>
        <xdr:cNvPr id="252" name="楕円 251"/>
        <xdr:cNvSpPr/>
      </xdr:nvSpPr>
      <xdr:spPr>
        <a:xfrm>
          <a:off x="1968500" y="162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130078</xdr:rowOff>
    </xdr:from>
    <xdr:ext cx="534377" cy="259045"/>
    <xdr:sp macro="" textlink="">
      <xdr:nvSpPr>
        <xdr:cNvPr id="253" name="テキスト ボックス 252"/>
        <xdr:cNvSpPr txBox="1"/>
      </xdr:nvSpPr>
      <xdr:spPr>
        <a:xfrm>
          <a:off x="1752111" y="160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42914</xdr:rowOff>
    </xdr:from>
    <xdr:to>
      <xdr:col>6</xdr:col>
      <xdr:colOff>38100</xdr:colOff>
      <xdr:row>95</xdr:row>
      <xdr:rowOff>144514</xdr:rowOff>
    </xdr:to>
    <xdr:sp macro="" textlink="">
      <xdr:nvSpPr>
        <xdr:cNvPr id="254" name="楕円 253"/>
        <xdr:cNvSpPr/>
      </xdr:nvSpPr>
      <xdr:spPr>
        <a:xfrm>
          <a:off x="1079500" y="163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161041</xdr:rowOff>
    </xdr:from>
    <xdr:ext cx="534377" cy="259045"/>
    <xdr:sp macro="" textlink="">
      <xdr:nvSpPr>
        <xdr:cNvPr id="255" name="テキスト ボックス 254"/>
        <xdr:cNvSpPr txBox="1"/>
      </xdr:nvSpPr>
      <xdr:spPr>
        <a:xfrm>
          <a:off x="863111" y="1610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136195</xdr:rowOff>
    </xdr:from>
    <xdr:to>
      <xdr:col>55</xdr:col>
      <xdr:colOff>0</xdr:colOff>
      <xdr:row>32</xdr:row>
      <xdr:rowOff>21234</xdr:rowOff>
    </xdr:to>
    <xdr:cxnSp macro="">
      <xdr:nvCxnSpPr>
        <xdr:cNvPr id="284" name="直線コネクタ 283"/>
        <xdr:cNvCxnSpPr/>
      </xdr:nvCxnSpPr>
      <xdr:spPr>
        <a:xfrm flipV="1">
          <a:off x="9639300" y="5451145"/>
          <a:ext cx="838200" cy="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21234</xdr:rowOff>
    </xdr:from>
    <xdr:to>
      <xdr:col>50</xdr:col>
      <xdr:colOff>114300</xdr:colOff>
      <xdr:row>32</xdr:row>
      <xdr:rowOff>91643</xdr:rowOff>
    </xdr:to>
    <xdr:cxnSp macro="">
      <xdr:nvCxnSpPr>
        <xdr:cNvPr id="287" name="直線コネクタ 286"/>
        <xdr:cNvCxnSpPr/>
      </xdr:nvCxnSpPr>
      <xdr:spPr>
        <a:xfrm flipV="1">
          <a:off x="8750300" y="5507634"/>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91643</xdr:rowOff>
    </xdr:from>
    <xdr:to>
      <xdr:col>45</xdr:col>
      <xdr:colOff>177800</xdr:colOff>
      <xdr:row>34</xdr:row>
      <xdr:rowOff>3759</xdr:rowOff>
    </xdr:to>
    <xdr:cxnSp macro="">
      <xdr:nvCxnSpPr>
        <xdr:cNvPr id="290" name="直線コネクタ 289"/>
        <xdr:cNvCxnSpPr/>
      </xdr:nvCxnSpPr>
      <xdr:spPr>
        <a:xfrm flipV="1">
          <a:off x="7861300" y="5578043"/>
          <a:ext cx="889000" cy="2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46711</xdr:rowOff>
    </xdr:from>
    <xdr:to>
      <xdr:col>46</xdr:col>
      <xdr:colOff>38100</xdr:colOff>
      <xdr:row>35</xdr:row>
      <xdr:rowOff>148311</xdr:rowOff>
    </xdr:to>
    <xdr:sp macro="" textlink="">
      <xdr:nvSpPr>
        <xdr:cNvPr id="291" name="フローチャート: 判断 290"/>
        <xdr:cNvSpPr/>
      </xdr:nvSpPr>
      <xdr:spPr>
        <a:xfrm>
          <a:off x="8699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139438</xdr:rowOff>
    </xdr:from>
    <xdr:ext cx="534377" cy="259045"/>
    <xdr:sp macro="" textlink="">
      <xdr:nvSpPr>
        <xdr:cNvPr id="292" name="テキスト ボックス 291"/>
        <xdr:cNvSpPr txBox="1"/>
      </xdr:nvSpPr>
      <xdr:spPr>
        <a:xfrm>
          <a:off x="8483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93878</xdr:rowOff>
    </xdr:from>
    <xdr:to>
      <xdr:col>41</xdr:col>
      <xdr:colOff>50800</xdr:colOff>
      <xdr:row>34</xdr:row>
      <xdr:rowOff>3759</xdr:rowOff>
    </xdr:to>
    <xdr:cxnSp macro="">
      <xdr:nvCxnSpPr>
        <xdr:cNvPr id="293" name="直線コネクタ 292"/>
        <xdr:cNvCxnSpPr/>
      </xdr:nvCxnSpPr>
      <xdr:spPr>
        <a:xfrm>
          <a:off x="6972300" y="5751728"/>
          <a:ext cx="889000" cy="8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85395</xdr:rowOff>
    </xdr:from>
    <xdr:to>
      <xdr:col>55</xdr:col>
      <xdr:colOff>50800</xdr:colOff>
      <xdr:row>32</xdr:row>
      <xdr:rowOff>15545</xdr:rowOff>
    </xdr:to>
    <xdr:sp macro="" textlink="">
      <xdr:nvSpPr>
        <xdr:cNvPr id="303" name="楕円 302"/>
        <xdr:cNvSpPr/>
      </xdr:nvSpPr>
      <xdr:spPr>
        <a:xfrm>
          <a:off x="10426700" y="54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108272</xdr:rowOff>
    </xdr:from>
    <xdr:ext cx="599010" cy="259045"/>
    <xdr:sp macro="" textlink="">
      <xdr:nvSpPr>
        <xdr:cNvPr id="304" name="補助費等該当値テキスト"/>
        <xdr:cNvSpPr txBox="1"/>
      </xdr:nvSpPr>
      <xdr:spPr>
        <a:xfrm>
          <a:off x="10528300" y="525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141884</xdr:rowOff>
    </xdr:from>
    <xdr:to>
      <xdr:col>50</xdr:col>
      <xdr:colOff>165100</xdr:colOff>
      <xdr:row>32</xdr:row>
      <xdr:rowOff>72034</xdr:rowOff>
    </xdr:to>
    <xdr:sp macro="" textlink="">
      <xdr:nvSpPr>
        <xdr:cNvPr id="305" name="楕円 304"/>
        <xdr:cNvSpPr/>
      </xdr:nvSpPr>
      <xdr:spPr>
        <a:xfrm>
          <a:off x="9588500" y="54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88561</xdr:rowOff>
    </xdr:from>
    <xdr:ext cx="534377" cy="259045"/>
    <xdr:sp macro="" textlink="">
      <xdr:nvSpPr>
        <xdr:cNvPr id="306" name="テキスト ボックス 305"/>
        <xdr:cNvSpPr txBox="1"/>
      </xdr:nvSpPr>
      <xdr:spPr>
        <a:xfrm>
          <a:off x="9372111" y="52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40843</xdr:rowOff>
    </xdr:from>
    <xdr:to>
      <xdr:col>46</xdr:col>
      <xdr:colOff>38100</xdr:colOff>
      <xdr:row>32</xdr:row>
      <xdr:rowOff>142443</xdr:rowOff>
    </xdr:to>
    <xdr:sp macro="" textlink="">
      <xdr:nvSpPr>
        <xdr:cNvPr id="307" name="楕円 306"/>
        <xdr:cNvSpPr/>
      </xdr:nvSpPr>
      <xdr:spPr>
        <a:xfrm>
          <a:off x="8699500" y="55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158970</xdr:rowOff>
    </xdr:from>
    <xdr:ext cx="534377" cy="259045"/>
    <xdr:sp macro="" textlink="">
      <xdr:nvSpPr>
        <xdr:cNvPr id="308" name="テキスト ボックス 307"/>
        <xdr:cNvSpPr txBox="1"/>
      </xdr:nvSpPr>
      <xdr:spPr>
        <a:xfrm>
          <a:off x="8483111" y="53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124409</xdr:rowOff>
    </xdr:from>
    <xdr:to>
      <xdr:col>41</xdr:col>
      <xdr:colOff>101600</xdr:colOff>
      <xdr:row>34</xdr:row>
      <xdr:rowOff>54559</xdr:rowOff>
    </xdr:to>
    <xdr:sp macro="" textlink="">
      <xdr:nvSpPr>
        <xdr:cNvPr id="309" name="楕円 308"/>
        <xdr:cNvSpPr/>
      </xdr:nvSpPr>
      <xdr:spPr>
        <a:xfrm>
          <a:off x="7810500" y="57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71086</xdr:rowOff>
    </xdr:from>
    <xdr:ext cx="534377" cy="259045"/>
    <xdr:sp macro="" textlink="">
      <xdr:nvSpPr>
        <xdr:cNvPr id="310" name="テキスト ボックス 309"/>
        <xdr:cNvSpPr txBox="1"/>
      </xdr:nvSpPr>
      <xdr:spPr>
        <a:xfrm>
          <a:off x="7594111" y="55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43078</xdr:rowOff>
    </xdr:from>
    <xdr:to>
      <xdr:col>36</xdr:col>
      <xdr:colOff>165100</xdr:colOff>
      <xdr:row>33</xdr:row>
      <xdr:rowOff>144678</xdr:rowOff>
    </xdr:to>
    <xdr:sp macro="" textlink="">
      <xdr:nvSpPr>
        <xdr:cNvPr id="311" name="楕円 310"/>
        <xdr:cNvSpPr/>
      </xdr:nvSpPr>
      <xdr:spPr>
        <a:xfrm>
          <a:off x="6921500" y="57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161205</xdr:rowOff>
    </xdr:from>
    <xdr:ext cx="534377" cy="259045"/>
    <xdr:sp macro="" textlink="">
      <xdr:nvSpPr>
        <xdr:cNvPr id="312" name="テキスト ボックス 311"/>
        <xdr:cNvSpPr txBox="1"/>
      </xdr:nvSpPr>
      <xdr:spPr>
        <a:xfrm>
          <a:off x="6705111" y="547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165888</xdr:rowOff>
    </xdr:from>
    <xdr:to>
      <xdr:col>55</xdr:col>
      <xdr:colOff>0</xdr:colOff>
      <xdr:row>56</xdr:row>
      <xdr:rowOff>59073</xdr:rowOff>
    </xdr:to>
    <xdr:cxnSp macro="">
      <xdr:nvCxnSpPr>
        <xdr:cNvPr id="341" name="直線コネクタ 340"/>
        <xdr:cNvCxnSpPr/>
      </xdr:nvCxnSpPr>
      <xdr:spPr>
        <a:xfrm>
          <a:off x="9639300" y="9595638"/>
          <a:ext cx="838200" cy="6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95563</xdr:rowOff>
    </xdr:from>
    <xdr:to>
      <xdr:col>50</xdr:col>
      <xdr:colOff>114300</xdr:colOff>
      <xdr:row>55</xdr:row>
      <xdr:rowOff>165888</xdr:rowOff>
    </xdr:to>
    <xdr:cxnSp macro="">
      <xdr:nvCxnSpPr>
        <xdr:cNvPr id="344" name="直線コネクタ 343"/>
        <xdr:cNvCxnSpPr/>
      </xdr:nvCxnSpPr>
      <xdr:spPr>
        <a:xfrm>
          <a:off x="8750300" y="9353863"/>
          <a:ext cx="889000" cy="24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95563</xdr:rowOff>
    </xdr:from>
    <xdr:to>
      <xdr:col>45</xdr:col>
      <xdr:colOff>177800</xdr:colOff>
      <xdr:row>55</xdr:row>
      <xdr:rowOff>122686</xdr:rowOff>
    </xdr:to>
    <xdr:cxnSp macro="">
      <xdr:nvCxnSpPr>
        <xdr:cNvPr id="347" name="直線コネクタ 346"/>
        <xdr:cNvCxnSpPr/>
      </xdr:nvCxnSpPr>
      <xdr:spPr>
        <a:xfrm flipV="1">
          <a:off x="7861300" y="9353863"/>
          <a:ext cx="889000" cy="19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160820</xdr:rowOff>
    </xdr:from>
    <xdr:to>
      <xdr:col>46</xdr:col>
      <xdr:colOff>38100</xdr:colOff>
      <xdr:row>58</xdr:row>
      <xdr:rowOff>90970</xdr:rowOff>
    </xdr:to>
    <xdr:sp macro="" textlink="">
      <xdr:nvSpPr>
        <xdr:cNvPr id="348" name="フローチャート: 判断 347"/>
        <xdr:cNvSpPr/>
      </xdr:nvSpPr>
      <xdr:spPr>
        <a:xfrm>
          <a:off x="8699500" y="993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82097</xdr:rowOff>
    </xdr:from>
    <xdr:ext cx="534377" cy="259045"/>
    <xdr:sp macro="" textlink="">
      <xdr:nvSpPr>
        <xdr:cNvPr id="349" name="テキスト ボックス 348"/>
        <xdr:cNvSpPr txBox="1"/>
      </xdr:nvSpPr>
      <xdr:spPr>
        <a:xfrm>
          <a:off x="8483111" y="100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114655</xdr:rowOff>
    </xdr:from>
    <xdr:to>
      <xdr:col>41</xdr:col>
      <xdr:colOff>50800</xdr:colOff>
      <xdr:row>55</xdr:row>
      <xdr:rowOff>122686</xdr:rowOff>
    </xdr:to>
    <xdr:cxnSp macro="">
      <xdr:nvCxnSpPr>
        <xdr:cNvPr id="350" name="直線コネクタ 349"/>
        <xdr:cNvCxnSpPr/>
      </xdr:nvCxnSpPr>
      <xdr:spPr>
        <a:xfrm>
          <a:off x="6972300" y="9544405"/>
          <a:ext cx="889000" cy="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131611</xdr:rowOff>
    </xdr:from>
    <xdr:ext cx="534377" cy="259045"/>
    <xdr:sp macro="" textlink="">
      <xdr:nvSpPr>
        <xdr:cNvPr id="352" name="テキスト ボックス 351"/>
        <xdr:cNvSpPr txBox="1"/>
      </xdr:nvSpPr>
      <xdr:spPr>
        <a:xfrm>
          <a:off x="7594111" y="100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135991</xdr:rowOff>
    </xdr:from>
    <xdr:ext cx="534377" cy="259045"/>
    <xdr:sp macro="" textlink="">
      <xdr:nvSpPr>
        <xdr:cNvPr id="354" name="テキスト ボックス 353"/>
        <xdr:cNvSpPr txBox="1"/>
      </xdr:nvSpPr>
      <xdr:spPr>
        <a:xfrm>
          <a:off x="6705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8273</xdr:rowOff>
    </xdr:from>
    <xdr:to>
      <xdr:col>55</xdr:col>
      <xdr:colOff>50800</xdr:colOff>
      <xdr:row>56</xdr:row>
      <xdr:rowOff>109873</xdr:rowOff>
    </xdr:to>
    <xdr:sp macro="" textlink="">
      <xdr:nvSpPr>
        <xdr:cNvPr id="360" name="楕円 359"/>
        <xdr:cNvSpPr/>
      </xdr:nvSpPr>
      <xdr:spPr>
        <a:xfrm>
          <a:off x="10426700" y="96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31150</xdr:rowOff>
    </xdr:from>
    <xdr:ext cx="599010" cy="259045"/>
    <xdr:sp macro="" textlink="">
      <xdr:nvSpPr>
        <xdr:cNvPr id="361" name="普通建設事業費該当値テキスト"/>
        <xdr:cNvSpPr txBox="1"/>
      </xdr:nvSpPr>
      <xdr:spPr>
        <a:xfrm>
          <a:off x="10528300" y="946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115088</xdr:rowOff>
    </xdr:from>
    <xdr:to>
      <xdr:col>50</xdr:col>
      <xdr:colOff>165100</xdr:colOff>
      <xdr:row>56</xdr:row>
      <xdr:rowOff>45238</xdr:rowOff>
    </xdr:to>
    <xdr:sp macro="" textlink="">
      <xdr:nvSpPr>
        <xdr:cNvPr id="362" name="楕円 361"/>
        <xdr:cNvSpPr/>
      </xdr:nvSpPr>
      <xdr:spPr>
        <a:xfrm>
          <a:off x="9588500" y="95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61765</xdr:rowOff>
    </xdr:from>
    <xdr:ext cx="599010" cy="259045"/>
    <xdr:sp macro="" textlink="">
      <xdr:nvSpPr>
        <xdr:cNvPr id="363" name="テキスト ボックス 362"/>
        <xdr:cNvSpPr txBox="1"/>
      </xdr:nvSpPr>
      <xdr:spPr>
        <a:xfrm>
          <a:off x="9339795" y="932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44763</xdr:rowOff>
    </xdr:from>
    <xdr:to>
      <xdr:col>46</xdr:col>
      <xdr:colOff>38100</xdr:colOff>
      <xdr:row>54</xdr:row>
      <xdr:rowOff>146363</xdr:rowOff>
    </xdr:to>
    <xdr:sp macro="" textlink="">
      <xdr:nvSpPr>
        <xdr:cNvPr id="364" name="楕円 363"/>
        <xdr:cNvSpPr/>
      </xdr:nvSpPr>
      <xdr:spPr>
        <a:xfrm>
          <a:off x="8699500" y="930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162890</xdr:rowOff>
    </xdr:from>
    <xdr:ext cx="599010" cy="259045"/>
    <xdr:sp macro="" textlink="">
      <xdr:nvSpPr>
        <xdr:cNvPr id="365" name="テキスト ボックス 364"/>
        <xdr:cNvSpPr txBox="1"/>
      </xdr:nvSpPr>
      <xdr:spPr>
        <a:xfrm>
          <a:off x="8450795" y="907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71886</xdr:rowOff>
    </xdr:from>
    <xdr:to>
      <xdr:col>41</xdr:col>
      <xdr:colOff>101600</xdr:colOff>
      <xdr:row>56</xdr:row>
      <xdr:rowOff>2036</xdr:rowOff>
    </xdr:to>
    <xdr:sp macro="" textlink="">
      <xdr:nvSpPr>
        <xdr:cNvPr id="366" name="楕円 365"/>
        <xdr:cNvSpPr/>
      </xdr:nvSpPr>
      <xdr:spPr>
        <a:xfrm>
          <a:off x="7810500" y="950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18563</xdr:rowOff>
    </xdr:from>
    <xdr:ext cx="599010" cy="259045"/>
    <xdr:sp macro="" textlink="">
      <xdr:nvSpPr>
        <xdr:cNvPr id="367" name="テキスト ボックス 366"/>
        <xdr:cNvSpPr txBox="1"/>
      </xdr:nvSpPr>
      <xdr:spPr>
        <a:xfrm>
          <a:off x="7561795" y="92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63855</xdr:rowOff>
    </xdr:from>
    <xdr:to>
      <xdr:col>36</xdr:col>
      <xdr:colOff>165100</xdr:colOff>
      <xdr:row>55</xdr:row>
      <xdr:rowOff>165455</xdr:rowOff>
    </xdr:to>
    <xdr:sp macro="" textlink="">
      <xdr:nvSpPr>
        <xdr:cNvPr id="368" name="楕円 367"/>
        <xdr:cNvSpPr/>
      </xdr:nvSpPr>
      <xdr:spPr>
        <a:xfrm>
          <a:off x="6921500" y="94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10532</xdr:rowOff>
    </xdr:from>
    <xdr:ext cx="599010" cy="259045"/>
    <xdr:sp macro="" textlink="">
      <xdr:nvSpPr>
        <xdr:cNvPr id="369" name="テキスト ボックス 368"/>
        <xdr:cNvSpPr txBox="1"/>
      </xdr:nvSpPr>
      <xdr:spPr>
        <a:xfrm>
          <a:off x="6672795" y="926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153702</xdr:rowOff>
    </xdr:from>
    <xdr:to>
      <xdr:col>55</xdr:col>
      <xdr:colOff>0</xdr:colOff>
      <xdr:row>76</xdr:row>
      <xdr:rowOff>30145</xdr:rowOff>
    </xdr:to>
    <xdr:cxnSp macro="">
      <xdr:nvCxnSpPr>
        <xdr:cNvPr id="396" name="直線コネクタ 395"/>
        <xdr:cNvCxnSpPr/>
      </xdr:nvCxnSpPr>
      <xdr:spPr>
        <a:xfrm>
          <a:off x="9639300" y="13012452"/>
          <a:ext cx="838200" cy="4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6872</xdr:rowOff>
    </xdr:from>
    <xdr:to>
      <xdr:col>50</xdr:col>
      <xdr:colOff>114300</xdr:colOff>
      <xdr:row>75</xdr:row>
      <xdr:rowOff>153702</xdr:rowOff>
    </xdr:to>
    <xdr:cxnSp macro="">
      <xdr:nvCxnSpPr>
        <xdr:cNvPr id="399" name="直線コネクタ 398"/>
        <xdr:cNvCxnSpPr/>
      </xdr:nvCxnSpPr>
      <xdr:spPr>
        <a:xfrm>
          <a:off x="8750300" y="12694172"/>
          <a:ext cx="889000" cy="31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6872</xdr:rowOff>
    </xdr:from>
    <xdr:to>
      <xdr:col>45</xdr:col>
      <xdr:colOff>177800</xdr:colOff>
      <xdr:row>75</xdr:row>
      <xdr:rowOff>71637</xdr:rowOff>
    </xdr:to>
    <xdr:cxnSp macro="">
      <xdr:nvCxnSpPr>
        <xdr:cNvPr id="402" name="直線コネクタ 401"/>
        <xdr:cNvCxnSpPr/>
      </xdr:nvCxnSpPr>
      <xdr:spPr>
        <a:xfrm flipV="1">
          <a:off x="7861300" y="12694172"/>
          <a:ext cx="889000" cy="23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153781</xdr:rowOff>
    </xdr:from>
    <xdr:to>
      <xdr:col>46</xdr:col>
      <xdr:colOff>38100</xdr:colOff>
      <xdr:row>78</xdr:row>
      <xdr:rowOff>83931</xdr:rowOff>
    </xdr:to>
    <xdr:sp macro="" textlink="">
      <xdr:nvSpPr>
        <xdr:cNvPr id="403" name="フローチャート: 判断 402"/>
        <xdr:cNvSpPr/>
      </xdr:nvSpPr>
      <xdr:spPr>
        <a:xfrm>
          <a:off x="8699500" y="133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75058</xdr:rowOff>
    </xdr:from>
    <xdr:ext cx="534377" cy="259045"/>
    <xdr:sp macro="" textlink="">
      <xdr:nvSpPr>
        <xdr:cNvPr id="404" name="テキスト ボックス 403"/>
        <xdr:cNvSpPr txBox="1"/>
      </xdr:nvSpPr>
      <xdr:spPr>
        <a:xfrm>
          <a:off x="8483111" y="134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117550</xdr:rowOff>
    </xdr:from>
    <xdr:ext cx="534377" cy="259045"/>
    <xdr:sp macro="" textlink="">
      <xdr:nvSpPr>
        <xdr:cNvPr id="406" name="テキスト ボックス 405"/>
        <xdr:cNvSpPr txBox="1"/>
      </xdr:nvSpPr>
      <xdr:spPr>
        <a:xfrm>
          <a:off x="7594111" y="134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150795</xdr:rowOff>
    </xdr:from>
    <xdr:to>
      <xdr:col>55</xdr:col>
      <xdr:colOff>50800</xdr:colOff>
      <xdr:row>76</xdr:row>
      <xdr:rowOff>80945</xdr:rowOff>
    </xdr:to>
    <xdr:sp macro="" textlink="">
      <xdr:nvSpPr>
        <xdr:cNvPr id="412" name="楕円 411"/>
        <xdr:cNvSpPr/>
      </xdr:nvSpPr>
      <xdr:spPr>
        <a:xfrm>
          <a:off x="10426700" y="130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2222</xdr:rowOff>
    </xdr:from>
    <xdr:ext cx="599010" cy="259045"/>
    <xdr:sp macro="" textlink="">
      <xdr:nvSpPr>
        <xdr:cNvPr id="413" name="普通建設事業費 （ うち新規整備　）該当値テキスト"/>
        <xdr:cNvSpPr txBox="1"/>
      </xdr:nvSpPr>
      <xdr:spPr>
        <a:xfrm>
          <a:off x="10528300" y="1286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102901</xdr:rowOff>
    </xdr:from>
    <xdr:to>
      <xdr:col>50</xdr:col>
      <xdr:colOff>165100</xdr:colOff>
      <xdr:row>76</xdr:row>
      <xdr:rowOff>33052</xdr:rowOff>
    </xdr:to>
    <xdr:sp macro="" textlink="">
      <xdr:nvSpPr>
        <xdr:cNvPr id="414" name="楕円 413"/>
        <xdr:cNvSpPr/>
      </xdr:nvSpPr>
      <xdr:spPr>
        <a:xfrm>
          <a:off x="9588500" y="129616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49578</xdr:rowOff>
    </xdr:from>
    <xdr:ext cx="599010" cy="259045"/>
    <xdr:sp macro="" textlink="">
      <xdr:nvSpPr>
        <xdr:cNvPr id="415" name="テキスト ボックス 414"/>
        <xdr:cNvSpPr txBox="1"/>
      </xdr:nvSpPr>
      <xdr:spPr>
        <a:xfrm>
          <a:off x="9339795" y="1273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127522</xdr:rowOff>
    </xdr:from>
    <xdr:to>
      <xdr:col>46</xdr:col>
      <xdr:colOff>38100</xdr:colOff>
      <xdr:row>74</xdr:row>
      <xdr:rowOff>57672</xdr:rowOff>
    </xdr:to>
    <xdr:sp macro="" textlink="">
      <xdr:nvSpPr>
        <xdr:cNvPr id="416" name="楕円 415"/>
        <xdr:cNvSpPr/>
      </xdr:nvSpPr>
      <xdr:spPr>
        <a:xfrm>
          <a:off x="8699500" y="1264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74199</xdr:rowOff>
    </xdr:from>
    <xdr:ext cx="599010" cy="259045"/>
    <xdr:sp macro="" textlink="">
      <xdr:nvSpPr>
        <xdr:cNvPr id="417" name="テキスト ボックス 416"/>
        <xdr:cNvSpPr txBox="1"/>
      </xdr:nvSpPr>
      <xdr:spPr>
        <a:xfrm>
          <a:off x="8450795" y="1241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20837</xdr:rowOff>
    </xdr:from>
    <xdr:to>
      <xdr:col>41</xdr:col>
      <xdr:colOff>101600</xdr:colOff>
      <xdr:row>75</xdr:row>
      <xdr:rowOff>122437</xdr:rowOff>
    </xdr:to>
    <xdr:sp macro="" textlink="">
      <xdr:nvSpPr>
        <xdr:cNvPr id="418" name="楕円 417"/>
        <xdr:cNvSpPr/>
      </xdr:nvSpPr>
      <xdr:spPr>
        <a:xfrm>
          <a:off x="7810500" y="1287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138964</xdr:rowOff>
    </xdr:from>
    <xdr:ext cx="599010" cy="259045"/>
    <xdr:sp macro="" textlink="">
      <xdr:nvSpPr>
        <xdr:cNvPr id="419" name="テキスト ボックス 418"/>
        <xdr:cNvSpPr txBox="1"/>
      </xdr:nvSpPr>
      <xdr:spPr>
        <a:xfrm>
          <a:off x="7561795" y="1265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6826</xdr:rowOff>
    </xdr:from>
    <xdr:to>
      <xdr:col>55</xdr:col>
      <xdr:colOff>0</xdr:colOff>
      <xdr:row>96</xdr:row>
      <xdr:rowOff>132728</xdr:rowOff>
    </xdr:to>
    <xdr:cxnSp macro="">
      <xdr:nvCxnSpPr>
        <xdr:cNvPr id="448" name="直線コネクタ 447"/>
        <xdr:cNvCxnSpPr/>
      </xdr:nvCxnSpPr>
      <xdr:spPr>
        <a:xfrm>
          <a:off x="9639300" y="16466026"/>
          <a:ext cx="838200" cy="12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6826</xdr:rowOff>
    </xdr:from>
    <xdr:to>
      <xdr:col>50</xdr:col>
      <xdr:colOff>114300</xdr:colOff>
      <xdr:row>99</xdr:row>
      <xdr:rowOff>22885</xdr:rowOff>
    </xdr:to>
    <xdr:cxnSp macro="">
      <xdr:nvCxnSpPr>
        <xdr:cNvPr id="451" name="直線コネクタ 450"/>
        <xdr:cNvCxnSpPr/>
      </xdr:nvCxnSpPr>
      <xdr:spPr>
        <a:xfrm flipV="1">
          <a:off x="8750300" y="16466026"/>
          <a:ext cx="889000" cy="53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72949</xdr:rowOff>
    </xdr:from>
    <xdr:to>
      <xdr:col>45</xdr:col>
      <xdr:colOff>177800</xdr:colOff>
      <xdr:row>99</xdr:row>
      <xdr:rowOff>22885</xdr:rowOff>
    </xdr:to>
    <xdr:cxnSp macro="">
      <xdr:nvCxnSpPr>
        <xdr:cNvPr id="454" name="直線コネクタ 453"/>
        <xdr:cNvCxnSpPr/>
      </xdr:nvCxnSpPr>
      <xdr:spPr>
        <a:xfrm>
          <a:off x="7861300" y="16703599"/>
          <a:ext cx="889000" cy="29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161367</xdr:rowOff>
    </xdr:from>
    <xdr:to>
      <xdr:col>46</xdr:col>
      <xdr:colOff>38100</xdr:colOff>
      <xdr:row>96</xdr:row>
      <xdr:rowOff>91517</xdr:rowOff>
    </xdr:to>
    <xdr:sp macro="" textlink="">
      <xdr:nvSpPr>
        <xdr:cNvPr id="455" name="フローチャート: 判断 454"/>
        <xdr:cNvSpPr/>
      </xdr:nvSpPr>
      <xdr:spPr>
        <a:xfrm>
          <a:off x="8699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108044</xdr:rowOff>
    </xdr:from>
    <xdr:ext cx="534377" cy="259045"/>
    <xdr:sp macro="" textlink="">
      <xdr:nvSpPr>
        <xdr:cNvPr id="456" name="テキスト ボックス 455"/>
        <xdr:cNvSpPr txBox="1"/>
      </xdr:nvSpPr>
      <xdr:spPr>
        <a:xfrm>
          <a:off x="8483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81928</xdr:rowOff>
    </xdr:from>
    <xdr:to>
      <xdr:col>55</xdr:col>
      <xdr:colOff>50800</xdr:colOff>
      <xdr:row>97</xdr:row>
      <xdr:rowOff>12078</xdr:rowOff>
    </xdr:to>
    <xdr:sp macro="" textlink="">
      <xdr:nvSpPr>
        <xdr:cNvPr id="464" name="楕円 463"/>
        <xdr:cNvSpPr/>
      </xdr:nvSpPr>
      <xdr:spPr>
        <a:xfrm>
          <a:off x="10426700" y="165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60355</xdr:rowOff>
    </xdr:from>
    <xdr:ext cx="534377" cy="259045"/>
    <xdr:sp macro="" textlink="">
      <xdr:nvSpPr>
        <xdr:cNvPr id="465" name="普通建設事業費 （ うち更新整備　）該当値テキスト"/>
        <xdr:cNvSpPr txBox="1"/>
      </xdr:nvSpPr>
      <xdr:spPr>
        <a:xfrm>
          <a:off x="10528300" y="165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127476</xdr:rowOff>
    </xdr:from>
    <xdr:to>
      <xdr:col>50</xdr:col>
      <xdr:colOff>165100</xdr:colOff>
      <xdr:row>96</xdr:row>
      <xdr:rowOff>57626</xdr:rowOff>
    </xdr:to>
    <xdr:sp macro="" textlink="">
      <xdr:nvSpPr>
        <xdr:cNvPr id="466" name="楕円 465"/>
        <xdr:cNvSpPr/>
      </xdr:nvSpPr>
      <xdr:spPr>
        <a:xfrm>
          <a:off x="9588500" y="16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74153</xdr:rowOff>
    </xdr:from>
    <xdr:ext cx="534377" cy="259045"/>
    <xdr:sp macro="" textlink="">
      <xdr:nvSpPr>
        <xdr:cNvPr id="467" name="テキスト ボックス 466"/>
        <xdr:cNvSpPr txBox="1"/>
      </xdr:nvSpPr>
      <xdr:spPr>
        <a:xfrm>
          <a:off x="9372111" y="1619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143535</xdr:rowOff>
    </xdr:from>
    <xdr:to>
      <xdr:col>46</xdr:col>
      <xdr:colOff>38100</xdr:colOff>
      <xdr:row>99</xdr:row>
      <xdr:rowOff>73685</xdr:rowOff>
    </xdr:to>
    <xdr:sp macro="" textlink="">
      <xdr:nvSpPr>
        <xdr:cNvPr id="468" name="楕円 467"/>
        <xdr:cNvSpPr/>
      </xdr:nvSpPr>
      <xdr:spPr>
        <a:xfrm>
          <a:off x="8699500" y="169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64812</xdr:rowOff>
    </xdr:from>
    <xdr:ext cx="469744" cy="259045"/>
    <xdr:sp macro="" textlink="">
      <xdr:nvSpPr>
        <xdr:cNvPr id="469" name="テキスト ボックス 468"/>
        <xdr:cNvSpPr txBox="1"/>
      </xdr:nvSpPr>
      <xdr:spPr>
        <a:xfrm>
          <a:off x="8515428" y="1703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22149</xdr:rowOff>
    </xdr:from>
    <xdr:to>
      <xdr:col>41</xdr:col>
      <xdr:colOff>101600</xdr:colOff>
      <xdr:row>97</xdr:row>
      <xdr:rowOff>123749</xdr:rowOff>
    </xdr:to>
    <xdr:sp macro="" textlink="">
      <xdr:nvSpPr>
        <xdr:cNvPr id="470" name="楕円 469"/>
        <xdr:cNvSpPr/>
      </xdr:nvSpPr>
      <xdr:spPr>
        <a:xfrm>
          <a:off x="7810500" y="166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114876</xdr:rowOff>
    </xdr:from>
    <xdr:ext cx="534377" cy="259045"/>
    <xdr:sp macro="" textlink="">
      <xdr:nvSpPr>
        <xdr:cNvPr id="471" name="テキスト ボックス 470"/>
        <xdr:cNvSpPr txBox="1"/>
      </xdr:nvSpPr>
      <xdr:spPr>
        <a:xfrm>
          <a:off x="7594111" y="1674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82" name="直線コネクタ 48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83" name="テキスト ボックス 48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85" name="テキスト ボックス 48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86" name="直線コネクタ 48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87" name="テキスト ボックス 48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167229</xdr:rowOff>
    </xdr:from>
    <xdr:to>
      <xdr:col>85</xdr:col>
      <xdr:colOff>126364</xdr:colOff>
      <xdr:row>38</xdr:row>
      <xdr:rowOff>25400</xdr:rowOff>
    </xdr:to>
    <xdr:cxnSp macro="">
      <xdr:nvCxnSpPr>
        <xdr:cNvPr id="491" name="直線コネクタ 490"/>
        <xdr:cNvCxnSpPr/>
      </xdr:nvCxnSpPr>
      <xdr:spPr>
        <a:xfrm flipV="1">
          <a:off x="16317595" y="5825079"/>
          <a:ext cx="1269" cy="71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72552</xdr:rowOff>
    </xdr:from>
    <xdr:ext cx="249299" cy="259045"/>
    <xdr:sp macro="" textlink="">
      <xdr:nvSpPr>
        <xdr:cNvPr id="492" name="災害復旧事業費最小値テキスト"/>
        <xdr:cNvSpPr txBox="1"/>
      </xdr:nvSpPr>
      <xdr:spPr>
        <a:xfrm>
          <a:off x="16370300" y="65876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493" name="直線コネクタ 49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113906</xdr:rowOff>
    </xdr:from>
    <xdr:ext cx="599010" cy="259045"/>
    <xdr:sp macro="" textlink="">
      <xdr:nvSpPr>
        <xdr:cNvPr id="494" name="災害復旧事業費最大値テキスト"/>
        <xdr:cNvSpPr txBox="1"/>
      </xdr:nvSpPr>
      <xdr:spPr>
        <a:xfrm>
          <a:off x="16370300" y="56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167229</xdr:rowOff>
    </xdr:from>
    <xdr:to>
      <xdr:col>86</xdr:col>
      <xdr:colOff>25400</xdr:colOff>
      <xdr:row>33</xdr:row>
      <xdr:rowOff>167229</xdr:rowOff>
    </xdr:to>
    <xdr:cxnSp macro="">
      <xdr:nvCxnSpPr>
        <xdr:cNvPr id="495" name="直線コネクタ 494"/>
        <xdr:cNvCxnSpPr/>
      </xdr:nvCxnSpPr>
      <xdr:spPr>
        <a:xfrm>
          <a:off x="16230600" y="582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19817</xdr:rowOff>
    </xdr:from>
    <xdr:to>
      <xdr:col>85</xdr:col>
      <xdr:colOff>127000</xdr:colOff>
      <xdr:row>34</xdr:row>
      <xdr:rowOff>120743</xdr:rowOff>
    </xdr:to>
    <xdr:cxnSp macro="">
      <xdr:nvCxnSpPr>
        <xdr:cNvPr id="496" name="直線コネクタ 495"/>
        <xdr:cNvCxnSpPr/>
      </xdr:nvCxnSpPr>
      <xdr:spPr>
        <a:xfrm>
          <a:off x="15481300" y="5849117"/>
          <a:ext cx="838200" cy="10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117002</xdr:rowOff>
    </xdr:from>
    <xdr:ext cx="469744" cy="259045"/>
    <xdr:sp macro="" textlink="">
      <xdr:nvSpPr>
        <xdr:cNvPr id="497" name="災害復旧事業費平均値テキスト"/>
        <xdr:cNvSpPr txBox="1"/>
      </xdr:nvSpPr>
      <xdr:spPr>
        <a:xfrm>
          <a:off x="16370300" y="6460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138575</xdr:rowOff>
    </xdr:from>
    <xdr:to>
      <xdr:col>85</xdr:col>
      <xdr:colOff>177800</xdr:colOff>
      <xdr:row>38</xdr:row>
      <xdr:rowOff>68724</xdr:rowOff>
    </xdr:to>
    <xdr:sp macro="" textlink="">
      <xdr:nvSpPr>
        <xdr:cNvPr id="498" name="フローチャート: 判断 497"/>
        <xdr:cNvSpPr/>
      </xdr:nvSpPr>
      <xdr:spPr>
        <a:xfrm>
          <a:off x="16268700" y="648222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7352</xdr:rowOff>
    </xdr:from>
    <xdr:to>
      <xdr:col>81</xdr:col>
      <xdr:colOff>50800</xdr:colOff>
      <xdr:row>34</xdr:row>
      <xdr:rowOff>19817</xdr:rowOff>
    </xdr:to>
    <xdr:cxnSp macro="">
      <xdr:nvCxnSpPr>
        <xdr:cNvPr id="499" name="直線コネクタ 498"/>
        <xdr:cNvCxnSpPr/>
      </xdr:nvCxnSpPr>
      <xdr:spPr>
        <a:xfrm>
          <a:off x="14592300" y="5665202"/>
          <a:ext cx="889000" cy="18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132831</xdr:rowOff>
    </xdr:from>
    <xdr:to>
      <xdr:col>81</xdr:col>
      <xdr:colOff>101600</xdr:colOff>
      <xdr:row>38</xdr:row>
      <xdr:rowOff>62981</xdr:rowOff>
    </xdr:to>
    <xdr:sp macro="" textlink="">
      <xdr:nvSpPr>
        <xdr:cNvPr id="500" name="フローチャート: 判断 499"/>
        <xdr:cNvSpPr/>
      </xdr:nvSpPr>
      <xdr:spPr>
        <a:xfrm>
          <a:off x="15430500" y="647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54108</xdr:rowOff>
    </xdr:from>
    <xdr:ext cx="469744" cy="259045"/>
    <xdr:sp macro="" textlink="">
      <xdr:nvSpPr>
        <xdr:cNvPr id="501" name="テキスト ボックス 500"/>
        <xdr:cNvSpPr txBox="1"/>
      </xdr:nvSpPr>
      <xdr:spPr>
        <a:xfrm>
          <a:off x="15246428" y="656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7352</xdr:rowOff>
    </xdr:from>
    <xdr:to>
      <xdr:col>76</xdr:col>
      <xdr:colOff>114300</xdr:colOff>
      <xdr:row>33</xdr:row>
      <xdr:rowOff>161977</xdr:rowOff>
    </xdr:to>
    <xdr:cxnSp macro="">
      <xdr:nvCxnSpPr>
        <xdr:cNvPr id="502" name="直線コネクタ 501"/>
        <xdr:cNvCxnSpPr/>
      </xdr:nvCxnSpPr>
      <xdr:spPr>
        <a:xfrm flipV="1">
          <a:off x="13703300" y="5665202"/>
          <a:ext cx="889000" cy="1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110868</xdr:rowOff>
    </xdr:from>
    <xdr:to>
      <xdr:col>76</xdr:col>
      <xdr:colOff>165100</xdr:colOff>
      <xdr:row>38</xdr:row>
      <xdr:rowOff>41018</xdr:rowOff>
    </xdr:to>
    <xdr:sp macro="" textlink="">
      <xdr:nvSpPr>
        <xdr:cNvPr id="503" name="フローチャート: 判断 502"/>
        <xdr:cNvSpPr/>
      </xdr:nvSpPr>
      <xdr:spPr>
        <a:xfrm>
          <a:off x="14541500" y="64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32145</xdr:rowOff>
    </xdr:from>
    <xdr:ext cx="469744" cy="259045"/>
    <xdr:sp macro="" textlink="">
      <xdr:nvSpPr>
        <xdr:cNvPr id="504" name="テキスト ボックス 503"/>
        <xdr:cNvSpPr txBox="1"/>
      </xdr:nvSpPr>
      <xdr:spPr>
        <a:xfrm>
          <a:off x="14357428" y="654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159302</xdr:rowOff>
    </xdr:from>
    <xdr:to>
      <xdr:col>71</xdr:col>
      <xdr:colOff>177800</xdr:colOff>
      <xdr:row>33</xdr:row>
      <xdr:rowOff>161977</xdr:rowOff>
    </xdr:to>
    <xdr:cxnSp macro="">
      <xdr:nvCxnSpPr>
        <xdr:cNvPr id="505" name="直線コネクタ 504"/>
        <xdr:cNvCxnSpPr/>
      </xdr:nvCxnSpPr>
      <xdr:spPr>
        <a:xfrm>
          <a:off x="12814300" y="5302802"/>
          <a:ext cx="889000" cy="5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123824</xdr:rowOff>
    </xdr:from>
    <xdr:to>
      <xdr:col>72</xdr:col>
      <xdr:colOff>38100</xdr:colOff>
      <xdr:row>38</xdr:row>
      <xdr:rowOff>53974</xdr:rowOff>
    </xdr:to>
    <xdr:sp macro="" textlink="">
      <xdr:nvSpPr>
        <xdr:cNvPr id="506" name="フローチャート: 判断 505"/>
        <xdr:cNvSpPr/>
      </xdr:nvSpPr>
      <xdr:spPr>
        <a:xfrm>
          <a:off x="13652500" y="646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45101</xdr:rowOff>
    </xdr:from>
    <xdr:ext cx="469744" cy="259045"/>
    <xdr:sp macro="" textlink="">
      <xdr:nvSpPr>
        <xdr:cNvPr id="507" name="テキスト ボックス 506"/>
        <xdr:cNvSpPr txBox="1"/>
      </xdr:nvSpPr>
      <xdr:spPr>
        <a:xfrm>
          <a:off x="13468428" y="656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122173</xdr:rowOff>
    </xdr:from>
    <xdr:to>
      <xdr:col>67</xdr:col>
      <xdr:colOff>101600</xdr:colOff>
      <xdr:row>38</xdr:row>
      <xdr:rowOff>52322</xdr:rowOff>
    </xdr:to>
    <xdr:sp macro="" textlink="">
      <xdr:nvSpPr>
        <xdr:cNvPr id="508" name="フローチャート: 判断 507"/>
        <xdr:cNvSpPr/>
      </xdr:nvSpPr>
      <xdr:spPr>
        <a:xfrm>
          <a:off x="12763500" y="64658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43449</xdr:rowOff>
    </xdr:from>
    <xdr:ext cx="469744" cy="259045"/>
    <xdr:sp macro="" textlink="">
      <xdr:nvSpPr>
        <xdr:cNvPr id="509" name="テキスト ボックス 508"/>
        <xdr:cNvSpPr txBox="1"/>
      </xdr:nvSpPr>
      <xdr:spPr>
        <a:xfrm>
          <a:off x="12579428" y="655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69943</xdr:rowOff>
    </xdr:from>
    <xdr:to>
      <xdr:col>85</xdr:col>
      <xdr:colOff>177800</xdr:colOff>
      <xdr:row>35</xdr:row>
      <xdr:rowOff>93</xdr:rowOff>
    </xdr:to>
    <xdr:sp macro="" textlink="">
      <xdr:nvSpPr>
        <xdr:cNvPr id="515" name="楕円 514"/>
        <xdr:cNvSpPr/>
      </xdr:nvSpPr>
      <xdr:spPr>
        <a:xfrm>
          <a:off x="16268700" y="5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156320</xdr:rowOff>
    </xdr:from>
    <xdr:ext cx="599010" cy="259045"/>
    <xdr:sp macro="" textlink="">
      <xdr:nvSpPr>
        <xdr:cNvPr id="516" name="災害復旧事業費該当値テキスト"/>
        <xdr:cNvSpPr txBox="1"/>
      </xdr:nvSpPr>
      <xdr:spPr>
        <a:xfrm>
          <a:off x="16370300" y="581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140467</xdr:rowOff>
    </xdr:from>
    <xdr:to>
      <xdr:col>81</xdr:col>
      <xdr:colOff>101600</xdr:colOff>
      <xdr:row>34</xdr:row>
      <xdr:rowOff>70617</xdr:rowOff>
    </xdr:to>
    <xdr:sp macro="" textlink="">
      <xdr:nvSpPr>
        <xdr:cNvPr id="517" name="楕円 516"/>
        <xdr:cNvSpPr/>
      </xdr:nvSpPr>
      <xdr:spPr>
        <a:xfrm>
          <a:off x="15430500" y="57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87144</xdr:rowOff>
    </xdr:from>
    <xdr:ext cx="599010" cy="259045"/>
    <xdr:sp macro="" textlink="">
      <xdr:nvSpPr>
        <xdr:cNvPr id="518" name="テキスト ボックス 517"/>
        <xdr:cNvSpPr txBox="1"/>
      </xdr:nvSpPr>
      <xdr:spPr>
        <a:xfrm>
          <a:off x="15181795" y="557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128002</xdr:rowOff>
    </xdr:from>
    <xdr:to>
      <xdr:col>76</xdr:col>
      <xdr:colOff>165100</xdr:colOff>
      <xdr:row>33</xdr:row>
      <xdr:rowOff>58152</xdr:rowOff>
    </xdr:to>
    <xdr:sp macro="" textlink="">
      <xdr:nvSpPr>
        <xdr:cNvPr id="519" name="楕円 518"/>
        <xdr:cNvSpPr/>
      </xdr:nvSpPr>
      <xdr:spPr>
        <a:xfrm>
          <a:off x="14541500" y="56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74679</xdr:rowOff>
    </xdr:from>
    <xdr:ext cx="599010" cy="259045"/>
    <xdr:sp macro="" textlink="">
      <xdr:nvSpPr>
        <xdr:cNvPr id="520" name="テキスト ボックス 519"/>
        <xdr:cNvSpPr txBox="1"/>
      </xdr:nvSpPr>
      <xdr:spPr>
        <a:xfrm>
          <a:off x="14292795" y="538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111177</xdr:rowOff>
    </xdr:from>
    <xdr:to>
      <xdr:col>72</xdr:col>
      <xdr:colOff>38100</xdr:colOff>
      <xdr:row>34</xdr:row>
      <xdr:rowOff>41327</xdr:rowOff>
    </xdr:to>
    <xdr:sp macro="" textlink="">
      <xdr:nvSpPr>
        <xdr:cNvPr id="521" name="楕円 520"/>
        <xdr:cNvSpPr/>
      </xdr:nvSpPr>
      <xdr:spPr>
        <a:xfrm>
          <a:off x="13652500" y="576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57854</xdr:rowOff>
    </xdr:from>
    <xdr:ext cx="599010" cy="259045"/>
    <xdr:sp macro="" textlink="">
      <xdr:nvSpPr>
        <xdr:cNvPr id="522" name="テキスト ボックス 521"/>
        <xdr:cNvSpPr txBox="1"/>
      </xdr:nvSpPr>
      <xdr:spPr>
        <a:xfrm>
          <a:off x="13403795" y="554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108502</xdr:rowOff>
    </xdr:from>
    <xdr:to>
      <xdr:col>67</xdr:col>
      <xdr:colOff>101600</xdr:colOff>
      <xdr:row>31</xdr:row>
      <xdr:rowOff>38652</xdr:rowOff>
    </xdr:to>
    <xdr:sp macro="" textlink="">
      <xdr:nvSpPr>
        <xdr:cNvPr id="523" name="楕円 522"/>
        <xdr:cNvSpPr/>
      </xdr:nvSpPr>
      <xdr:spPr>
        <a:xfrm>
          <a:off x="12763500" y="52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55179</xdr:rowOff>
    </xdr:from>
    <xdr:ext cx="599010" cy="259045"/>
    <xdr:sp macro="" textlink="">
      <xdr:nvSpPr>
        <xdr:cNvPr id="524" name="テキスト ボックス 523"/>
        <xdr:cNvSpPr txBox="1"/>
      </xdr:nvSpPr>
      <xdr:spPr>
        <a:xfrm>
          <a:off x="12514795" y="502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7" name="フローチャート: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9" name="フローチャート: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0" name="テキスト ボックス 54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2" name="フローチャート: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3" name="テキスト ボックス 55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5" name="フローチャート: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6" name="テキスト ボックス 55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7" name="フローチャート: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8" name="テキスト ボックス 55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6" name="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67" name="テキスト ボックス 56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8" name="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9" name="テキスト ボックス 56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0" name="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1" name="テキスト ボックス 57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3" name="テキスト ボックス 57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597" name="直線コネクタ 596"/>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598"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599" name="直線コネクタ 598"/>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0"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1" name="直線コネクタ 600"/>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37567</xdr:rowOff>
    </xdr:from>
    <xdr:to>
      <xdr:col>85</xdr:col>
      <xdr:colOff>127000</xdr:colOff>
      <xdr:row>74</xdr:row>
      <xdr:rowOff>114109</xdr:rowOff>
    </xdr:to>
    <xdr:cxnSp macro="">
      <xdr:nvCxnSpPr>
        <xdr:cNvPr id="602" name="直線コネクタ 601"/>
        <xdr:cNvCxnSpPr/>
      </xdr:nvCxnSpPr>
      <xdr:spPr>
        <a:xfrm>
          <a:off x="15481300" y="12724867"/>
          <a:ext cx="838200" cy="7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3"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4" name="フローチャート: 判断 603"/>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19152</xdr:rowOff>
    </xdr:from>
    <xdr:to>
      <xdr:col>81</xdr:col>
      <xdr:colOff>50800</xdr:colOff>
      <xdr:row>74</xdr:row>
      <xdr:rowOff>37567</xdr:rowOff>
    </xdr:to>
    <xdr:cxnSp macro="">
      <xdr:nvCxnSpPr>
        <xdr:cNvPr id="605" name="直線コネクタ 604"/>
        <xdr:cNvCxnSpPr/>
      </xdr:nvCxnSpPr>
      <xdr:spPr>
        <a:xfrm>
          <a:off x="14592300" y="12706452"/>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06" name="フローチャート: 判断 605"/>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07" name="テキスト ボックス 606"/>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3835</xdr:rowOff>
    </xdr:from>
    <xdr:to>
      <xdr:col>76</xdr:col>
      <xdr:colOff>114300</xdr:colOff>
      <xdr:row>74</xdr:row>
      <xdr:rowOff>19152</xdr:rowOff>
    </xdr:to>
    <xdr:cxnSp macro="">
      <xdr:nvCxnSpPr>
        <xdr:cNvPr id="608" name="直線コネクタ 607"/>
        <xdr:cNvCxnSpPr/>
      </xdr:nvCxnSpPr>
      <xdr:spPr>
        <a:xfrm>
          <a:off x="13703300" y="12691135"/>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09" name="フローチャート: 判断 608"/>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10" name="テキスト ボックス 609"/>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3835</xdr:rowOff>
    </xdr:from>
    <xdr:to>
      <xdr:col>71</xdr:col>
      <xdr:colOff>177800</xdr:colOff>
      <xdr:row>74</xdr:row>
      <xdr:rowOff>21069</xdr:rowOff>
    </xdr:to>
    <xdr:cxnSp macro="">
      <xdr:nvCxnSpPr>
        <xdr:cNvPr id="611" name="直線コネクタ 610"/>
        <xdr:cNvCxnSpPr/>
      </xdr:nvCxnSpPr>
      <xdr:spPr>
        <a:xfrm flipV="1">
          <a:off x="12814300" y="12691135"/>
          <a:ext cx="889000" cy="1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2" name="フローチャート: 判断 611"/>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13" name="テキスト ボックス 612"/>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4" name="フローチャート: 判断 613"/>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15" name="テキスト ボックス 614"/>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63309</xdr:rowOff>
    </xdr:from>
    <xdr:to>
      <xdr:col>85</xdr:col>
      <xdr:colOff>177800</xdr:colOff>
      <xdr:row>74</xdr:row>
      <xdr:rowOff>164909</xdr:rowOff>
    </xdr:to>
    <xdr:sp macro="" textlink="">
      <xdr:nvSpPr>
        <xdr:cNvPr id="621" name="楕円 620"/>
        <xdr:cNvSpPr/>
      </xdr:nvSpPr>
      <xdr:spPr>
        <a:xfrm>
          <a:off x="16268700" y="127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86186</xdr:rowOff>
    </xdr:from>
    <xdr:ext cx="534377" cy="259045"/>
    <xdr:sp macro="" textlink="">
      <xdr:nvSpPr>
        <xdr:cNvPr id="622" name="公債費該当値テキスト"/>
        <xdr:cNvSpPr txBox="1"/>
      </xdr:nvSpPr>
      <xdr:spPr>
        <a:xfrm>
          <a:off x="16370300" y="126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158217</xdr:rowOff>
    </xdr:from>
    <xdr:to>
      <xdr:col>81</xdr:col>
      <xdr:colOff>101600</xdr:colOff>
      <xdr:row>74</xdr:row>
      <xdr:rowOff>88367</xdr:rowOff>
    </xdr:to>
    <xdr:sp macro="" textlink="">
      <xdr:nvSpPr>
        <xdr:cNvPr id="623" name="楕円 622"/>
        <xdr:cNvSpPr/>
      </xdr:nvSpPr>
      <xdr:spPr>
        <a:xfrm>
          <a:off x="15430500" y="126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104894</xdr:rowOff>
    </xdr:from>
    <xdr:ext cx="534377" cy="259045"/>
    <xdr:sp macro="" textlink="">
      <xdr:nvSpPr>
        <xdr:cNvPr id="624" name="テキスト ボックス 623"/>
        <xdr:cNvSpPr txBox="1"/>
      </xdr:nvSpPr>
      <xdr:spPr>
        <a:xfrm>
          <a:off x="15214111" y="124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139802</xdr:rowOff>
    </xdr:from>
    <xdr:to>
      <xdr:col>76</xdr:col>
      <xdr:colOff>165100</xdr:colOff>
      <xdr:row>74</xdr:row>
      <xdr:rowOff>69952</xdr:rowOff>
    </xdr:to>
    <xdr:sp macro="" textlink="">
      <xdr:nvSpPr>
        <xdr:cNvPr id="625" name="楕円 624"/>
        <xdr:cNvSpPr/>
      </xdr:nvSpPr>
      <xdr:spPr>
        <a:xfrm>
          <a:off x="14541500" y="126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86479</xdr:rowOff>
    </xdr:from>
    <xdr:ext cx="534377" cy="259045"/>
    <xdr:sp macro="" textlink="">
      <xdr:nvSpPr>
        <xdr:cNvPr id="626" name="テキスト ボックス 625"/>
        <xdr:cNvSpPr txBox="1"/>
      </xdr:nvSpPr>
      <xdr:spPr>
        <a:xfrm>
          <a:off x="14325111" y="1243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124485</xdr:rowOff>
    </xdr:from>
    <xdr:to>
      <xdr:col>72</xdr:col>
      <xdr:colOff>38100</xdr:colOff>
      <xdr:row>74</xdr:row>
      <xdr:rowOff>54635</xdr:rowOff>
    </xdr:to>
    <xdr:sp macro="" textlink="">
      <xdr:nvSpPr>
        <xdr:cNvPr id="627" name="楕円 626"/>
        <xdr:cNvSpPr/>
      </xdr:nvSpPr>
      <xdr:spPr>
        <a:xfrm>
          <a:off x="13652500" y="126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71162</xdr:rowOff>
    </xdr:from>
    <xdr:ext cx="534377" cy="259045"/>
    <xdr:sp macro="" textlink="">
      <xdr:nvSpPr>
        <xdr:cNvPr id="628" name="テキスト ボックス 627"/>
        <xdr:cNvSpPr txBox="1"/>
      </xdr:nvSpPr>
      <xdr:spPr>
        <a:xfrm>
          <a:off x="13436111" y="124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141719</xdr:rowOff>
    </xdr:from>
    <xdr:to>
      <xdr:col>67</xdr:col>
      <xdr:colOff>101600</xdr:colOff>
      <xdr:row>74</xdr:row>
      <xdr:rowOff>71869</xdr:rowOff>
    </xdr:to>
    <xdr:sp macro="" textlink="">
      <xdr:nvSpPr>
        <xdr:cNvPr id="629" name="楕円 628"/>
        <xdr:cNvSpPr/>
      </xdr:nvSpPr>
      <xdr:spPr>
        <a:xfrm>
          <a:off x="12763500" y="126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88396</xdr:rowOff>
    </xdr:from>
    <xdr:ext cx="534377" cy="259045"/>
    <xdr:sp macro="" textlink="">
      <xdr:nvSpPr>
        <xdr:cNvPr id="630" name="テキスト ボックス 629"/>
        <xdr:cNvSpPr txBox="1"/>
      </xdr:nvSpPr>
      <xdr:spPr>
        <a:xfrm>
          <a:off x="12547111" y="1243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2" name="直線コネクタ 651"/>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3"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4" name="直線コネクタ 653"/>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5"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56" name="直線コネクタ 655"/>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61432</xdr:rowOff>
    </xdr:from>
    <xdr:to>
      <xdr:col>85</xdr:col>
      <xdr:colOff>127000</xdr:colOff>
      <xdr:row>96</xdr:row>
      <xdr:rowOff>61542</xdr:rowOff>
    </xdr:to>
    <xdr:cxnSp macro="">
      <xdr:nvCxnSpPr>
        <xdr:cNvPr id="657" name="直線コネクタ 656"/>
        <xdr:cNvCxnSpPr/>
      </xdr:nvCxnSpPr>
      <xdr:spPr>
        <a:xfrm>
          <a:off x="15481300" y="16349182"/>
          <a:ext cx="838200" cy="17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58"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59" name="フローチャート: 判断 658"/>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61432</xdr:rowOff>
    </xdr:from>
    <xdr:to>
      <xdr:col>81</xdr:col>
      <xdr:colOff>50800</xdr:colOff>
      <xdr:row>96</xdr:row>
      <xdr:rowOff>149599</xdr:rowOff>
    </xdr:to>
    <xdr:cxnSp macro="">
      <xdr:nvCxnSpPr>
        <xdr:cNvPr id="660" name="直線コネクタ 659"/>
        <xdr:cNvCxnSpPr/>
      </xdr:nvCxnSpPr>
      <xdr:spPr>
        <a:xfrm flipV="1">
          <a:off x="14592300" y="16349182"/>
          <a:ext cx="889000" cy="25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1" name="フローチャート: 判断 660"/>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2" name="テキスト ボックス 661"/>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127850</xdr:rowOff>
    </xdr:from>
    <xdr:to>
      <xdr:col>76</xdr:col>
      <xdr:colOff>114300</xdr:colOff>
      <xdr:row>96</xdr:row>
      <xdr:rowOff>149599</xdr:rowOff>
    </xdr:to>
    <xdr:cxnSp macro="">
      <xdr:nvCxnSpPr>
        <xdr:cNvPr id="663" name="直線コネクタ 662"/>
        <xdr:cNvCxnSpPr/>
      </xdr:nvCxnSpPr>
      <xdr:spPr>
        <a:xfrm>
          <a:off x="13703300" y="15558350"/>
          <a:ext cx="889000" cy="105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157499</xdr:rowOff>
    </xdr:from>
    <xdr:to>
      <xdr:col>76</xdr:col>
      <xdr:colOff>165100</xdr:colOff>
      <xdr:row>98</xdr:row>
      <xdr:rowOff>87649</xdr:rowOff>
    </xdr:to>
    <xdr:sp macro="" textlink="">
      <xdr:nvSpPr>
        <xdr:cNvPr id="664" name="フローチャート: 判断 663"/>
        <xdr:cNvSpPr/>
      </xdr:nvSpPr>
      <xdr:spPr>
        <a:xfrm>
          <a:off x="14541500" y="1678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78776</xdr:rowOff>
    </xdr:from>
    <xdr:ext cx="534377" cy="259045"/>
    <xdr:sp macro="" textlink="">
      <xdr:nvSpPr>
        <xdr:cNvPr id="665" name="テキスト ボックス 664"/>
        <xdr:cNvSpPr txBox="1"/>
      </xdr:nvSpPr>
      <xdr:spPr>
        <a:xfrm>
          <a:off x="14325111" y="1688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127850</xdr:rowOff>
    </xdr:from>
    <xdr:to>
      <xdr:col>71</xdr:col>
      <xdr:colOff>177800</xdr:colOff>
      <xdr:row>94</xdr:row>
      <xdr:rowOff>1936</xdr:rowOff>
    </xdr:to>
    <xdr:cxnSp macro="">
      <xdr:nvCxnSpPr>
        <xdr:cNvPr id="666" name="直線コネクタ 665"/>
        <xdr:cNvCxnSpPr/>
      </xdr:nvCxnSpPr>
      <xdr:spPr>
        <a:xfrm flipV="1">
          <a:off x="12814300" y="15558350"/>
          <a:ext cx="889000" cy="55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67" name="フローチャート: 判断 666"/>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102627</xdr:rowOff>
    </xdr:from>
    <xdr:ext cx="534377" cy="259045"/>
    <xdr:sp macro="" textlink="">
      <xdr:nvSpPr>
        <xdr:cNvPr id="668" name="テキスト ボックス 667"/>
        <xdr:cNvSpPr txBox="1"/>
      </xdr:nvSpPr>
      <xdr:spPr>
        <a:xfrm>
          <a:off x="13436111" y="169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69" name="フローチャート: 判断 668"/>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90905</xdr:rowOff>
    </xdr:from>
    <xdr:ext cx="534377" cy="259045"/>
    <xdr:sp macro="" textlink="">
      <xdr:nvSpPr>
        <xdr:cNvPr id="670" name="テキスト ボックス 669"/>
        <xdr:cNvSpPr txBox="1"/>
      </xdr:nvSpPr>
      <xdr:spPr>
        <a:xfrm>
          <a:off x="12547111" y="168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10742</xdr:rowOff>
    </xdr:from>
    <xdr:to>
      <xdr:col>85</xdr:col>
      <xdr:colOff>177800</xdr:colOff>
      <xdr:row>96</xdr:row>
      <xdr:rowOff>112342</xdr:rowOff>
    </xdr:to>
    <xdr:sp macro="" textlink="">
      <xdr:nvSpPr>
        <xdr:cNvPr id="676" name="楕円 675"/>
        <xdr:cNvSpPr/>
      </xdr:nvSpPr>
      <xdr:spPr>
        <a:xfrm>
          <a:off x="16268700" y="1646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33619</xdr:rowOff>
    </xdr:from>
    <xdr:ext cx="534377" cy="259045"/>
    <xdr:sp macro="" textlink="">
      <xdr:nvSpPr>
        <xdr:cNvPr id="677" name="積立金該当値テキスト"/>
        <xdr:cNvSpPr txBox="1"/>
      </xdr:nvSpPr>
      <xdr:spPr>
        <a:xfrm>
          <a:off x="16370300" y="1632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10632</xdr:rowOff>
    </xdr:from>
    <xdr:to>
      <xdr:col>81</xdr:col>
      <xdr:colOff>101600</xdr:colOff>
      <xdr:row>95</xdr:row>
      <xdr:rowOff>112232</xdr:rowOff>
    </xdr:to>
    <xdr:sp macro="" textlink="">
      <xdr:nvSpPr>
        <xdr:cNvPr id="678" name="楕円 677"/>
        <xdr:cNvSpPr/>
      </xdr:nvSpPr>
      <xdr:spPr>
        <a:xfrm>
          <a:off x="15430500" y="1629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128759</xdr:rowOff>
    </xdr:from>
    <xdr:ext cx="599010" cy="259045"/>
    <xdr:sp macro="" textlink="">
      <xdr:nvSpPr>
        <xdr:cNvPr id="679" name="テキスト ボックス 678"/>
        <xdr:cNvSpPr txBox="1"/>
      </xdr:nvSpPr>
      <xdr:spPr>
        <a:xfrm>
          <a:off x="15181795" y="1607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98799</xdr:rowOff>
    </xdr:from>
    <xdr:to>
      <xdr:col>76</xdr:col>
      <xdr:colOff>165100</xdr:colOff>
      <xdr:row>97</xdr:row>
      <xdr:rowOff>28949</xdr:rowOff>
    </xdr:to>
    <xdr:sp macro="" textlink="">
      <xdr:nvSpPr>
        <xdr:cNvPr id="680" name="楕円 679"/>
        <xdr:cNvSpPr/>
      </xdr:nvSpPr>
      <xdr:spPr>
        <a:xfrm>
          <a:off x="14541500" y="1655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45476</xdr:rowOff>
    </xdr:from>
    <xdr:ext cx="534377" cy="259045"/>
    <xdr:sp macro="" textlink="">
      <xdr:nvSpPr>
        <xdr:cNvPr id="681" name="テキスト ボックス 680"/>
        <xdr:cNvSpPr txBox="1"/>
      </xdr:nvSpPr>
      <xdr:spPr>
        <a:xfrm>
          <a:off x="14325111" y="1633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77050</xdr:rowOff>
    </xdr:from>
    <xdr:to>
      <xdr:col>72</xdr:col>
      <xdr:colOff>38100</xdr:colOff>
      <xdr:row>91</xdr:row>
      <xdr:rowOff>7200</xdr:rowOff>
    </xdr:to>
    <xdr:sp macro="" textlink="">
      <xdr:nvSpPr>
        <xdr:cNvPr id="682" name="楕円 681"/>
        <xdr:cNvSpPr/>
      </xdr:nvSpPr>
      <xdr:spPr>
        <a:xfrm>
          <a:off x="13652500" y="155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23727</xdr:rowOff>
    </xdr:from>
    <xdr:ext cx="599010" cy="259045"/>
    <xdr:sp macro="" textlink="">
      <xdr:nvSpPr>
        <xdr:cNvPr id="683" name="テキスト ボックス 682"/>
        <xdr:cNvSpPr txBox="1"/>
      </xdr:nvSpPr>
      <xdr:spPr>
        <a:xfrm>
          <a:off x="13403795" y="1528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122586</xdr:rowOff>
    </xdr:from>
    <xdr:to>
      <xdr:col>67</xdr:col>
      <xdr:colOff>101600</xdr:colOff>
      <xdr:row>94</xdr:row>
      <xdr:rowOff>52736</xdr:rowOff>
    </xdr:to>
    <xdr:sp macro="" textlink="">
      <xdr:nvSpPr>
        <xdr:cNvPr id="684" name="楕円 683"/>
        <xdr:cNvSpPr/>
      </xdr:nvSpPr>
      <xdr:spPr>
        <a:xfrm>
          <a:off x="12763500" y="160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69263</xdr:rowOff>
    </xdr:from>
    <xdr:ext cx="599010" cy="259045"/>
    <xdr:sp macro="" textlink="">
      <xdr:nvSpPr>
        <xdr:cNvPr id="685" name="テキスト ボックス 684"/>
        <xdr:cNvSpPr txBox="1"/>
      </xdr:nvSpPr>
      <xdr:spPr>
        <a:xfrm>
          <a:off x="12514795" y="1584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699" name="テキスト ボックス 69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1" name="テキスト ボックス 70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3" name="テキスト ボックス 70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07" name="直線コネクタ 706"/>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0"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1" name="直線コネクタ 710"/>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2" name="直線コネクタ 71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3"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4" name="フローチャート: 判断 713"/>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5" name="直線コネクタ 71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16" name="フローチャート: 判断 715"/>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17" name="テキスト ボックス 716"/>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18" name="直線コネクタ 71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xdr:rowOff>
    </xdr:from>
    <xdr:to>
      <xdr:col>107</xdr:col>
      <xdr:colOff>101600</xdr:colOff>
      <xdr:row>38</xdr:row>
      <xdr:rowOff>106512</xdr:rowOff>
    </xdr:to>
    <xdr:sp macro="" textlink="">
      <xdr:nvSpPr>
        <xdr:cNvPr id="719" name="フローチャート: 判断 718"/>
        <xdr:cNvSpPr/>
      </xdr:nvSpPr>
      <xdr:spPr>
        <a:xfrm>
          <a:off x="20383500" y="652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123039</xdr:rowOff>
    </xdr:from>
    <xdr:ext cx="469744" cy="259045"/>
    <xdr:sp macro="" textlink="">
      <xdr:nvSpPr>
        <xdr:cNvPr id="720" name="テキスト ボックス 719"/>
        <xdr:cNvSpPr txBox="1"/>
      </xdr:nvSpPr>
      <xdr:spPr>
        <a:xfrm>
          <a:off x="20199428" y="629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28280</xdr:rowOff>
    </xdr:from>
    <xdr:to>
      <xdr:col>102</xdr:col>
      <xdr:colOff>114300</xdr:colOff>
      <xdr:row>38</xdr:row>
      <xdr:rowOff>139700</xdr:rowOff>
    </xdr:to>
    <xdr:cxnSp macro="">
      <xdr:nvCxnSpPr>
        <xdr:cNvPr id="721" name="直線コネクタ 720"/>
        <xdr:cNvCxnSpPr/>
      </xdr:nvCxnSpPr>
      <xdr:spPr>
        <a:xfrm>
          <a:off x="18656300" y="6543380"/>
          <a:ext cx="889000" cy="1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2" name="フローチャート: 判断 721"/>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3" name="テキスト ボックス 722"/>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4" name="フローチャート: 判断 723"/>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104589</xdr:rowOff>
    </xdr:from>
    <xdr:ext cx="469744" cy="259045"/>
    <xdr:sp macro="" textlink="">
      <xdr:nvSpPr>
        <xdr:cNvPr id="725" name="テキスト ボックス 724"/>
        <xdr:cNvSpPr txBox="1"/>
      </xdr:nvSpPr>
      <xdr:spPr>
        <a:xfrm>
          <a:off x="18421428"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1" name="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3" name="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4" name="テキスト ボックス 73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5" name="楕円 7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36" name="テキスト ボックス 73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37" name="楕円 73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38" name="テキスト ボックス 73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148930</xdr:rowOff>
    </xdr:from>
    <xdr:to>
      <xdr:col>98</xdr:col>
      <xdr:colOff>38100</xdr:colOff>
      <xdr:row>38</xdr:row>
      <xdr:rowOff>79080</xdr:rowOff>
    </xdr:to>
    <xdr:sp macro="" textlink="">
      <xdr:nvSpPr>
        <xdr:cNvPr id="739" name="楕円 738"/>
        <xdr:cNvSpPr/>
      </xdr:nvSpPr>
      <xdr:spPr>
        <a:xfrm>
          <a:off x="18605500" y="64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95607</xdr:rowOff>
    </xdr:from>
    <xdr:ext cx="469744" cy="259045"/>
    <xdr:sp macro="" textlink="">
      <xdr:nvSpPr>
        <xdr:cNvPr id="740" name="テキスト ボックス 739"/>
        <xdr:cNvSpPr txBox="1"/>
      </xdr:nvSpPr>
      <xdr:spPr>
        <a:xfrm>
          <a:off x="18421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4" name="直線コネクタ 763"/>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67"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68" name="直線コネクタ 767"/>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15761</xdr:rowOff>
    </xdr:from>
    <xdr:to>
      <xdr:col>116</xdr:col>
      <xdr:colOff>63500</xdr:colOff>
      <xdr:row>57</xdr:row>
      <xdr:rowOff>15913</xdr:rowOff>
    </xdr:to>
    <xdr:cxnSp macro="">
      <xdr:nvCxnSpPr>
        <xdr:cNvPr id="769" name="直線コネクタ 768"/>
        <xdr:cNvCxnSpPr/>
      </xdr:nvCxnSpPr>
      <xdr:spPr>
        <a:xfrm>
          <a:off x="21323300" y="9788411"/>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0" name="貸付金平均値テキスト"/>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1" name="フローチャート: 判断 770"/>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15761</xdr:rowOff>
    </xdr:from>
    <xdr:to>
      <xdr:col>111</xdr:col>
      <xdr:colOff>177800</xdr:colOff>
      <xdr:row>57</xdr:row>
      <xdr:rowOff>26429</xdr:rowOff>
    </xdr:to>
    <xdr:cxnSp macro="">
      <xdr:nvCxnSpPr>
        <xdr:cNvPr id="772" name="直線コネクタ 771"/>
        <xdr:cNvCxnSpPr/>
      </xdr:nvCxnSpPr>
      <xdr:spPr>
        <a:xfrm flipV="1">
          <a:off x="20434300" y="978841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3" name="フローチャート: 判断 772"/>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4" name="テキスト ボックス 773"/>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26429</xdr:rowOff>
    </xdr:from>
    <xdr:to>
      <xdr:col>107</xdr:col>
      <xdr:colOff>50800</xdr:colOff>
      <xdr:row>57</xdr:row>
      <xdr:rowOff>28791</xdr:rowOff>
    </xdr:to>
    <xdr:cxnSp macro="">
      <xdr:nvCxnSpPr>
        <xdr:cNvPr id="775" name="直線コネクタ 774"/>
        <xdr:cNvCxnSpPr/>
      </xdr:nvCxnSpPr>
      <xdr:spPr>
        <a:xfrm flipV="1">
          <a:off x="19545300" y="979907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776" name="フローチャート: 判断 775"/>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777" name="テキスト ボックス 776"/>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20371</xdr:rowOff>
    </xdr:from>
    <xdr:to>
      <xdr:col>102</xdr:col>
      <xdr:colOff>114300</xdr:colOff>
      <xdr:row>57</xdr:row>
      <xdr:rowOff>28791</xdr:rowOff>
    </xdr:to>
    <xdr:cxnSp macro="">
      <xdr:nvCxnSpPr>
        <xdr:cNvPr id="778" name="直線コネクタ 777"/>
        <xdr:cNvCxnSpPr/>
      </xdr:nvCxnSpPr>
      <xdr:spPr>
        <a:xfrm>
          <a:off x="18656300" y="9793021"/>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79" name="フローチャート: 判断 778"/>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0" name="テキスト ボックス 779"/>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1" name="フローチャート: 判断 780"/>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782" name="テキスト ボックス 781"/>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136563</xdr:rowOff>
    </xdr:from>
    <xdr:to>
      <xdr:col>116</xdr:col>
      <xdr:colOff>114300</xdr:colOff>
      <xdr:row>57</xdr:row>
      <xdr:rowOff>66713</xdr:rowOff>
    </xdr:to>
    <xdr:sp macro="" textlink="">
      <xdr:nvSpPr>
        <xdr:cNvPr id="788" name="楕円 787"/>
        <xdr:cNvSpPr/>
      </xdr:nvSpPr>
      <xdr:spPr>
        <a:xfrm>
          <a:off x="22110700" y="97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159440</xdr:rowOff>
    </xdr:from>
    <xdr:ext cx="469744" cy="259045"/>
    <xdr:sp macro="" textlink="">
      <xdr:nvSpPr>
        <xdr:cNvPr id="789" name="貸付金該当値テキスト"/>
        <xdr:cNvSpPr txBox="1"/>
      </xdr:nvSpPr>
      <xdr:spPr>
        <a:xfrm>
          <a:off x="22212300" y="95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136411</xdr:rowOff>
    </xdr:from>
    <xdr:to>
      <xdr:col>112</xdr:col>
      <xdr:colOff>38100</xdr:colOff>
      <xdr:row>57</xdr:row>
      <xdr:rowOff>66561</xdr:rowOff>
    </xdr:to>
    <xdr:sp macro="" textlink="">
      <xdr:nvSpPr>
        <xdr:cNvPr id="790" name="楕円 789"/>
        <xdr:cNvSpPr/>
      </xdr:nvSpPr>
      <xdr:spPr>
        <a:xfrm>
          <a:off x="21272500" y="97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83088</xdr:rowOff>
    </xdr:from>
    <xdr:ext cx="469744" cy="259045"/>
    <xdr:sp macro="" textlink="">
      <xdr:nvSpPr>
        <xdr:cNvPr id="791" name="テキスト ボックス 790"/>
        <xdr:cNvSpPr txBox="1"/>
      </xdr:nvSpPr>
      <xdr:spPr>
        <a:xfrm>
          <a:off x="21088428" y="95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147079</xdr:rowOff>
    </xdr:from>
    <xdr:to>
      <xdr:col>107</xdr:col>
      <xdr:colOff>101600</xdr:colOff>
      <xdr:row>57</xdr:row>
      <xdr:rowOff>77229</xdr:rowOff>
    </xdr:to>
    <xdr:sp macro="" textlink="">
      <xdr:nvSpPr>
        <xdr:cNvPr id="792" name="楕円 791"/>
        <xdr:cNvSpPr/>
      </xdr:nvSpPr>
      <xdr:spPr>
        <a:xfrm>
          <a:off x="20383500" y="97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93756</xdr:rowOff>
    </xdr:from>
    <xdr:ext cx="469744" cy="259045"/>
    <xdr:sp macro="" textlink="">
      <xdr:nvSpPr>
        <xdr:cNvPr id="793" name="テキスト ボックス 792"/>
        <xdr:cNvSpPr txBox="1"/>
      </xdr:nvSpPr>
      <xdr:spPr>
        <a:xfrm>
          <a:off x="20199428" y="952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149441</xdr:rowOff>
    </xdr:from>
    <xdr:to>
      <xdr:col>102</xdr:col>
      <xdr:colOff>165100</xdr:colOff>
      <xdr:row>57</xdr:row>
      <xdr:rowOff>79591</xdr:rowOff>
    </xdr:to>
    <xdr:sp macro="" textlink="">
      <xdr:nvSpPr>
        <xdr:cNvPr id="794" name="楕円 793"/>
        <xdr:cNvSpPr/>
      </xdr:nvSpPr>
      <xdr:spPr>
        <a:xfrm>
          <a:off x="19494500" y="97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96118</xdr:rowOff>
    </xdr:from>
    <xdr:ext cx="469744" cy="259045"/>
    <xdr:sp macro="" textlink="">
      <xdr:nvSpPr>
        <xdr:cNvPr id="795" name="テキスト ボックス 794"/>
        <xdr:cNvSpPr txBox="1"/>
      </xdr:nvSpPr>
      <xdr:spPr>
        <a:xfrm>
          <a:off x="19310428" y="952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141021</xdr:rowOff>
    </xdr:from>
    <xdr:to>
      <xdr:col>98</xdr:col>
      <xdr:colOff>38100</xdr:colOff>
      <xdr:row>57</xdr:row>
      <xdr:rowOff>71171</xdr:rowOff>
    </xdr:to>
    <xdr:sp macro="" textlink="">
      <xdr:nvSpPr>
        <xdr:cNvPr id="796" name="楕円 795"/>
        <xdr:cNvSpPr/>
      </xdr:nvSpPr>
      <xdr:spPr>
        <a:xfrm>
          <a:off x="18605500" y="97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87698</xdr:rowOff>
    </xdr:from>
    <xdr:ext cx="469744" cy="259045"/>
    <xdr:sp macro="" textlink="">
      <xdr:nvSpPr>
        <xdr:cNvPr id="797" name="テキスト ボックス 796"/>
        <xdr:cNvSpPr txBox="1"/>
      </xdr:nvSpPr>
      <xdr:spPr>
        <a:xfrm>
          <a:off x="18421428" y="951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16" name="テキスト ボックス 81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2" name="直線コネクタ 821"/>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3"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4" name="直線コネクタ 823"/>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5"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26" name="直線コネクタ 825"/>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15532</xdr:rowOff>
    </xdr:from>
    <xdr:to>
      <xdr:col>116</xdr:col>
      <xdr:colOff>63500</xdr:colOff>
      <xdr:row>75</xdr:row>
      <xdr:rowOff>94628</xdr:rowOff>
    </xdr:to>
    <xdr:cxnSp macro="">
      <xdr:nvCxnSpPr>
        <xdr:cNvPr id="827" name="直線コネクタ 826"/>
        <xdr:cNvCxnSpPr/>
      </xdr:nvCxnSpPr>
      <xdr:spPr>
        <a:xfrm>
          <a:off x="21323300" y="12359932"/>
          <a:ext cx="838200" cy="59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28"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29" name="フローチャート: 判断 828"/>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15532</xdr:rowOff>
    </xdr:from>
    <xdr:to>
      <xdr:col>111</xdr:col>
      <xdr:colOff>177800</xdr:colOff>
      <xdr:row>76</xdr:row>
      <xdr:rowOff>28257</xdr:rowOff>
    </xdr:to>
    <xdr:cxnSp macro="">
      <xdr:nvCxnSpPr>
        <xdr:cNvPr id="830" name="直線コネクタ 829"/>
        <xdr:cNvCxnSpPr/>
      </xdr:nvCxnSpPr>
      <xdr:spPr>
        <a:xfrm flipV="1">
          <a:off x="20434300" y="12359932"/>
          <a:ext cx="889000" cy="69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1" name="フローチャート: 判断 830"/>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2" name="テキスト ボックス 831"/>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28257</xdr:rowOff>
    </xdr:from>
    <xdr:to>
      <xdr:col>107</xdr:col>
      <xdr:colOff>50800</xdr:colOff>
      <xdr:row>76</xdr:row>
      <xdr:rowOff>82969</xdr:rowOff>
    </xdr:to>
    <xdr:cxnSp macro="">
      <xdr:nvCxnSpPr>
        <xdr:cNvPr id="833" name="直線コネクタ 832"/>
        <xdr:cNvCxnSpPr/>
      </xdr:nvCxnSpPr>
      <xdr:spPr>
        <a:xfrm flipV="1">
          <a:off x="19545300" y="13058457"/>
          <a:ext cx="8890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34" name="フローチャート: 判断 833"/>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35" name="テキスト ボックス 834"/>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115050</xdr:rowOff>
    </xdr:from>
    <xdr:to>
      <xdr:col>102</xdr:col>
      <xdr:colOff>114300</xdr:colOff>
      <xdr:row>76</xdr:row>
      <xdr:rowOff>82969</xdr:rowOff>
    </xdr:to>
    <xdr:cxnSp macro="">
      <xdr:nvCxnSpPr>
        <xdr:cNvPr id="836" name="直線コネクタ 835"/>
        <xdr:cNvCxnSpPr/>
      </xdr:nvCxnSpPr>
      <xdr:spPr>
        <a:xfrm>
          <a:off x="18656300" y="12973800"/>
          <a:ext cx="889000" cy="1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37" name="フローチャート: 判断 836"/>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38" name="テキスト ボックス 837"/>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39" name="フローチャート: 判断 838"/>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0" name="テキスト ボックス 839"/>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43828</xdr:rowOff>
    </xdr:from>
    <xdr:to>
      <xdr:col>116</xdr:col>
      <xdr:colOff>114300</xdr:colOff>
      <xdr:row>75</xdr:row>
      <xdr:rowOff>145428</xdr:rowOff>
    </xdr:to>
    <xdr:sp macro="" textlink="">
      <xdr:nvSpPr>
        <xdr:cNvPr id="846" name="楕円 845"/>
        <xdr:cNvSpPr/>
      </xdr:nvSpPr>
      <xdr:spPr>
        <a:xfrm>
          <a:off x="22110700" y="129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66705</xdr:rowOff>
    </xdr:from>
    <xdr:ext cx="534377" cy="259045"/>
    <xdr:sp macro="" textlink="">
      <xdr:nvSpPr>
        <xdr:cNvPr id="847" name="繰出金該当値テキスト"/>
        <xdr:cNvSpPr txBox="1"/>
      </xdr:nvSpPr>
      <xdr:spPr>
        <a:xfrm>
          <a:off x="22212300" y="1275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136182</xdr:rowOff>
    </xdr:from>
    <xdr:to>
      <xdr:col>112</xdr:col>
      <xdr:colOff>38100</xdr:colOff>
      <xdr:row>72</xdr:row>
      <xdr:rowOff>66332</xdr:rowOff>
    </xdr:to>
    <xdr:sp macro="" textlink="">
      <xdr:nvSpPr>
        <xdr:cNvPr id="848" name="楕円 847"/>
        <xdr:cNvSpPr/>
      </xdr:nvSpPr>
      <xdr:spPr>
        <a:xfrm>
          <a:off x="21272500" y="123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82859</xdr:rowOff>
    </xdr:from>
    <xdr:ext cx="534377" cy="259045"/>
    <xdr:sp macro="" textlink="">
      <xdr:nvSpPr>
        <xdr:cNvPr id="849" name="テキスト ボックス 848"/>
        <xdr:cNvSpPr txBox="1"/>
      </xdr:nvSpPr>
      <xdr:spPr>
        <a:xfrm>
          <a:off x="21056111" y="1208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148907</xdr:rowOff>
    </xdr:from>
    <xdr:to>
      <xdr:col>107</xdr:col>
      <xdr:colOff>101600</xdr:colOff>
      <xdr:row>76</xdr:row>
      <xdr:rowOff>79057</xdr:rowOff>
    </xdr:to>
    <xdr:sp macro="" textlink="">
      <xdr:nvSpPr>
        <xdr:cNvPr id="850" name="楕円 849"/>
        <xdr:cNvSpPr/>
      </xdr:nvSpPr>
      <xdr:spPr>
        <a:xfrm>
          <a:off x="20383500" y="130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70184</xdr:rowOff>
    </xdr:from>
    <xdr:ext cx="534377" cy="259045"/>
    <xdr:sp macro="" textlink="">
      <xdr:nvSpPr>
        <xdr:cNvPr id="851" name="テキスト ボックス 850"/>
        <xdr:cNvSpPr txBox="1"/>
      </xdr:nvSpPr>
      <xdr:spPr>
        <a:xfrm>
          <a:off x="20167111" y="1310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32169</xdr:rowOff>
    </xdr:from>
    <xdr:to>
      <xdr:col>102</xdr:col>
      <xdr:colOff>165100</xdr:colOff>
      <xdr:row>76</xdr:row>
      <xdr:rowOff>133769</xdr:rowOff>
    </xdr:to>
    <xdr:sp macro="" textlink="">
      <xdr:nvSpPr>
        <xdr:cNvPr id="852" name="楕円 851"/>
        <xdr:cNvSpPr/>
      </xdr:nvSpPr>
      <xdr:spPr>
        <a:xfrm>
          <a:off x="19494500" y="130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150296</xdr:rowOff>
    </xdr:from>
    <xdr:ext cx="534377" cy="259045"/>
    <xdr:sp macro="" textlink="">
      <xdr:nvSpPr>
        <xdr:cNvPr id="853" name="テキスト ボックス 852"/>
        <xdr:cNvSpPr txBox="1"/>
      </xdr:nvSpPr>
      <xdr:spPr>
        <a:xfrm>
          <a:off x="19278111" y="128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64250</xdr:rowOff>
    </xdr:from>
    <xdr:to>
      <xdr:col>98</xdr:col>
      <xdr:colOff>38100</xdr:colOff>
      <xdr:row>75</xdr:row>
      <xdr:rowOff>165850</xdr:rowOff>
    </xdr:to>
    <xdr:sp macro="" textlink="">
      <xdr:nvSpPr>
        <xdr:cNvPr id="854" name="楕円 853"/>
        <xdr:cNvSpPr/>
      </xdr:nvSpPr>
      <xdr:spPr>
        <a:xfrm>
          <a:off x="18605500" y="129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10927</xdr:rowOff>
    </xdr:from>
    <xdr:ext cx="534377" cy="259045"/>
    <xdr:sp macro="" textlink="">
      <xdr:nvSpPr>
        <xdr:cNvPr id="855" name="テキスト ボックス 854"/>
        <xdr:cNvSpPr txBox="1"/>
      </xdr:nvSpPr>
      <xdr:spPr>
        <a:xfrm>
          <a:off x="18389111" y="126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1" name="テキスト ボックス 88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898" name="テキスト ボックス 89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義務的経費については、人件費、扶助費、公債費ともに対前年度比で減額となっており、住民一人当たりのコストも同様に減額となったが、いずれも類似団体平均よりも高い数値となっている。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災害復旧費については、東日本大震災からの復旧・復興事業の進捗に伴い対前年度比で減額となっており、住民一人当たりのコストも同様に減額となったが、依然として類似団体平均よりも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類似団体平均を下回っているのは維持補修費であるが、施設の老朽化が進んでおり、数値は年々増加傾向である。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２度の合併により市の面積が広大となったことに合わせ、保有する公共施設の数量も類似団体を大きく上回っており、今後も物件費や維持補修費は増加が見込まれる状況である。公共施設等総合管理計画に基づき、施設等の更新・統廃合・長寿命化等を計画的に実施し財政負担を軽減・平準化するとともに、公共施設等の最適な配置を実現することで、事業費の圧縮を図る。</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54,159
53,968
1,259.15
55,428,915
52,095,694
1,760,962
17,665,905
39,413,981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93218</xdr:rowOff>
    </xdr:from>
    <xdr:to>
      <xdr:col>24</xdr:col>
      <xdr:colOff>63500</xdr:colOff>
      <xdr:row>33</xdr:row>
      <xdr:rowOff>125222</xdr:rowOff>
    </xdr:to>
    <xdr:cxnSp macro="">
      <xdr:nvCxnSpPr>
        <xdr:cNvPr id="61" name="直線コネクタ 60"/>
        <xdr:cNvCxnSpPr/>
      </xdr:nvCxnSpPr>
      <xdr:spPr>
        <a:xfrm>
          <a:off x="3797300" y="5751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89408</xdr:rowOff>
    </xdr:from>
    <xdr:to>
      <xdr:col>19</xdr:col>
      <xdr:colOff>177800</xdr:colOff>
      <xdr:row>33</xdr:row>
      <xdr:rowOff>93218</xdr:rowOff>
    </xdr:to>
    <xdr:cxnSp macro="">
      <xdr:nvCxnSpPr>
        <xdr:cNvPr id="64" name="直線コネクタ 63"/>
        <xdr:cNvCxnSpPr/>
      </xdr:nvCxnSpPr>
      <xdr:spPr>
        <a:xfrm>
          <a:off x="2908300" y="5575808"/>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89408</xdr:rowOff>
    </xdr:from>
    <xdr:to>
      <xdr:col>15</xdr:col>
      <xdr:colOff>50800</xdr:colOff>
      <xdr:row>33</xdr:row>
      <xdr:rowOff>70358</xdr:rowOff>
    </xdr:to>
    <xdr:cxnSp macro="">
      <xdr:nvCxnSpPr>
        <xdr:cNvPr id="67" name="直線コネクタ 66"/>
        <xdr:cNvCxnSpPr/>
      </xdr:nvCxnSpPr>
      <xdr:spPr>
        <a:xfrm flipV="1">
          <a:off x="2019300" y="557580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139954</xdr:rowOff>
    </xdr:from>
    <xdr:to>
      <xdr:col>15</xdr:col>
      <xdr:colOff>101600</xdr:colOff>
      <xdr:row>35</xdr:row>
      <xdr:rowOff>70104</xdr:rowOff>
    </xdr:to>
    <xdr:sp macro="" textlink="">
      <xdr:nvSpPr>
        <xdr:cNvPr id="68" name="フローチャート: 判断 67"/>
        <xdr:cNvSpPr/>
      </xdr:nvSpPr>
      <xdr:spPr>
        <a:xfrm>
          <a:off x="2857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61231</xdr:rowOff>
    </xdr:from>
    <xdr:ext cx="469744" cy="259045"/>
    <xdr:sp macro="" textlink="">
      <xdr:nvSpPr>
        <xdr:cNvPr id="69" name="テキスト ボックス 68"/>
        <xdr:cNvSpPr txBox="1"/>
      </xdr:nvSpPr>
      <xdr:spPr>
        <a:xfrm>
          <a:off x="2673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70358</xdr:rowOff>
    </xdr:from>
    <xdr:to>
      <xdr:col>10</xdr:col>
      <xdr:colOff>114300</xdr:colOff>
      <xdr:row>34</xdr:row>
      <xdr:rowOff>15494</xdr:rowOff>
    </xdr:to>
    <xdr:cxnSp macro="">
      <xdr:nvCxnSpPr>
        <xdr:cNvPr id="70" name="直線コネクタ 69"/>
        <xdr:cNvCxnSpPr/>
      </xdr:nvCxnSpPr>
      <xdr:spPr>
        <a:xfrm flipV="1">
          <a:off x="1130300" y="5728208"/>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74422</xdr:rowOff>
    </xdr:from>
    <xdr:to>
      <xdr:col>24</xdr:col>
      <xdr:colOff>114300</xdr:colOff>
      <xdr:row>34</xdr:row>
      <xdr:rowOff>4572</xdr:rowOff>
    </xdr:to>
    <xdr:sp macro="" textlink="">
      <xdr:nvSpPr>
        <xdr:cNvPr id="80" name="楕円 79"/>
        <xdr:cNvSpPr/>
      </xdr:nvSpPr>
      <xdr:spPr>
        <a:xfrm>
          <a:off x="4584700" y="57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97299</xdr:rowOff>
    </xdr:from>
    <xdr:ext cx="469744" cy="259045"/>
    <xdr:sp macro="" textlink="">
      <xdr:nvSpPr>
        <xdr:cNvPr id="81" name="議会費該当値テキスト"/>
        <xdr:cNvSpPr txBox="1"/>
      </xdr:nvSpPr>
      <xdr:spPr>
        <a:xfrm>
          <a:off x="4686300"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42418</xdr:rowOff>
    </xdr:from>
    <xdr:to>
      <xdr:col>20</xdr:col>
      <xdr:colOff>38100</xdr:colOff>
      <xdr:row>33</xdr:row>
      <xdr:rowOff>144018</xdr:rowOff>
    </xdr:to>
    <xdr:sp macro="" textlink="">
      <xdr:nvSpPr>
        <xdr:cNvPr id="82" name="楕円 81"/>
        <xdr:cNvSpPr/>
      </xdr:nvSpPr>
      <xdr:spPr>
        <a:xfrm>
          <a:off x="3746500" y="57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160545</xdr:rowOff>
    </xdr:from>
    <xdr:ext cx="469744" cy="259045"/>
    <xdr:sp macro="" textlink="">
      <xdr:nvSpPr>
        <xdr:cNvPr id="83" name="テキスト ボックス 82"/>
        <xdr:cNvSpPr txBox="1"/>
      </xdr:nvSpPr>
      <xdr:spPr>
        <a:xfrm>
          <a:off x="3562428" y="5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38608</xdr:rowOff>
    </xdr:from>
    <xdr:to>
      <xdr:col>15</xdr:col>
      <xdr:colOff>101600</xdr:colOff>
      <xdr:row>32</xdr:row>
      <xdr:rowOff>140208</xdr:rowOff>
    </xdr:to>
    <xdr:sp macro="" textlink="">
      <xdr:nvSpPr>
        <xdr:cNvPr id="84" name="楕円 83"/>
        <xdr:cNvSpPr/>
      </xdr:nvSpPr>
      <xdr:spPr>
        <a:xfrm>
          <a:off x="28575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156735</xdr:rowOff>
    </xdr:from>
    <xdr:ext cx="469744" cy="259045"/>
    <xdr:sp macro="" textlink="">
      <xdr:nvSpPr>
        <xdr:cNvPr id="85" name="テキスト ボックス 84"/>
        <xdr:cNvSpPr txBox="1"/>
      </xdr:nvSpPr>
      <xdr:spPr>
        <a:xfrm>
          <a:off x="2673428" y="53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19558</xdr:rowOff>
    </xdr:from>
    <xdr:to>
      <xdr:col>10</xdr:col>
      <xdr:colOff>165100</xdr:colOff>
      <xdr:row>33</xdr:row>
      <xdr:rowOff>121158</xdr:rowOff>
    </xdr:to>
    <xdr:sp macro="" textlink="">
      <xdr:nvSpPr>
        <xdr:cNvPr id="86" name="楕円 85"/>
        <xdr:cNvSpPr/>
      </xdr:nvSpPr>
      <xdr:spPr>
        <a:xfrm>
          <a:off x="1968500" y="56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137685</xdr:rowOff>
    </xdr:from>
    <xdr:ext cx="469744" cy="259045"/>
    <xdr:sp macro="" textlink="">
      <xdr:nvSpPr>
        <xdr:cNvPr id="87" name="テキスト ボックス 86"/>
        <xdr:cNvSpPr txBox="1"/>
      </xdr:nvSpPr>
      <xdr:spPr>
        <a:xfrm>
          <a:off x="1784428" y="54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136144</xdr:rowOff>
    </xdr:from>
    <xdr:to>
      <xdr:col>6</xdr:col>
      <xdr:colOff>38100</xdr:colOff>
      <xdr:row>34</xdr:row>
      <xdr:rowOff>66294</xdr:rowOff>
    </xdr:to>
    <xdr:sp macro="" textlink="">
      <xdr:nvSpPr>
        <xdr:cNvPr id="88" name="楕円 87"/>
        <xdr:cNvSpPr/>
      </xdr:nvSpPr>
      <xdr:spPr>
        <a:xfrm>
          <a:off x="1079500" y="57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82821</xdr:rowOff>
    </xdr:from>
    <xdr:ext cx="469744" cy="259045"/>
    <xdr:sp macro="" textlink="">
      <xdr:nvSpPr>
        <xdr:cNvPr id="89" name="テキスト ボックス 88"/>
        <xdr:cNvSpPr txBox="1"/>
      </xdr:nvSpPr>
      <xdr:spPr>
        <a:xfrm>
          <a:off x="895428" y="556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159394</xdr:rowOff>
    </xdr:from>
    <xdr:to>
      <xdr:col>24</xdr:col>
      <xdr:colOff>62865</xdr:colOff>
      <xdr:row>58</xdr:row>
      <xdr:rowOff>112402</xdr:rowOff>
    </xdr:to>
    <xdr:cxnSp macro="">
      <xdr:nvCxnSpPr>
        <xdr:cNvPr id="113" name="直線コネクタ 112"/>
        <xdr:cNvCxnSpPr/>
      </xdr:nvCxnSpPr>
      <xdr:spPr>
        <a:xfrm flipV="1">
          <a:off x="4633595" y="8903344"/>
          <a:ext cx="1270" cy="1153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116229</xdr:rowOff>
    </xdr:from>
    <xdr:ext cx="534377" cy="259045"/>
    <xdr:sp macro="" textlink="">
      <xdr:nvSpPr>
        <xdr:cNvPr id="114" name="総務費最小値テキスト"/>
        <xdr:cNvSpPr txBox="1"/>
      </xdr:nvSpPr>
      <xdr:spPr>
        <a:xfrm>
          <a:off x="4686300" y="100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112402</xdr:rowOff>
    </xdr:from>
    <xdr:to>
      <xdr:col>24</xdr:col>
      <xdr:colOff>152400</xdr:colOff>
      <xdr:row>58</xdr:row>
      <xdr:rowOff>112402</xdr:rowOff>
    </xdr:to>
    <xdr:cxnSp macro="">
      <xdr:nvCxnSpPr>
        <xdr:cNvPr id="115" name="直線コネクタ 114"/>
        <xdr:cNvCxnSpPr/>
      </xdr:nvCxnSpPr>
      <xdr:spPr>
        <a:xfrm>
          <a:off x="4546600" y="10056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106071</xdr:rowOff>
    </xdr:from>
    <xdr:ext cx="599010" cy="259045"/>
    <xdr:sp macro="" textlink="">
      <xdr:nvSpPr>
        <xdr:cNvPr id="116" name="総務費最大値テキスト"/>
        <xdr:cNvSpPr txBox="1"/>
      </xdr:nvSpPr>
      <xdr:spPr>
        <a:xfrm>
          <a:off x="4686300" y="867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159394</xdr:rowOff>
    </xdr:from>
    <xdr:to>
      <xdr:col>24</xdr:col>
      <xdr:colOff>152400</xdr:colOff>
      <xdr:row>51</xdr:row>
      <xdr:rowOff>159394</xdr:rowOff>
    </xdr:to>
    <xdr:cxnSp macro="">
      <xdr:nvCxnSpPr>
        <xdr:cNvPr id="117" name="直線コネクタ 116"/>
        <xdr:cNvCxnSpPr/>
      </xdr:nvCxnSpPr>
      <xdr:spPr>
        <a:xfrm>
          <a:off x="4546600" y="890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143502</xdr:rowOff>
    </xdr:from>
    <xdr:to>
      <xdr:col>24</xdr:col>
      <xdr:colOff>63500</xdr:colOff>
      <xdr:row>54</xdr:row>
      <xdr:rowOff>39584</xdr:rowOff>
    </xdr:to>
    <xdr:cxnSp macro="">
      <xdr:nvCxnSpPr>
        <xdr:cNvPr id="118" name="直線コネクタ 117"/>
        <xdr:cNvCxnSpPr/>
      </xdr:nvCxnSpPr>
      <xdr:spPr>
        <a:xfrm flipV="1">
          <a:off x="3797300" y="9230352"/>
          <a:ext cx="838200" cy="6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107347</xdr:rowOff>
    </xdr:from>
    <xdr:ext cx="534377" cy="259045"/>
    <xdr:sp macro="" textlink="">
      <xdr:nvSpPr>
        <xdr:cNvPr id="119" name="総務費平均値テキスト"/>
        <xdr:cNvSpPr txBox="1"/>
      </xdr:nvSpPr>
      <xdr:spPr>
        <a:xfrm>
          <a:off x="4686300" y="987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128920</xdr:rowOff>
    </xdr:from>
    <xdr:to>
      <xdr:col>24</xdr:col>
      <xdr:colOff>114300</xdr:colOff>
      <xdr:row>58</xdr:row>
      <xdr:rowOff>59070</xdr:rowOff>
    </xdr:to>
    <xdr:sp macro="" textlink="">
      <xdr:nvSpPr>
        <xdr:cNvPr id="120" name="フローチャート: 判断 119"/>
        <xdr:cNvSpPr/>
      </xdr:nvSpPr>
      <xdr:spPr>
        <a:xfrm>
          <a:off x="45847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39584</xdr:rowOff>
    </xdr:from>
    <xdr:to>
      <xdr:col>19</xdr:col>
      <xdr:colOff>177800</xdr:colOff>
      <xdr:row>55</xdr:row>
      <xdr:rowOff>89107</xdr:rowOff>
    </xdr:to>
    <xdr:cxnSp macro="">
      <xdr:nvCxnSpPr>
        <xdr:cNvPr id="121" name="直線コネクタ 120"/>
        <xdr:cNvCxnSpPr/>
      </xdr:nvCxnSpPr>
      <xdr:spPr>
        <a:xfrm flipV="1">
          <a:off x="2908300" y="9297884"/>
          <a:ext cx="889000" cy="22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106735</xdr:rowOff>
    </xdr:from>
    <xdr:to>
      <xdr:col>20</xdr:col>
      <xdr:colOff>38100</xdr:colOff>
      <xdr:row>58</xdr:row>
      <xdr:rowOff>36885</xdr:rowOff>
    </xdr:to>
    <xdr:sp macro="" textlink="">
      <xdr:nvSpPr>
        <xdr:cNvPr id="122" name="フローチャート: 判断 121"/>
        <xdr:cNvSpPr/>
      </xdr:nvSpPr>
      <xdr:spPr>
        <a:xfrm>
          <a:off x="3746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28012</xdr:rowOff>
    </xdr:from>
    <xdr:ext cx="534377" cy="259045"/>
    <xdr:sp macro="" textlink="">
      <xdr:nvSpPr>
        <xdr:cNvPr id="123" name="テキスト ボックス 122"/>
        <xdr:cNvSpPr txBox="1"/>
      </xdr:nvSpPr>
      <xdr:spPr>
        <a:xfrm>
          <a:off x="3530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133924</xdr:rowOff>
    </xdr:from>
    <xdr:to>
      <xdr:col>15</xdr:col>
      <xdr:colOff>50800</xdr:colOff>
      <xdr:row>55</xdr:row>
      <xdr:rowOff>89107</xdr:rowOff>
    </xdr:to>
    <xdr:cxnSp macro="">
      <xdr:nvCxnSpPr>
        <xdr:cNvPr id="124" name="直線コネクタ 123"/>
        <xdr:cNvCxnSpPr/>
      </xdr:nvCxnSpPr>
      <xdr:spPr>
        <a:xfrm>
          <a:off x="2019300" y="8706424"/>
          <a:ext cx="889000" cy="8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59251</xdr:rowOff>
    </xdr:from>
    <xdr:to>
      <xdr:col>15</xdr:col>
      <xdr:colOff>101600</xdr:colOff>
      <xdr:row>57</xdr:row>
      <xdr:rowOff>160851</xdr:rowOff>
    </xdr:to>
    <xdr:sp macro="" textlink="">
      <xdr:nvSpPr>
        <xdr:cNvPr id="125" name="フローチャート: 判断 124"/>
        <xdr:cNvSpPr/>
      </xdr:nvSpPr>
      <xdr:spPr>
        <a:xfrm>
          <a:off x="2857500" y="983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151978</xdr:rowOff>
    </xdr:from>
    <xdr:ext cx="534377" cy="259045"/>
    <xdr:sp macro="" textlink="">
      <xdr:nvSpPr>
        <xdr:cNvPr id="126" name="テキスト ボックス 125"/>
        <xdr:cNvSpPr txBox="1"/>
      </xdr:nvSpPr>
      <xdr:spPr>
        <a:xfrm>
          <a:off x="2641111" y="99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133924</xdr:rowOff>
    </xdr:from>
    <xdr:to>
      <xdr:col>10</xdr:col>
      <xdr:colOff>114300</xdr:colOff>
      <xdr:row>53</xdr:row>
      <xdr:rowOff>98240</xdr:rowOff>
    </xdr:to>
    <xdr:cxnSp macro="">
      <xdr:nvCxnSpPr>
        <xdr:cNvPr id="127" name="直線コネクタ 126"/>
        <xdr:cNvCxnSpPr/>
      </xdr:nvCxnSpPr>
      <xdr:spPr>
        <a:xfrm flipV="1">
          <a:off x="1130300" y="8706424"/>
          <a:ext cx="889000" cy="47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109062</xdr:rowOff>
    </xdr:from>
    <xdr:to>
      <xdr:col>10</xdr:col>
      <xdr:colOff>165100</xdr:colOff>
      <xdr:row>58</xdr:row>
      <xdr:rowOff>39212</xdr:rowOff>
    </xdr:to>
    <xdr:sp macro="" textlink="">
      <xdr:nvSpPr>
        <xdr:cNvPr id="128" name="フローチャート: 判断 127"/>
        <xdr:cNvSpPr/>
      </xdr:nvSpPr>
      <xdr:spPr>
        <a:xfrm>
          <a:off x="1968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30339</xdr:rowOff>
    </xdr:from>
    <xdr:ext cx="534377" cy="259045"/>
    <xdr:sp macro="" textlink="">
      <xdr:nvSpPr>
        <xdr:cNvPr id="129" name="テキスト ボックス 128"/>
        <xdr:cNvSpPr txBox="1"/>
      </xdr:nvSpPr>
      <xdr:spPr>
        <a:xfrm>
          <a:off x="1752111" y="99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93933</xdr:rowOff>
    </xdr:from>
    <xdr:to>
      <xdr:col>6</xdr:col>
      <xdr:colOff>38100</xdr:colOff>
      <xdr:row>58</xdr:row>
      <xdr:rowOff>24083</xdr:rowOff>
    </xdr:to>
    <xdr:sp macro="" textlink="">
      <xdr:nvSpPr>
        <xdr:cNvPr id="130" name="フローチャート: 判断 129"/>
        <xdr:cNvSpPr/>
      </xdr:nvSpPr>
      <xdr:spPr>
        <a:xfrm>
          <a:off x="1079500" y="986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15210</xdr:rowOff>
    </xdr:from>
    <xdr:ext cx="534377" cy="259045"/>
    <xdr:sp macro="" textlink="">
      <xdr:nvSpPr>
        <xdr:cNvPr id="131" name="テキスト ボックス 130"/>
        <xdr:cNvSpPr txBox="1"/>
      </xdr:nvSpPr>
      <xdr:spPr>
        <a:xfrm>
          <a:off x="863111" y="995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92702</xdr:rowOff>
    </xdr:from>
    <xdr:to>
      <xdr:col>24</xdr:col>
      <xdr:colOff>114300</xdr:colOff>
      <xdr:row>54</xdr:row>
      <xdr:rowOff>22852</xdr:rowOff>
    </xdr:to>
    <xdr:sp macro="" textlink="">
      <xdr:nvSpPr>
        <xdr:cNvPr id="137" name="楕円 136"/>
        <xdr:cNvSpPr/>
      </xdr:nvSpPr>
      <xdr:spPr>
        <a:xfrm>
          <a:off x="4584700" y="9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115579</xdr:rowOff>
    </xdr:from>
    <xdr:ext cx="599010" cy="259045"/>
    <xdr:sp macro="" textlink="">
      <xdr:nvSpPr>
        <xdr:cNvPr id="138" name="総務費該当値テキスト"/>
        <xdr:cNvSpPr txBox="1"/>
      </xdr:nvSpPr>
      <xdr:spPr>
        <a:xfrm>
          <a:off x="4686300" y="903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160234</xdr:rowOff>
    </xdr:from>
    <xdr:to>
      <xdr:col>20</xdr:col>
      <xdr:colOff>38100</xdr:colOff>
      <xdr:row>54</xdr:row>
      <xdr:rowOff>90384</xdr:rowOff>
    </xdr:to>
    <xdr:sp macro="" textlink="">
      <xdr:nvSpPr>
        <xdr:cNvPr id="139" name="楕円 138"/>
        <xdr:cNvSpPr/>
      </xdr:nvSpPr>
      <xdr:spPr>
        <a:xfrm>
          <a:off x="3746500" y="924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106911</xdr:rowOff>
    </xdr:from>
    <xdr:ext cx="599010" cy="259045"/>
    <xdr:sp macro="" textlink="">
      <xdr:nvSpPr>
        <xdr:cNvPr id="140" name="テキスト ボックス 139"/>
        <xdr:cNvSpPr txBox="1"/>
      </xdr:nvSpPr>
      <xdr:spPr>
        <a:xfrm>
          <a:off x="3497795" y="902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38307</xdr:rowOff>
    </xdr:from>
    <xdr:to>
      <xdr:col>15</xdr:col>
      <xdr:colOff>101600</xdr:colOff>
      <xdr:row>55</xdr:row>
      <xdr:rowOff>139907</xdr:rowOff>
    </xdr:to>
    <xdr:sp macro="" textlink="">
      <xdr:nvSpPr>
        <xdr:cNvPr id="141" name="楕円 140"/>
        <xdr:cNvSpPr/>
      </xdr:nvSpPr>
      <xdr:spPr>
        <a:xfrm>
          <a:off x="2857500" y="94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156434</xdr:rowOff>
    </xdr:from>
    <xdr:ext cx="599010" cy="259045"/>
    <xdr:sp macro="" textlink="">
      <xdr:nvSpPr>
        <xdr:cNvPr id="142" name="テキスト ボックス 141"/>
        <xdr:cNvSpPr txBox="1"/>
      </xdr:nvSpPr>
      <xdr:spPr>
        <a:xfrm>
          <a:off x="2608795" y="924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83124</xdr:rowOff>
    </xdr:from>
    <xdr:to>
      <xdr:col>10</xdr:col>
      <xdr:colOff>165100</xdr:colOff>
      <xdr:row>51</xdr:row>
      <xdr:rowOff>13274</xdr:rowOff>
    </xdr:to>
    <xdr:sp macro="" textlink="">
      <xdr:nvSpPr>
        <xdr:cNvPr id="143" name="楕円 142"/>
        <xdr:cNvSpPr/>
      </xdr:nvSpPr>
      <xdr:spPr>
        <a:xfrm>
          <a:off x="1968500" y="86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29801</xdr:rowOff>
    </xdr:from>
    <xdr:ext cx="599010" cy="259045"/>
    <xdr:sp macro="" textlink="">
      <xdr:nvSpPr>
        <xdr:cNvPr id="144" name="テキスト ボックス 143"/>
        <xdr:cNvSpPr txBox="1"/>
      </xdr:nvSpPr>
      <xdr:spPr>
        <a:xfrm>
          <a:off x="1719795" y="843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47440</xdr:rowOff>
    </xdr:from>
    <xdr:to>
      <xdr:col>6</xdr:col>
      <xdr:colOff>38100</xdr:colOff>
      <xdr:row>53</xdr:row>
      <xdr:rowOff>149040</xdr:rowOff>
    </xdr:to>
    <xdr:sp macro="" textlink="">
      <xdr:nvSpPr>
        <xdr:cNvPr id="145" name="楕円 144"/>
        <xdr:cNvSpPr/>
      </xdr:nvSpPr>
      <xdr:spPr>
        <a:xfrm>
          <a:off x="1079500" y="91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165567</xdr:rowOff>
    </xdr:from>
    <xdr:ext cx="599010" cy="259045"/>
    <xdr:sp macro="" textlink="">
      <xdr:nvSpPr>
        <xdr:cNvPr id="146" name="テキスト ボックス 145"/>
        <xdr:cNvSpPr txBox="1"/>
      </xdr:nvSpPr>
      <xdr:spPr>
        <a:xfrm>
          <a:off x="830795" y="890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9" name="直線コネクタ 168"/>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70"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71" name="直線コネクタ 170"/>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2"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3" name="直線コネクタ 172"/>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71614</xdr:rowOff>
    </xdr:from>
    <xdr:to>
      <xdr:col>24</xdr:col>
      <xdr:colOff>63500</xdr:colOff>
      <xdr:row>76</xdr:row>
      <xdr:rowOff>126222</xdr:rowOff>
    </xdr:to>
    <xdr:cxnSp macro="">
      <xdr:nvCxnSpPr>
        <xdr:cNvPr id="174" name="直線コネクタ 173"/>
        <xdr:cNvCxnSpPr/>
      </xdr:nvCxnSpPr>
      <xdr:spPr>
        <a:xfrm>
          <a:off x="3797300" y="13101814"/>
          <a:ext cx="838200" cy="5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5"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6" name="フローチャート: 判断 175"/>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71614</xdr:rowOff>
    </xdr:from>
    <xdr:to>
      <xdr:col>19</xdr:col>
      <xdr:colOff>177800</xdr:colOff>
      <xdr:row>76</xdr:row>
      <xdr:rowOff>169304</xdr:rowOff>
    </xdr:to>
    <xdr:cxnSp macro="">
      <xdr:nvCxnSpPr>
        <xdr:cNvPr id="177" name="直線コネクタ 176"/>
        <xdr:cNvCxnSpPr/>
      </xdr:nvCxnSpPr>
      <xdr:spPr>
        <a:xfrm flipV="1">
          <a:off x="2908300" y="13101814"/>
          <a:ext cx="889000" cy="9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8" name="フローチャート: 判断 177"/>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9" name="テキスト ボックス 178"/>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37726</xdr:rowOff>
    </xdr:from>
    <xdr:to>
      <xdr:col>15</xdr:col>
      <xdr:colOff>50800</xdr:colOff>
      <xdr:row>76</xdr:row>
      <xdr:rowOff>169304</xdr:rowOff>
    </xdr:to>
    <xdr:cxnSp macro="">
      <xdr:nvCxnSpPr>
        <xdr:cNvPr id="180" name="直線コネクタ 179"/>
        <xdr:cNvCxnSpPr/>
      </xdr:nvCxnSpPr>
      <xdr:spPr>
        <a:xfrm>
          <a:off x="2019300" y="13067926"/>
          <a:ext cx="889000" cy="13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120670</xdr:rowOff>
    </xdr:from>
    <xdr:to>
      <xdr:col>15</xdr:col>
      <xdr:colOff>101600</xdr:colOff>
      <xdr:row>77</xdr:row>
      <xdr:rowOff>50820</xdr:rowOff>
    </xdr:to>
    <xdr:sp macro="" textlink="">
      <xdr:nvSpPr>
        <xdr:cNvPr id="181" name="フローチャート: 判断 180"/>
        <xdr:cNvSpPr/>
      </xdr:nvSpPr>
      <xdr:spPr>
        <a:xfrm>
          <a:off x="2857500" y="1315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41947</xdr:rowOff>
    </xdr:from>
    <xdr:ext cx="599010" cy="259045"/>
    <xdr:sp macro="" textlink="">
      <xdr:nvSpPr>
        <xdr:cNvPr id="182" name="テキスト ボックス 181"/>
        <xdr:cNvSpPr txBox="1"/>
      </xdr:nvSpPr>
      <xdr:spPr>
        <a:xfrm>
          <a:off x="2608795" y="1324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9375</xdr:rowOff>
    </xdr:from>
    <xdr:to>
      <xdr:col>10</xdr:col>
      <xdr:colOff>114300</xdr:colOff>
      <xdr:row>76</xdr:row>
      <xdr:rowOff>37726</xdr:rowOff>
    </xdr:to>
    <xdr:cxnSp macro="">
      <xdr:nvCxnSpPr>
        <xdr:cNvPr id="183" name="直線コネクタ 182"/>
        <xdr:cNvCxnSpPr/>
      </xdr:nvCxnSpPr>
      <xdr:spPr>
        <a:xfrm>
          <a:off x="1130300" y="12010875"/>
          <a:ext cx="889000" cy="105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4" name="フローチャート: 判断 183"/>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150894</xdr:rowOff>
    </xdr:from>
    <xdr:ext cx="599010" cy="259045"/>
    <xdr:sp macro="" textlink="">
      <xdr:nvSpPr>
        <xdr:cNvPr id="185" name="テキスト ボックス 184"/>
        <xdr:cNvSpPr txBox="1"/>
      </xdr:nvSpPr>
      <xdr:spPr>
        <a:xfrm>
          <a:off x="1719795" y="13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6" name="フローチャート: 判断 185"/>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9605</xdr:rowOff>
    </xdr:from>
    <xdr:ext cx="599010" cy="259045"/>
    <xdr:sp macro="" textlink="">
      <xdr:nvSpPr>
        <xdr:cNvPr id="187" name="テキスト ボックス 186"/>
        <xdr:cNvSpPr txBox="1"/>
      </xdr:nvSpPr>
      <xdr:spPr>
        <a:xfrm>
          <a:off x="830795" y="133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75422</xdr:rowOff>
    </xdr:from>
    <xdr:to>
      <xdr:col>24</xdr:col>
      <xdr:colOff>114300</xdr:colOff>
      <xdr:row>77</xdr:row>
      <xdr:rowOff>5572</xdr:rowOff>
    </xdr:to>
    <xdr:sp macro="" textlink="">
      <xdr:nvSpPr>
        <xdr:cNvPr id="193" name="楕円 192"/>
        <xdr:cNvSpPr/>
      </xdr:nvSpPr>
      <xdr:spPr>
        <a:xfrm>
          <a:off x="4584700" y="131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98299</xdr:rowOff>
    </xdr:from>
    <xdr:ext cx="599010" cy="259045"/>
    <xdr:sp macro="" textlink="">
      <xdr:nvSpPr>
        <xdr:cNvPr id="194" name="民生費該当値テキスト"/>
        <xdr:cNvSpPr txBox="1"/>
      </xdr:nvSpPr>
      <xdr:spPr>
        <a:xfrm>
          <a:off x="4686300" y="129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20814</xdr:rowOff>
    </xdr:from>
    <xdr:to>
      <xdr:col>20</xdr:col>
      <xdr:colOff>38100</xdr:colOff>
      <xdr:row>76</xdr:row>
      <xdr:rowOff>122414</xdr:rowOff>
    </xdr:to>
    <xdr:sp macro="" textlink="">
      <xdr:nvSpPr>
        <xdr:cNvPr id="195" name="楕円 194"/>
        <xdr:cNvSpPr/>
      </xdr:nvSpPr>
      <xdr:spPr>
        <a:xfrm>
          <a:off x="3746500" y="1305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138940</xdr:rowOff>
    </xdr:from>
    <xdr:ext cx="599010" cy="259045"/>
    <xdr:sp macro="" textlink="">
      <xdr:nvSpPr>
        <xdr:cNvPr id="196" name="テキスト ボックス 195"/>
        <xdr:cNvSpPr txBox="1"/>
      </xdr:nvSpPr>
      <xdr:spPr>
        <a:xfrm>
          <a:off x="3497795" y="1282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118504</xdr:rowOff>
    </xdr:from>
    <xdr:to>
      <xdr:col>15</xdr:col>
      <xdr:colOff>101600</xdr:colOff>
      <xdr:row>77</xdr:row>
      <xdr:rowOff>48654</xdr:rowOff>
    </xdr:to>
    <xdr:sp macro="" textlink="">
      <xdr:nvSpPr>
        <xdr:cNvPr id="197" name="楕円 196"/>
        <xdr:cNvSpPr/>
      </xdr:nvSpPr>
      <xdr:spPr>
        <a:xfrm>
          <a:off x="2857500" y="131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65181</xdr:rowOff>
    </xdr:from>
    <xdr:ext cx="599010" cy="259045"/>
    <xdr:sp macro="" textlink="">
      <xdr:nvSpPr>
        <xdr:cNvPr id="198" name="テキスト ボックス 197"/>
        <xdr:cNvSpPr txBox="1"/>
      </xdr:nvSpPr>
      <xdr:spPr>
        <a:xfrm>
          <a:off x="2608795" y="1292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158376</xdr:rowOff>
    </xdr:from>
    <xdr:to>
      <xdr:col>10</xdr:col>
      <xdr:colOff>165100</xdr:colOff>
      <xdr:row>76</xdr:row>
      <xdr:rowOff>88526</xdr:rowOff>
    </xdr:to>
    <xdr:sp macro="" textlink="">
      <xdr:nvSpPr>
        <xdr:cNvPr id="199" name="楕円 198"/>
        <xdr:cNvSpPr/>
      </xdr:nvSpPr>
      <xdr:spPr>
        <a:xfrm>
          <a:off x="1968500" y="130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105053</xdr:rowOff>
    </xdr:from>
    <xdr:ext cx="599010" cy="259045"/>
    <xdr:sp macro="" textlink="">
      <xdr:nvSpPr>
        <xdr:cNvPr id="200" name="テキスト ボックス 199"/>
        <xdr:cNvSpPr txBox="1"/>
      </xdr:nvSpPr>
      <xdr:spPr>
        <a:xfrm>
          <a:off x="1719795" y="1279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130025</xdr:rowOff>
    </xdr:from>
    <xdr:to>
      <xdr:col>6</xdr:col>
      <xdr:colOff>38100</xdr:colOff>
      <xdr:row>70</xdr:row>
      <xdr:rowOff>60175</xdr:rowOff>
    </xdr:to>
    <xdr:sp macro="" textlink="">
      <xdr:nvSpPr>
        <xdr:cNvPr id="201" name="楕円 200"/>
        <xdr:cNvSpPr/>
      </xdr:nvSpPr>
      <xdr:spPr>
        <a:xfrm>
          <a:off x="1079500" y="119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76702</xdr:rowOff>
    </xdr:from>
    <xdr:ext cx="599010" cy="259045"/>
    <xdr:sp macro="" textlink="">
      <xdr:nvSpPr>
        <xdr:cNvPr id="202" name="テキスト ボックス 201"/>
        <xdr:cNvSpPr txBox="1"/>
      </xdr:nvSpPr>
      <xdr:spPr>
        <a:xfrm>
          <a:off x="830795" y="1173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5" name="直線コネクタ 224"/>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6"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7" name="直線コネクタ 226"/>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8"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9" name="直線コネクタ 228"/>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148867</xdr:rowOff>
    </xdr:from>
    <xdr:to>
      <xdr:col>24</xdr:col>
      <xdr:colOff>63500</xdr:colOff>
      <xdr:row>95</xdr:row>
      <xdr:rowOff>123013</xdr:rowOff>
    </xdr:to>
    <xdr:cxnSp macro="">
      <xdr:nvCxnSpPr>
        <xdr:cNvPr id="230" name="直線コネクタ 229"/>
        <xdr:cNvCxnSpPr/>
      </xdr:nvCxnSpPr>
      <xdr:spPr>
        <a:xfrm>
          <a:off x="3797300" y="16093717"/>
          <a:ext cx="838200" cy="31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31"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2" name="フローチャート: 判断 231"/>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148867</xdr:rowOff>
    </xdr:from>
    <xdr:to>
      <xdr:col>19</xdr:col>
      <xdr:colOff>177800</xdr:colOff>
      <xdr:row>95</xdr:row>
      <xdr:rowOff>25011</xdr:rowOff>
    </xdr:to>
    <xdr:cxnSp macro="">
      <xdr:nvCxnSpPr>
        <xdr:cNvPr id="233" name="直線コネクタ 232"/>
        <xdr:cNvCxnSpPr/>
      </xdr:nvCxnSpPr>
      <xdr:spPr>
        <a:xfrm flipV="1">
          <a:off x="2908300" y="16093717"/>
          <a:ext cx="889000" cy="21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4" name="フローチャート: 判断 233"/>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5" name="テキスト ボックス 234"/>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25011</xdr:rowOff>
    </xdr:from>
    <xdr:to>
      <xdr:col>15</xdr:col>
      <xdr:colOff>50800</xdr:colOff>
      <xdr:row>97</xdr:row>
      <xdr:rowOff>51803</xdr:rowOff>
    </xdr:to>
    <xdr:cxnSp macro="">
      <xdr:nvCxnSpPr>
        <xdr:cNvPr id="236" name="直線コネクタ 235"/>
        <xdr:cNvCxnSpPr/>
      </xdr:nvCxnSpPr>
      <xdr:spPr>
        <a:xfrm flipV="1">
          <a:off x="2019300" y="16312761"/>
          <a:ext cx="889000" cy="36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96490</xdr:rowOff>
    </xdr:from>
    <xdr:to>
      <xdr:col>15</xdr:col>
      <xdr:colOff>101600</xdr:colOff>
      <xdr:row>96</xdr:row>
      <xdr:rowOff>26640</xdr:rowOff>
    </xdr:to>
    <xdr:sp macro="" textlink="">
      <xdr:nvSpPr>
        <xdr:cNvPr id="237" name="フローチャート: 判断 236"/>
        <xdr:cNvSpPr/>
      </xdr:nvSpPr>
      <xdr:spPr>
        <a:xfrm>
          <a:off x="2857500" y="163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17767</xdr:rowOff>
    </xdr:from>
    <xdr:ext cx="534377" cy="259045"/>
    <xdr:sp macro="" textlink="">
      <xdr:nvSpPr>
        <xdr:cNvPr id="238" name="テキスト ボックス 237"/>
        <xdr:cNvSpPr txBox="1"/>
      </xdr:nvSpPr>
      <xdr:spPr>
        <a:xfrm>
          <a:off x="2641111" y="164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59896</xdr:rowOff>
    </xdr:from>
    <xdr:to>
      <xdr:col>10</xdr:col>
      <xdr:colOff>114300</xdr:colOff>
      <xdr:row>97</xdr:row>
      <xdr:rowOff>51803</xdr:rowOff>
    </xdr:to>
    <xdr:cxnSp macro="">
      <xdr:nvCxnSpPr>
        <xdr:cNvPr id="239" name="直線コネクタ 238"/>
        <xdr:cNvCxnSpPr/>
      </xdr:nvCxnSpPr>
      <xdr:spPr>
        <a:xfrm>
          <a:off x="1130300" y="16519096"/>
          <a:ext cx="889000" cy="16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40" name="フローチャート: 判断 239"/>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41" name="テキスト ボックス 240"/>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2" name="フローチャート: 判断 241"/>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3" name="テキスト ボックス 242"/>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72213</xdr:rowOff>
    </xdr:from>
    <xdr:to>
      <xdr:col>24</xdr:col>
      <xdr:colOff>114300</xdr:colOff>
      <xdr:row>96</xdr:row>
      <xdr:rowOff>2363</xdr:rowOff>
    </xdr:to>
    <xdr:sp macro="" textlink="">
      <xdr:nvSpPr>
        <xdr:cNvPr id="249" name="楕円 248"/>
        <xdr:cNvSpPr/>
      </xdr:nvSpPr>
      <xdr:spPr>
        <a:xfrm>
          <a:off x="4584700" y="163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95090</xdr:rowOff>
    </xdr:from>
    <xdr:ext cx="534377" cy="259045"/>
    <xdr:sp macro="" textlink="">
      <xdr:nvSpPr>
        <xdr:cNvPr id="250" name="衛生費該当値テキスト"/>
        <xdr:cNvSpPr txBox="1"/>
      </xdr:nvSpPr>
      <xdr:spPr>
        <a:xfrm>
          <a:off x="4686300" y="162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98067</xdr:rowOff>
    </xdr:from>
    <xdr:to>
      <xdr:col>20</xdr:col>
      <xdr:colOff>38100</xdr:colOff>
      <xdr:row>94</xdr:row>
      <xdr:rowOff>28217</xdr:rowOff>
    </xdr:to>
    <xdr:sp macro="" textlink="">
      <xdr:nvSpPr>
        <xdr:cNvPr id="251" name="楕円 250"/>
        <xdr:cNvSpPr/>
      </xdr:nvSpPr>
      <xdr:spPr>
        <a:xfrm>
          <a:off x="3746500" y="160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44744</xdr:rowOff>
    </xdr:from>
    <xdr:ext cx="534377" cy="259045"/>
    <xdr:sp macro="" textlink="">
      <xdr:nvSpPr>
        <xdr:cNvPr id="252" name="テキスト ボックス 251"/>
        <xdr:cNvSpPr txBox="1"/>
      </xdr:nvSpPr>
      <xdr:spPr>
        <a:xfrm>
          <a:off x="3530111" y="1581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145661</xdr:rowOff>
    </xdr:from>
    <xdr:to>
      <xdr:col>15</xdr:col>
      <xdr:colOff>101600</xdr:colOff>
      <xdr:row>95</xdr:row>
      <xdr:rowOff>75811</xdr:rowOff>
    </xdr:to>
    <xdr:sp macro="" textlink="">
      <xdr:nvSpPr>
        <xdr:cNvPr id="253" name="楕円 252"/>
        <xdr:cNvSpPr/>
      </xdr:nvSpPr>
      <xdr:spPr>
        <a:xfrm>
          <a:off x="2857500" y="162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92338</xdr:rowOff>
    </xdr:from>
    <xdr:ext cx="534377" cy="259045"/>
    <xdr:sp macro="" textlink="">
      <xdr:nvSpPr>
        <xdr:cNvPr id="254" name="テキスト ボックス 253"/>
        <xdr:cNvSpPr txBox="1"/>
      </xdr:nvSpPr>
      <xdr:spPr>
        <a:xfrm>
          <a:off x="2641111" y="1603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1003</xdr:rowOff>
    </xdr:from>
    <xdr:to>
      <xdr:col>10</xdr:col>
      <xdr:colOff>165100</xdr:colOff>
      <xdr:row>97</xdr:row>
      <xdr:rowOff>102603</xdr:rowOff>
    </xdr:to>
    <xdr:sp macro="" textlink="">
      <xdr:nvSpPr>
        <xdr:cNvPr id="255" name="楕円 254"/>
        <xdr:cNvSpPr/>
      </xdr:nvSpPr>
      <xdr:spPr>
        <a:xfrm>
          <a:off x="1968500" y="166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93730</xdr:rowOff>
    </xdr:from>
    <xdr:ext cx="534377" cy="259045"/>
    <xdr:sp macro="" textlink="">
      <xdr:nvSpPr>
        <xdr:cNvPr id="256" name="テキスト ボックス 255"/>
        <xdr:cNvSpPr txBox="1"/>
      </xdr:nvSpPr>
      <xdr:spPr>
        <a:xfrm>
          <a:off x="1752111" y="1672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9096</xdr:rowOff>
    </xdr:from>
    <xdr:to>
      <xdr:col>6</xdr:col>
      <xdr:colOff>38100</xdr:colOff>
      <xdr:row>96</xdr:row>
      <xdr:rowOff>110696</xdr:rowOff>
    </xdr:to>
    <xdr:sp macro="" textlink="">
      <xdr:nvSpPr>
        <xdr:cNvPr id="257" name="楕円 256"/>
        <xdr:cNvSpPr/>
      </xdr:nvSpPr>
      <xdr:spPr>
        <a:xfrm>
          <a:off x="1079500" y="164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127223</xdr:rowOff>
    </xdr:from>
    <xdr:ext cx="534377" cy="259045"/>
    <xdr:sp macro="" textlink="">
      <xdr:nvSpPr>
        <xdr:cNvPr id="258" name="テキスト ボックス 257"/>
        <xdr:cNvSpPr txBox="1"/>
      </xdr:nvSpPr>
      <xdr:spPr>
        <a:xfrm>
          <a:off x="863111" y="162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80" name="直線コネクタ 279"/>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3"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4" name="直線コネクタ 283"/>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155611</xdr:rowOff>
    </xdr:from>
    <xdr:to>
      <xdr:col>55</xdr:col>
      <xdr:colOff>0</xdr:colOff>
      <xdr:row>38</xdr:row>
      <xdr:rowOff>86299</xdr:rowOff>
    </xdr:to>
    <xdr:cxnSp macro="">
      <xdr:nvCxnSpPr>
        <xdr:cNvPr id="285" name="直線コネクタ 284"/>
        <xdr:cNvCxnSpPr/>
      </xdr:nvCxnSpPr>
      <xdr:spPr>
        <a:xfrm>
          <a:off x="9639300" y="6499261"/>
          <a:ext cx="838200" cy="10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6"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7" name="フローチャート: 判断 286"/>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86345</xdr:rowOff>
    </xdr:from>
    <xdr:to>
      <xdr:col>50</xdr:col>
      <xdr:colOff>114300</xdr:colOff>
      <xdr:row>37</xdr:row>
      <xdr:rowOff>155611</xdr:rowOff>
    </xdr:to>
    <xdr:cxnSp macro="">
      <xdr:nvCxnSpPr>
        <xdr:cNvPr id="288" name="直線コネクタ 287"/>
        <xdr:cNvCxnSpPr/>
      </xdr:nvCxnSpPr>
      <xdr:spPr>
        <a:xfrm>
          <a:off x="8750300" y="6429995"/>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9" name="フローチャート: 判断 288"/>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90" name="テキスト ボックス 289"/>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72949</xdr:rowOff>
    </xdr:from>
    <xdr:to>
      <xdr:col>45</xdr:col>
      <xdr:colOff>177800</xdr:colOff>
      <xdr:row>37</xdr:row>
      <xdr:rowOff>86345</xdr:rowOff>
    </xdr:to>
    <xdr:cxnSp macro="">
      <xdr:nvCxnSpPr>
        <xdr:cNvPr id="291" name="直線コネクタ 290"/>
        <xdr:cNvCxnSpPr/>
      </xdr:nvCxnSpPr>
      <xdr:spPr>
        <a:xfrm>
          <a:off x="7861300" y="6416599"/>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32756</xdr:rowOff>
    </xdr:from>
    <xdr:to>
      <xdr:col>46</xdr:col>
      <xdr:colOff>38100</xdr:colOff>
      <xdr:row>38</xdr:row>
      <xdr:rowOff>134356</xdr:rowOff>
    </xdr:to>
    <xdr:sp macro="" textlink="">
      <xdr:nvSpPr>
        <xdr:cNvPr id="292" name="フローチャート: 判断 291"/>
        <xdr:cNvSpPr/>
      </xdr:nvSpPr>
      <xdr:spPr>
        <a:xfrm>
          <a:off x="8699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125483</xdr:rowOff>
    </xdr:from>
    <xdr:ext cx="469744" cy="259045"/>
    <xdr:sp macro="" textlink="">
      <xdr:nvSpPr>
        <xdr:cNvPr id="293" name="テキスト ボックス 292"/>
        <xdr:cNvSpPr txBox="1"/>
      </xdr:nvSpPr>
      <xdr:spPr>
        <a:xfrm>
          <a:off x="8515428" y="664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153416</xdr:rowOff>
    </xdr:from>
    <xdr:to>
      <xdr:col>41</xdr:col>
      <xdr:colOff>50800</xdr:colOff>
      <xdr:row>37</xdr:row>
      <xdr:rowOff>72949</xdr:rowOff>
    </xdr:to>
    <xdr:cxnSp macro="">
      <xdr:nvCxnSpPr>
        <xdr:cNvPr id="294" name="直線コネクタ 293"/>
        <xdr:cNvCxnSpPr/>
      </xdr:nvCxnSpPr>
      <xdr:spPr>
        <a:xfrm>
          <a:off x="6972300" y="6325616"/>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5" name="フローチャート: 判断 294"/>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125026</xdr:rowOff>
    </xdr:from>
    <xdr:ext cx="469744" cy="259045"/>
    <xdr:sp macro="" textlink="">
      <xdr:nvSpPr>
        <xdr:cNvPr id="296" name="テキスト ボックス 295"/>
        <xdr:cNvSpPr txBox="1"/>
      </xdr:nvSpPr>
      <xdr:spPr>
        <a:xfrm>
          <a:off x="7626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7" name="フローチャート: 判断 296"/>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110624</xdr:rowOff>
    </xdr:from>
    <xdr:ext cx="469744" cy="259045"/>
    <xdr:sp macro="" textlink="">
      <xdr:nvSpPr>
        <xdr:cNvPr id="298" name="テキスト ボックス 297"/>
        <xdr:cNvSpPr txBox="1"/>
      </xdr:nvSpPr>
      <xdr:spPr>
        <a:xfrm>
          <a:off x="6737428"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35499</xdr:rowOff>
    </xdr:from>
    <xdr:to>
      <xdr:col>55</xdr:col>
      <xdr:colOff>50800</xdr:colOff>
      <xdr:row>38</xdr:row>
      <xdr:rowOff>137099</xdr:rowOff>
    </xdr:to>
    <xdr:sp macro="" textlink="">
      <xdr:nvSpPr>
        <xdr:cNvPr id="304" name="楕円 303"/>
        <xdr:cNvSpPr/>
      </xdr:nvSpPr>
      <xdr:spPr>
        <a:xfrm>
          <a:off x="10426700" y="65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469744" cy="259045"/>
    <xdr:sp macro="" textlink="">
      <xdr:nvSpPr>
        <xdr:cNvPr id="305" name="労働費該当値テキスト"/>
        <xdr:cNvSpPr txBox="1"/>
      </xdr:nvSpPr>
      <xdr:spPr>
        <a:xfrm>
          <a:off x="10528300" y="65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104811</xdr:rowOff>
    </xdr:from>
    <xdr:to>
      <xdr:col>50</xdr:col>
      <xdr:colOff>165100</xdr:colOff>
      <xdr:row>38</xdr:row>
      <xdr:rowOff>34961</xdr:rowOff>
    </xdr:to>
    <xdr:sp macro="" textlink="">
      <xdr:nvSpPr>
        <xdr:cNvPr id="306" name="楕円 305"/>
        <xdr:cNvSpPr/>
      </xdr:nvSpPr>
      <xdr:spPr>
        <a:xfrm>
          <a:off x="9588500" y="64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51488</xdr:rowOff>
    </xdr:from>
    <xdr:ext cx="469744" cy="259045"/>
    <xdr:sp macro="" textlink="">
      <xdr:nvSpPr>
        <xdr:cNvPr id="307" name="テキスト ボックス 306"/>
        <xdr:cNvSpPr txBox="1"/>
      </xdr:nvSpPr>
      <xdr:spPr>
        <a:xfrm>
          <a:off x="9404428" y="62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35545</xdr:rowOff>
    </xdr:from>
    <xdr:to>
      <xdr:col>46</xdr:col>
      <xdr:colOff>38100</xdr:colOff>
      <xdr:row>37</xdr:row>
      <xdr:rowOff>137145</xdr:rowOff>
    </xdr:to>
    <xdr:sp macro="" textlink="">
      <xdr:nvSpPr>
        <xdr:cNvPr id="308" name="楕円 307"/>
        <xdr:cNvSpPr/>
      </xdr:nvSpPr>
      <xdr:spPr>
        <a:xfrm>
          <a:off x="8699500" y="63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153672</xdr:rowOff>
    </xdr:from>
    <xdr:ext cx="469744" cy="259045"/>
    <xdr:sp macro="" textlink="">
      <xdr:nvSpPr>
        <xdr:cNvPr id="309" name="テキスト ボックス 308"/>
        <xdr:cNvSpPr txBox="1"/>
      </xdr:nvSpPr>
      <xdr:spPr>
        <a:xfrm>
          <a:off x="8515428" y="615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22149</xdr:rowOff>
    </xdr:from>
    <xdr:to>
      <xdr:col>41</xdr:col>
      <xdr:colOff>101600</xdr:colOff>
      <xdr:row>37</xdr:row>
      <xdr:rowOff>123749</xdr:rowOff>
    </xdr:to>
    <xdr:sp macro="" textlink="">
      <xdr:nvSpPr>
        <xdr:cNvPr id="310" name="楕円 309"/>
        <xdr:cNvSpPr/>
      </xdr:nvSpPr>
      <xdr:spPr>
        <a:xfrm>
          <a:off x="7810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140276</xdr:rowOff>
    </xdr:from>
    <xdr:ext cx="469744" cy="259045"/>
    <xdr:sp macro="" textlink="">
      <xdr:nvSpPr>
        <xdr:cNvPr id="311" name="テキスト ボックス 310"/>
        <xdr:cNvSpPr txBox="1"/>
      </xdr:nvSpPr>
      <xdr:spPr>
        <a:xfrm>
          <a:off x="7626428" y="614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102616</xdr:rowOff>
    </xdr:from>
    <xdr:to>
      <xdr:col>36</xdr:col>
      <xdr:colOff>165100</xdr:colOff>
      <xdr:row>37</xdr:row>
      <xdr:rowOff>32766</xdr:rowOff>
    </xdr:to>
    <xdr:sp macro="" textlink="">
      <xdr:nvSpPr>
        <xdr:cNvPr id="312" name="楕円 311"/>
        <xdr:cNvSpPr/>
      </xdr:nvSpPr>
      <xdr:spPr>
        <a:xfrm>
          <a:off x="6921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49293</xdr:rowOff>
    </xdr:from>
    <xdr:ext cx="469744" cy="259045"/>
    <xdr:sp macro="" textlink="">
      <xdr:nvSpPr>
        <xdr:cNvPr id="313" name="テキスト ボックス 312"/>
        <xdr:cNvSpPr txBox="1"/>
      </xdr:nvSpPr>
      <xdr:spPr>
        <a:xfrm>
          <a:off x="6737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4" name="直線コネクタ 32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5" name="テキスト ボックス 32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7" name="テキスト ボックス 32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8" name="直線コネクタ 32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9" name="テキスト ボックス 328"/>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3" name="直線コネクタ 332"/>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4"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5" name="直線コネクタ 334"/>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6"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7" name="直線コネクタ 336"/>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69183</xdr:rowOff>
    </xdr:from>
    <xdr:to>
      <xdr:col>55</xdr:col>
      <xdr:colOff>0</xdr:colOff>
      <xdr:row>56</xdr:row>
      <xdr:rowOff>130984</xdr:rowOff>
    </xdr:to>
    <xdr:cxnSp macro="">
      <xdr:nvCxnSpPr>
        <xdr:cNvPr id="338" name="直線コネクタ 337"/>
        <xdr:cNvCxnSpPr/>
      </xdr:nvCxnSpPr>
      <xdr:spPr>
        <a:xfrm>
          <a:off x="9639300" y="9670383"/>
          <a:ext cx="838200" cy="6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9"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40" name="フローチャート: 判断 339"/>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34961</xdr:rowOff>
    </xdr:from>
    <xdr:to>
      <xdr:col>50</xdr:col>
      <xdr:colOff>114300</xdr:colOff>
      <xdr:row>56</xdr:row>
      <xdr:rowOff>69183</xdr:rowOff>
    </xdr:to>
    <xdr:cxnSp macro="">
      <xdr:nvCxnSpPr>
        <xdr:cNvPr id="341" name="直線コネクタ 340"/>
        <xdr:cNvCxnSpPr/>
      </xdr:nvCxnSpPr>
      <xdr:spPr>
        <a:xfrm>
          <a:off x="8750300" y="9636161"/>
          <a:ext cx="889000" cy="3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2" name="フローチャート: 判断 341"/>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3" name="テキスト ボックス 342"/>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34961</xdr:rowOff>
    </xdr:from>
    <xdr:to>
      <xdr:col>45</xdr:col>
      <xdr:colOff>177800</xdr:colOff>
      <xdr:row>56</xdr:row>
      <xdr:rowOff>142163</xdr:rowOff>
    </xdr:to>
    <xdr:cxnSp macro="">
      <xdr:nvCxnSpPr>
        <xdr:cNvPr id="344" name="直線コネクタ 343"/>
        <xdr:cNvCxnSpPr/>
      </xdr:nvCxnSpPr>
      <xdr:spPr>
        <a:xfrm flipV="1">
          <a:off x="7861300" y="9636161"/>
          <a:ext cx="889000" cy="10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155222</xdr:rowOff>
    </xdr:from>
    <xdr:to>
      <xdr:col>46</xdr:col>
      <xdr:colOff>38100</xdr:colOff>
      <xdr:row>57</xdr:row>
      <xdr:rowOff>85372</xdr:rowOff>
    </xdr:to>
    <xdr:sp macro="" textlink="">
      <xdr:nvSpPr>
        <xdr:cNvPr id="345" name="フローチャート: 判断 344"/>
        <xdr:cNvSpPr/>
      </xdr:nvSpPr>
      <xdr:spPr>
        <a:xfrm>
          <a:off x="8699500" y="975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76499</xdr:rowOff>
    </xdr:from>
    <xdr:ext cx="534377" cy="259045"/>
    <xdr:sp macro="" textlink="">
      <xdr:nvSpPr>
        <xdr:cNvPr id="346" name="テキスト ボックス 345"/>
        <xdr:cNvSpPr txBox="1"/>
      </xdr:nvSpPr>
      <xdr:spPr>
        <a:xfrm>
          <a:off x="8483111" y="98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148044</xdr:rowOff>
    </xdr:from>
    <xdr:to>
      <xdr:col>41</xdr:col>
      <xdr:colOff>50800</xdr:colOff>
      <xdr:row>56</xdr:row>
      <xdr:rowOff>142163</xdr:rowOff>
    </xdr:to>
    <xdr:cxnSp macro="">
      <xdr:nvCxnSpPr>
        <xdr:cNvPr id="347" name="直線コネクタ 346"/>
        <xdr:cNvCxnSpPr/>
      </xdr:nvCxnSpPr>
      <xdr:spPr>
        <a:xfrm>
          <a:off x="6972300" y="9577794"/>
          <a:ext cx="889000" cy="16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8" name="フローチャート: 判断 347"/>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156984</xdr:rowOff>
    </xdr:from>
    <xdr:ext cx="534377" cy="259045"/>
    <xdr:sp macro="" textlink="">
      <xdr:nvSpPr>
        <xdr:cNvPr id="349" name="テキスト ボックス 348"/>
        <xdr:cNvSpPr txBox="1"/>
      </xdr:nvSpPr>
      <xdr:spPr>
        <a:xfrm>
          <a:off x="7594111" y="99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50" name="フローチャート: 判断 349"/>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159355</xdr:rowOff>
    </xdr:from>
    <xdr:ext cx="534377" cy="259045"/>
    <xdr:sp macro="" textlink="">
      <xdr:nvSpPr>
        <xdr:cNvPr id="351" name="テキスト ボックス 350"/>
        <xdr:cNvSpPr txBox="1"/>
      </xdr:nvSpPr>
      <xdr:spPr>
        <a:xfrm>
          <a:off x="6705111" y="99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80184</xdr:rowOff>
    </xdr:from>
    <xdr:to>
      <xdr:col>55</xdr:col>
      <xdr:colOff>50800</xdr:colOff>
      <xdr:row>57</xdr:row>
      <xdr:rowOff>10334</xdr:rowOff>
    </xdr:to>
    <xdr:sp macro="" textlink="">
      <xdr:nvSpPr>
        <xdr:cNvPr id="357" name="楕円 356"/>
        <xdr:cNvSpPr/>
      </xdr:nvSpPr>
      <xdr:spPr>
        <a:xfrm>
          <a:off x="10426700" y="968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103061</xdr:rowOff>
    </xdr:from>
    <xdr:ext cx="534377" cy="259045"/>
    <xdr:sp macro="" textlink="">
      <xdr:nvSpPr>
        <xdr:cNvPr id="358" name="農林水産業費該当値テキスト"/>
        <xdr:cNvSpPr txBox="1"/>
      </xdr:nvSpPr>
      <xdr:spPr>
        <a:xfrm>
          <a:off x="10528300" y="95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18383</xdr:rowOff>
    </xdr:from>
    <xdr:to>
      <xdr:col>50</xdr:col>
      <xdr:colOff>165100</xdr:colOff>
      <xdr:row>56</xdr:row>
      <xdr:rowOff>119983</xdr:rowOff>
    </xdr:to>
    <xdr:sp macro="" textlink="">
      <xdr:nvSpPr>
        <xdr:cNvPr id="359" name="楕円 358"/>
        <xdr:cNvSpPr/>
      </xdr:nvSpPr>
      <xdr:spPr>
        <a:xfrm>
          <a:off x="9588500" y="96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136510</xdr:rowOff>
    </xdr:from>
    <xdr:ext cx="534377" cy="259045"/>
    <xdr:sp macro="" textlink="">
      <xdr:nvSpPr>
        <xdr:cNvPr id="360" name="テキスト ボックス 359"/>
        <xdr:cNvSpPr txBox="1"/>
      </xdr:nvSpPr>
      <xdr:spPr>
        <a:xfrm>
          <a:off x="9372111" y="93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155611</xdr:rowOff>
    </xdr:from>
    <xdr:to>
      <xdr:col>46</xdr:col>
      <xdr:colOff>38100</xdr:colOff>
      <xdr:row>56</xdr:row>
      <xdr:rowOff>85761</xdr:rowOff>
    </xdr:to>
    <xdr:sp macro="" textlink="">
      <xdr:nvSpPr>
        <xdr:cNvPr id="361" name="楕円 360"/>
        <xdr:cNvSpPr/>
      </xdr:nvSpPr>
      <xdr:spPr>
        <a:xfrm>
          <a:off x="8699500" y="95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102288</xdr:rowOff>
    </xdr:from>
    <xdr:ext cx="534377" cy="259045"/>
    <xdr:sp macro="" textlink="">
      <xdr:nvSpPr>
        <xdr:cNvPr id="362" name="テキスト ボックス 361"/>
        <xdr:cNvSpPr txBox="1"/>
      </xdr:nvSpPr>
      <xdr:spPr>
        <a:xfrm>
          <a:off x="8483111" y="936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91363</xdr:rowOff>
    </xdr:from>
    <xdr:to>
      <xdr:col>41</xdr:col>
      <xdr:colOff>101600</xdr:colOff>
      <xdr:row>57</xdr:row>
      <xdr:rowOff>21513</xdr:rowOff>
    </xdr:to>
    <xdr:sp macro="" textlink="">
      <xdr:nvSpPr>
        <xdr:cNvPr id="363" name="楕円 362"/>
        <xdr:cNvSpPr/>
      </xdr:nvSpPr>
      <xdr:spPr>
        <a:xfrm>
          <a:off x="7810500" y="96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38040</xdr:rowOff>
    </xdr:from>
    <xdr:ext cx="534377" cy="259045"/>
    <xdr:sp macro="" textlink="">
      <xdr:nvSpPr>
        <xdr:cNvPr id="364" name="テキスト ボックス 363"/>
        <xdr:cNvSpPr txBox="1"/>
      </xdr:nvSpPr>
      <xdr:spPr>
        <a:xfrm>
          <a:off x="7594111" y="94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97244</xdr:rowOff>
    </xdr:from>
    <xdr:to>
      <xdr:col>36</xdr:col>
      <xdr:colOff>165100</xdr:colOff>
      <xdr:row>56</xdr:row>
      <xdr:rowOff>27394</xdr:rowOff>
    </xdr:to>
    <xdr:sp macro="" textlink="">
      <xdr:nvSpPr>
        <xdr:cNvPr id="365" name="楕円 364"/>
        <xdr:cNvSpPr/>
      </xdr:nvSpPr>
      <xdr:spPr>
        <a:xfrm>
          <a:off x="6921500" y="95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43921</xdr:rowOff>
    </xdr:from>
    <xdr:ext cx="534377" cy="259045"/>
    <xdr:sp macro="" textlink="">
      <xdr:nvSpPr>
        <xdr:cNvPr id="366" name="テキスト ボックス 365"/>
        <xdr:cNvSpPr txBox="1"/>
      </xdr:nvSpPr>
      <xdr:spPr>
        <a:xfrm>
          <a:off x="6705111" y="93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90" name="直線コネクタ 389"/>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91"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2" name="直線コネクタ 391"/>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3"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4" name="直線コネクタ 393"/>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115068</xdr:rowOff>
    </xdr:from>
    <xdr:to>
      <xdr:col>55</xdr:col>
      <xdr:colOff>0</xdr:colOff>
      <xdr:row>76</xdr:row>
      <xdr:rowOff>15608</xdr:rowOff>
    </xdr:to>
    <xdr:cxnSp macro="">
      <xdr:nvCxnSpPr>
        <xdr:cNvPr id="395" name="直線コネクタ 394"/>
        <xdr:cNvCxnSpPr/>
      </xdr:nvCxnSpPr>
      <xdr:spPr>
        <a:xfrm>
          <a:off x="9639300" y="12459468"/>
          <a:ext cx="838200" cy="58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6"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7" name="フローチャート: 判断 396"/>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115068</xdr:rowOff>
    </xdr:from>
    <xdr:to>
      <xdr:col>50</xdr:col>
      <xdr:colOff>114300</xdr:colOff>
      <xdr:row>76</xdr:row>
      <xdr:rowOff>58889</xdr:rowOff>
    </xdr:to>
    <xdr:cxnSp macro="">
      <xdr:nvCxnSpPr>
        <xdr:cNvPr id="398" name="直線コネクタ 397"/>
        <xdr:cNvCxnSpPr/>
      </xdr:nvCxnSpPr>
      <xdr:spPr>
        <a:xfrm flipV="1">
          <a:off x="8750300" y="12459468"/>
          <a:ext cx="889000" cy="62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9" name="フローチャート: 判断 398"/>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400" name="テキスト ボックス 399"/>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58889</xdr:rowOff>
    </xdr:from>
    <xdr:to>
      <xdr:col>45</xdr:col>
      <xdr:colOff>177800</xdr:colOff>
      <xdr:row>76</xdr:row>
      <xdr:rowOff>132308</xdr:rowOff>
    </xdr:to>
    <xdr:cxnSp macro="">
      <xdr:nvCxnSpPr>
        <xdr:cNvPr id="401" name="直線コネクタ 400"/>
        <xdr:cNvCxnSpPr/>
      </xdr:nvCxnSpPr>
      <xdr:spPr>
        <a:xfrm flipV="1">
          <a:off x="7861300" y="13089089"/>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74288</xdr:rowOff>
    </xdr:from>
    <xdr:to>
      <xdr:col>46</xdr:col>
      <xdr:colOff>38100</xdr:colOff>
      <xdr:row>78</xdr:row>
      <xdr:rowOff>4438</xdr:rowOff>
    </xdr:to>
    <xdr:sp macro="" textlink="">
      <xdr:nvSpPr>
        <xdr:cNvPr id="402" name="フローチャート: 判断 401"/>
        <xdr:cNvSpPr/>
      </xdr:nvSpPr>
      <xdr:spPr>
        <a:xfrm>
          <a:off x="8699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167015</xdr:rowOff>
    </xdr:from>
    <xdr:ext cx="534377" cy="259045"/>
    <xdr:sp macro="" textlink="">
      <xdr:nvSpPr>
        <xdr:cNvPr id="403" name="テキスト ボックス 402"/>
        <xdr:cNvSpPr txBox="1"/>
      </xdr:nvSpPr>
      <xdr:spPr>
        <a:xfrm>
          <a:off x="8483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9189</xdr:rowOff>
    </xdr:from>
    <xdr:to>
      <xdr:col>41</xdr:col>
      <xdr:colOff>50800</xdr:colOff>
      <xdr:row>76</xdr:row>
      <xdr:rowOff>132308</xdr:rowOff>
    </xdr:to>
    <xdr:cxnSp macro="">
      <xdr:nvCxnSpPr>
        <xdr:cNvPr id="404" name="直線コネクタ 403"/>
        <xdr:cNvCxnSpPr/>
      </xdr:nvCxnSpPr>
      <xdr:spPr>
        <a:xfrm>
          <a:off x="6972300" y="13039389"/>
          <a:ext cx="889000" cy="12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5" name="フローチャート: 判断 404"/>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6" name="テキスト ボックス 405"/>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7" name="フローチャート: 判断 406"/>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8" name="テキスト ボックス 407"/>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136258</xdr:rowOff>
    </xdr:from>
    <xdr:to>
      <xdr:col>55</xdr:col>
      <xdr:colOff>50800</xdr:colOff>
      <xdr:row>76</xdr:row>
      <xdr:rowOff>66408</xdr:rowOff>
    </xdr:to>
    <xdr:sp macro="" textlink="">
      <xdr:nvSpPr>
        <xdr:cNvPr id="414" name="楕円 413"/>
        <xdr:cNvSpPr/>
      </xdr:nvSpPr>
      <xdr:spPr>
        <a:xfrm>
          <a:off x="10426700" y="129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159135</xdr:rowOff>
    </xdr:from>
    <xdr:ext cx="534377" cy="259045"/>
    <xdr:sp macro="" textlink="">
      <xdr:nvSpPr>
        <xdr:cNvPr id="415" name="商工費該当値テキスト"/>
        <xdr:cNvSpPr txBox="1"/>
      </xdr:nvSpPr>
      <xdr:spPr>
        <a:xfrm>
          <a:off x="10528300" y="128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64268</xdr:rowOff>
    </xdr:from>
    <xdr:to>
      <xdr:col>50</xdr:col>
      <xdr:colOff>165100</xdr:colOff>
      <xdr:row>72</xdr:row>
      <xdr:rowOff>165868</xdr:rowOff>
    </xdr:to>
    <xdr:sp macro="" textlink="">
      <xdr:nvSpPr>
        <xdr:cNvPr id="416" name="楕円 415"/>
        <xdr:cNvSpPr/>
      </xdr:nvSpPr>
      <xdr:spPr>
        <a:xfrm>
          <a:off x="9588500" y="124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10945</xdr:rowOff>
    </xdr:from>
    <xdr:ext cx="534377" cy="259045"/>
    <xdr:sp macro="" textlink="">
      <xdr:nvSpPr>
        <xdr:cNvPr id="417" name="テキスト ボックス 416"/>
        <xdr:cNvSpPr txBox="1"/>
      </xdr:nvSpPr>
      <xdr:spPr>
        <a:xfrm>
          <a:off x="9372111" y="121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8089</xdr:rowOff>
    </xdr:from>
    <xdr:to>
      <xdr:col>46</xdr:col>
      <xdr:colOff>38100</xdr:colOff>
      <xdr:row>76</xdr:row>
      <xdr:rowOff>109689</xdr:rowOff>
    </xdr:to>
    <xdr:sp macro="" textlink="">
      <xdr:nvSpPr>
        <xdr:cNvPr id="418" name="楕円 417"/>
        <xdr:cNvSpPr/>
      </xdr:nvSpPr>
      <xdr:spPr>
        <a:xfrm>
          <a:off x="8699500" y="130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126217</xdr:rowOff>
    </xdr:from>
    <xdr:ext cx="534377" cy="259045"/>
    <xdr:sp macro="" textlink="">
      <xdr:nvSpPr>
        <xdr:cNvPr id="419" name="テキスト ボックス 418"/>
        <xdr:cNvSpPr txBox="1"/>
      </xdr:nvSpPr>
      <xdr:spPr>
        <a:xfrm>
          <a:off x="8483111" y="128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81508</xdr:rowOff>
    </xdr:from>
    <xdr:to>
      <xdr:col>41</xdr:col>
      <xdr:colOff>101600</xdr:colOff>
      <xdr:row>77</xdr:row>
      <xdr:rowOff>11658</xdr:rowOff>
    </xdr:to>
    <xdr:sp macro="" textlink="">
      <xdr:nvSpPr>
        <xdr:cNvPr id="420" name="楕円 419"/>
        <xdr:cNvSpPr/>
      </xdr:nvSpPr>
      <xdr:spPr>
        <a:xfrm>
          <a:off x="7810500" y="131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28186</xdr:rowOff>
    </xdr:from>
    <xdr:ext cx="534377" cy="259045"/>
    <xdr:sp macro="" textlink="">
      <xdr:nvSpPr>
        <xdr:cNvPr id="421" name="テキスト ボックス 420"/>
        <xdr:cNvSpPr txBox="1"/>
      </xdr:nvSpPr>
      <xdr:spPr>
        <a:xfrm>
          <a:off x="7594111" y="1288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129839</xdr:rowOff>
    </xdr:from>
    <xdr:to>
      <xdr:col>36</xdr:col>
      <xdr:colOff>165100</xdr:colOff>
      <xdr:row>76</xdr:row>
      <xdr:rowOff>59989</xdr:rowOff>
    </xdr:to>
    <xdr:sp macro="" textlink="">
      <xdr:nvSpPr>
        <xdr:cNvPr id="422" name="楕円 421"/>
        <xdr:cNvSpPr/>
      </xdr:nvSpPr>
      <xdr:spPr>
        <a:xfrm>
          <a:off x="6921500" y="129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76516</xdr:rowOff>
    </xdr:from>
    <xdr:ext cx="534377" cy="259045"/>
    <xdr:sp macro="" textlink="">
      <xdr:nvSpPr>
        <xdr:cNvPr id="423" name="テキスト ボックス 422"/>
        <xdr:cNvSpPr txBox="1"/>
      </xdr:nvSpPr>
      <xdr:spPr>
        <a:xfrm>
          <a:off x="6705111" y="1276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7" name="テキスト ボックス 43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9" name="テキスト ボックス 43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1" name="テキスト ボックス 44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3" name="テキスト ボックス 44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9" name="直線コネクタ 448"/>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50"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51" name="直線コネクタ 450"/>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2"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3" name="直線コネクタ 452"/>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117709</xdr:rowOff>
    </xdr:from>
    <xdr:to>
      <xdr:col>55</xdr:col>
      <xdr:colOff>0</xdr:colOff>
      <xdr:row>96</xdr:row>
      <xdr:rowOff>100132</xdr:rowOff>
    </xdr:to>
    <xdr:cxnSp macro="">
      <xdr:nvCxnSpPr>
        <xdr:cNvPr id="454" name="直線コネクタ 453"/>
        <xdr:cNvCxnSpPr/>
      </xdr:nvCxnSpPr>
      <xdr:spPr>
        <a:xfrm>
          <a:off x="9639300" y="16405459"/>
          <a:ext cx="838200" cy="1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5"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6" name="フローチャート: 判断 455"/>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43380</xdr:rowOff>
    </xdr:from>
    <xdr:to>
      <xdr:col>50</xdr:col>
      <xdr:colOff>114300</xdr:colOff>
      <xdr:row>95</xdr:row>
      <xdr:rowOff>117709</xdr:rowOff>
    </xdr:to>
    <xdr:cxnSp macro="">
      <xdr:nvCxnSpPr>
        <xdr:cNvPr id="457" name="直線コネクタ 456"/>
        <xdr:cNvCxnSpPr/>
      </xdr:nvCxnSpPr>
      <xdr:spPr>
        <a:xfrm>
          <a:off x="8750300" y="15988230"/>
          <a:ext cx="889000" cy="41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8" name="フローチャート: 判断 457"/>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9" name="テキスト ボックス 458"/>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43380</xdr:rowOff>
    </xdr:from>
    <xdr:to>
      <xdr:col>45</xdr:col>
      <xdr:colOff>177800</xdr:colOff>
      <xdr:row>94</xdr:row>
      <xdr:rowOff>39688</xdr:rowOff>
    </xdr:to>
    <xdr:cxnSp macro="">
      <xdr:nvCxnSpPr>
        <xdr:cNvPr id="460" name="直線コネクタ 459"/>
        <xdr:cNvCxnSpPr/>
      </xdr:nvCxnSpPr>
      <xdr:spPr>
        <a:xfrm flipV="1">
          <a:off x="7861300" y="15988230"/>
          <a:ext cx="889000" cy="16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17997</xdr:rowOff>
    </xdr:from>
    <xdr:to>
      <xdr:col>46</xdr:col>
      <xdr:colOff>38100</xdr:colOff>
      <xdr:row>98</xdr:row>
      <xdr:rowOff>119597</xdr:rowOff>
    </xdr:to>
    <xdr:sp macro="" textlink="">
      <xdr:nvSpPr>
        <xdr:cNvPr id="461" name="フローチャート: 判断 460"/>
        <xdr:cNvSpPr/>
      </xdr:nvSpPr>
      <xdr:spPr>
        <a:xfrm>
          <a:off x="8699500" y="1682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110724</xdr:rowOff>
    </xdr:from>
    <xdr:ext cx="534377" cy="259045"/>
    <xdr:sp macro="" textlink="">
      <xdr:nvSpPr>
        <xdr:cNvPr id="462" name="テキスト ボックス 461"/>
        <xdr:cNvSpPr txBox="1"/>
      </xdr:nvSpPr>
      <xdr:spPr>
        <a:xfrm>
          <a:off x="8483111" y="1691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39688</xdr:rowOff>
    </xdr:from>
    <xdr:to>
      <xdr:col>41</xdr:col>
      <xdr:colOff>50800</xdr:colOff>
      <xdr:row>95</xdr:row>
      <xdr:rowOff>2456</xdr:rowOff>
    </xdr:to>
    <xdr:cxnSp macro="">
      <xdr:nvCxnSpPr>
        <xdr:cNvPr id="463" name="直線コネクタ 462"/>
        <xdr:cNvCxnSpPr/>
      </xdr:nvCxnSpPr>
      <xdr:spPr>
        <a:xfrm flipV="1">
          <a:off x="6972300" y="16155988"/>
          <a:ext cx="889000" cy="13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4" name="フローチャート: 判断 463"/>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158819</xdr:rowOff>
    </xdr:from>
    <xdr:ext cx="534377" cy="259045"/>
    <xdr:sp macro="" textlink="">
      <xdr:nvSpPr>
        <xdr:cNvPr id="465" name="テキスト ボックス 464"/>
        <xdr:cNvSpPr txBox="1"/>
      </xdr:nvSpPr>
      <xdr:spPr>
        <a:xfrm>
          <a:off x="7594111" y="169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6" name="フローチャート: 判断 465"/>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153760</xdr:rowOff>
    </xdr:from>
    <xdr:ext cx="534377" cy="259045"/>
    <xdr:sp macro="" textlink="">
      <xdr:nvSpPr>
        <xdr:cNvPr id="467" name="テキスト ボックス 466"/>
        <xdr:cNvSpPr txBox="1"/>
      </xdr:nvSpPr>
      <xdr:spPr>
        <a:xfrm>
          <a:off x="6705111" y="169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49332</xdr:rowOff>
    </xdr:from>
    <xdr:to>
      <xdr:col>55</xdr:col>
      <xdr:colOff>50800</xdr:colOff>
      <xdr:row>96</xdr:row>
      <xdr:rowOff>150932</xdr:rowOff>
    </xdr:to>
    <xdr:sp macro="" textlink="">
      <xdr:nvSpPr>
        <xdr:cNvPr id="473" name="楕円 472"/>
        <xdr:cNvSpPr/>
      </xdr:nvSpPr>
      <xdr:spPr>
        <a:xfrm>
          <a:off x="10426700" y="1650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72209</xdr:rowOff>
    </xdr:from>
    <xdr:ext cx="599010" cy="259045"/>
    <xdr:sp macro="" textlink="">
      <xdr:nvSpPr>
        <xdr:cNvPr id="474" name="土木費該当値テキスト"/>
        <xdr:cNvSpPr txBox="1"/>
      </xdr:nvSpPr>
      <xdr:spPr>
        <a:xfrm>
          <a:off x="10528300" y="1635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66909</xdr:rowOff>
    </xdr:from>
    <xdr:to>
      <xdr:col>50</xdr:col>
      <xdr:colOff>165100</xdr:colOff>
      <xdr:row>95</xdr:row>
      <xdr:rowOff>168509</xdr:rowOff>
    </xdr:to>
    <xdr:sp macro="" textlink="">
      <xdr:nvSpPr>
        <xdr:cNvPr id="475" name="楕円 474"/>
        <xdr:cNvSpPr/>
      </xdr:nvSpPr>
      <xdr:spPr>
        <a:xfrm>
          <a:off x="9588500" y="163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13586</xdr:rowOff>
    </xdr:from>
    <xdr:ext cx="599010" cy="259045"/>
    <xdr:sp macro="" textlink="">
      <xdr:nvSpPr>
        <xdr:cNvPr id="476" name="テキスト ボックス 475"/>
        <xdr:cNvSpPr txBox="1"/>
      </xdr:nvSpPr>
      <xdr:spPr>
        <a:xfrm>
          <a:off x="9339795" y="161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164030</xdr:rowOff>
    </xdr:from>
    <xdr:to>
      <xdr:col>46</xdr:col>
      <xdr:colOff>38100</xdr:colOff>
      <xdr:row>93</xdr:row>
      <xdr:rowOff>94180</xdr:rowOff>
    </xdr:to>
    <xdr:sp macro="" textlink="">
      <xdr:nvSpPr>
        <xdr:cNvPr id="477" name="楕円 476"/>
        <xdr:cNvSpPr/>
      </xdr:nvSpPr>
      <xdr:spPr>
        <a:xfrm>
          <a:off x="8699500" y="159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110707</xdr:rowOff>
    </xdr:from>
    <xdr:ext cx="599010" cy="259045"/>
    <xdr:sp macro="" textlink="">
      <xdr:nvSpPr>
        <xdr:cNvPr id="478" name="テキスト ボックス 477"/>
        <xdr:cNvSpPr txBox="1"/>
      </xdr:nvSpPr>
      <xdr:spPr>
        <a:xfrm>
          <a:off x="8450795" y="1571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160338</xdr:rowOff>
    </xdr:from>
    <xdr:to>
      <xdr:col>41</xdr:col>
      <xdr:colOff>101600</xdr:colOff>
      <xdr:row>94</xdr:row>
      <xdr:rowOff>90488</xdr:rowOff>
    </xdr:to>
    <xdr:sp macro="" textlink="">
      <xdr:nvSpPr>
        <xdr:cNvPr id="479" name="楕円 478"/>
        <xdr:cNvSpPr/>
      </xdr:nvSpPr>
      <xdr:spPr>
        <a:xfrm>
          <a:off x="7810500" y="161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107015</xdr:rowOff>
    </xdr:from>
    <xdr:ext cx="599010" cy="259045"/>
    <xdr:sp macro="" textlink="">
      <xdr:nvSpPr>
        <xdr:cNvPr id="480" name="テキスト ボックス 479"/>
        <xdr:cNvSpPr txBox="1"/>
      </xdr:nvSpPr>
      <xdr:spPr>
        <a:xfrm>
          <a:off x="7561795" y="1588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123106</xdr:rowOff>
    </xdr:from>
    <xdr:to>
      <xdr:col>36</xdr:col>
      <xdr:colOff>165100</xdr:colOff>
      <xdr:row>95</xdr:row>
      <xdr:rowOff>53256</xdr:rowOff>
    </xdr:to>
    <xdr:sp macro="" textlink="">
      <xdr:nvSpPr>
        <xdr:cNvPr id="481" name="楕円 480"/>
        <xdr:cNvSpPr/>
      </xdr:nvSpPr>
      <xdr:spPr>
        <a:xfrm>
          <a:off x="6921500" y="162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69783</xdr:rowOff>
    </xdr:from>
    <xdr:ext cx="599010" cy="259045"/>
    <xdr:sp macro="" textlink="">
      <xdr:nvSpPr>
        <xdr:cNvPr id="482" name="テキスト ボックス 481"/>
        <xdr:cNvSpPr txBox="1"/>
      </xdr:nvSpPr>
      <xdr:spPr>
        <a:xfrm>
          <a:off x="6672795" y="1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5" name="直線コネクタ 504"/>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6"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7" name="直線コネクタ 506"/>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8"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9" name="直線コネクタ 508"/>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167041</xdr:rowOff>
    </xdr:from>
    <xdr:to>
      <xdr:col>85</xdr:col>
      <xdr:colOff>127000</xdr:colOff>
      <xdr:row>31</xdr:row>
      <xdr:rowOff>147107</xdr:rowOff>
    </xdr:to>
    <xdr:cxnSp macro="">
      <xdr:nvCxnSpPr>
        <xdr:cNvPr id="510" name="直線コネクタ 509"/>
        <xdr:cNvCxnSpPr/>
      </xdr:nvCxnSpPr>
      <xdr:spPr>
        <a:xfrm>
          <a:off x="15481300" y="5310541"/>
          <a:ext cx="838200" cy="1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11"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2" name="フローチャート: 判断 511"/>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167041</xdr:rowOff>
    </xdr:from>
    <xdr:to>
      <xdr:col>81</xdr:col>
      <xdr:colOff>50800</xdr:colOff>
      <xdr:row>33</xdr:row>
      <xdr:rowOff>132933</xdr:rowOff>
    </xdr:to>
    <xdr:cxnSp macro="">
      <xdr:nvCxnSpPr>
        <xdr:cNvPr id="513" name="直線コネクタ 512"/>
        <xdr:cNvCxnSpPr/>
      </xdr:nvCxnSpPr>
      <xdr:spPr>
        <a:xfrm flipV="1">
          <a:off x="14592300" y="5310541"/>
          <a:ext cx="889000" cy="48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4" name="フローチャート: 判断 513"/>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5" name="テキスト ボックス 514"/>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132933</xdr:rowOff>
    </xdr:from>
    <xdr:to>
      <xdr:col>76</xdr:col>
      <xdr:colOff>114300</xdr:colOff>
      <xdr:row>34</xdr:row>
      <xdr:rowOff>93523</xdr:rowOff>
    </xdr:to>
    <xdr:cxnSp macro="">
      <xdr:nvCxnSpPr>
        <xdr:cNvPr id="516" name="直線コネクタ 515"/>
        <xdr:cNvCxnSpPr/>
      </xdr:nvCxnSpPr>
      <xdr:spPr>
        <a:xfrm flipV="1">
          <a:off x="13703300" y="5790783"/>
          <a:ext cx="889000" cy="1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17" name="フローチャート: 判断 516"/>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18" name="テキスト ボックス 517"/>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9078</xdr:rowOff>
    </xdr:from>
    <xdr:to>
      <xdr:col>71</xdr:col>
      <xdr:colOff>177800</xdr:colOff>
      <xdr:row>34</xdr:row>
      <xdr:rowOff>93523</xdr:rowOff>
    </xdr:to>
    <xdr:cxnSp macro="">
      <xdr:nvCxnSpPr>
        <xdr:cNvPr id="519" name="直線コネクタ 518"/>
        <xdr:cNvCxnSpPr/>
      </xdr:nvCxnSpPr>
      <xdr:spPr>
        <a:xfrm>
          <a:off x="12814300" y="5838378"/>
          <a:ext cx="889000" cy="8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0" name="フローチャート: 判断 51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1" name="テキスト ボックス 520"/>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2" name="フローチャート: 判断 52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3" name="テキスト ボックス 522"/>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96307</xdr:rowOff>
    </xdr:from>
    <xdr:to>
      <xdr:col>85</xdr:col>
      <xdr:colOff>177800</xdr:colOff>
      <xdr:row>32</xdr:row>
      <xdr:rowOff>26457</xdr:rowOff>
    </xdr:to>
    <xdr:sp macro="" textlink="">
      <xdr:nvSpPr>
        <xdr:cNvPr id="529" name="楕円 528"/>
        <xdr:cNvSpPr/>
      </xdr:nvSpPr>
      <xdr:spPr>
        <a:xfrm>
          <a:off x="16268700" y="54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49334</xdr:rowOff>
    </xdr:from>
    <xdr:ext cx="534377" cy="259045"/>
    <xdr:sp macro="" textlink="">
      <xdr:nvSpPr>
        <xdr:cNvPr id="530" name="消防費該当値テキスト"/>
        <xdr:cNvSpPr txBox="1"/>
      </xdr:nvSpPr>
      <xdr:spPr>
        <a:xfrm>
          <a:off x="16370300" y="536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116241</xdr:rowOff>
    </xdr:from>
    <xdr:to>
      <xdr:col>81</xdr:col>
      <xdr:colOff>101600</xdr:colOff>
      <xdr:row>31</xdr:row>
      <xdr:rowOff>46391</xdr:rowOff>
    </xdr:to>
    <xdr:sp macro="" textlink="">
      <xdr:nvSpPr>
        <xdr:cNvPr id="531" name="楕円 530"/>
        <xdr:cNvSpPr/>
      </xdr:nvSpPr>
      <xdr:spPr>
        <a:xfrm>
          <a:off x="15430500" y="52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62918</xdr:rowOff>
    </xdr:from>
    <xdr:ext cx="534377" cy="259045"/>
    <xdr:sp macro="" textlink="">
      <xdr:nvSpPr>
        <xdr:cNvPr id="532" name="テキスト ボックス 531"/>
        <xdr:cNvSpPr txBox="1"/>
      </xdr:nvSpPr>
      <xdr:spPr>
        <a:xfrm>
          <a:off x="15214111" y="50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82133</xdr:rowOff>
    </xdr:from>
    <xdr:to>
      <xdr:col>76</xdr:col>
      <xdr:colOff>165100</xdr:colOff>
      <xdr:row>34</xdr:row>
      <xdr:rowOff>12283</xdr:rowOff>
    </xdr:to>
    <xdr:sp macro="" textlink="">
      <xdr:nvSpPr>
        <xdr:cNvPr id="533" name="楕円 532"/>
        <xdr:cNvSpPr/>
      </xdr:nvSpPr>
      <xdr:spPr>
        <a:xfrm>
          <a:off x="14541500" y="573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28810</xdr:rowOff>
    </xdr:from>
    <xdr:ext cx="534377" cy="259045"/>
    <xdr:sp macro="" textlink="">
      <xdr:nvSpPr>
        <xdr:cNvPr id="534" name="テキスト ボックス 533"/>
        <xdr:cNvSpPr txBox="1"/>
      </xdr:nvSpPr>
      <xdr:spPr>
        <a:xfrm>
          <a:off x="14325111" y="55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42723</xdr:rowOff>
    </xdr:from>
    <xdr:to>
      <xdr:col>72</xdr:col>
      <xdr:colOff>38100</xdr:colOff>
      <xdr:row>34</xdr:row>
      <xdr:rowOff>144323</xdr:rowOff>
    </xdr:to>
    <xdr:sp macro="" textlink="">
      <xdr:nvSpPr>
        <xdr:cNvPr id="535" name="楕円 534"/>
        <xdr:cNvSpPr/>
      </xdr:nvSpPr>
      <xdr:spPr>
        <a:xfrm>
          <a:off x="13652500" y="58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160850</xdr:rowOff>
    </xdr:from>
    <xdr:ext cx="534377" cy="259045"/>
    <xdr:sp macro="" textlink="">
      <xdr:nvSpPr>
        <xdr:cNvPr id="536" name="テキスト ボックス 535"/>
        <xdr:cNvSpPr txBox="1"/>
      </xdr:nvSpPr>
      <xdr:spPr>
        <a:xfrm>
          <a:off x="13436111" y="56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129728</xdr:rowOff>
    </xdr:from>
    <xdr:to>
      <xdr:col>67</xdr:col>
      <xdr:colOff>101600</xdr:colOff>
      <xdr:row>34</xdr:row>
      <xdr:rowOff>59878</xdr:rowOff>
    </xdr:to>
    <xdr:sp macro="" textlink="">
      <xdr:nvSpPr>
        <xdr:cNvPr id="537" name="楕円 536"/>
        <xdr:cNvSpPr/>
      </xdr:nvSpPr>
      <xdr:spPr>
        <a:xfrm>
          <a:off x="12763500" y="57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76405</xdr:rowOff>
    </xdr:from>
    <xdr:ext cx="534377" cy="259045"/>
    <xdr:sp macro="" textlink="">
      <xdr:nvSpPr>
        <xdr:cNvPr id="538" name="テキスト ボックス 537"/>
        <xdr:cNvSpPr txBox="1"/>
      </xdr:nvSpPr>
      <xdr:spPr>
        <a:xfrm>
          <a:off x="12547111" y="556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3" name="直線コネクタ 562"/>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4"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5" name="直線コネクタ 564"/>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6"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7" name="直線コネクタ 566"/>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47104</xdr:rowOff>
    </xdr:from>
    <xdr:to>
      <xdr:col>85</xdr:col>
      <xdr:colOff>127000</xdr:colOff>
      <xdr:row>56</xdr:row>
      <xdr:rowOff>146139</xdr:rowOff>
    </xdr:to>
    <xdr:cxnSp macro="">
      <xdr:nvCxnSpPr>
        <xdr:cNvPr id="568" name="直線コネクタ 567"/>
        <xdr:cNvCxnSpPr/>
      </xdr:nvCxnSpPr>
      <xdr:spPr>
        <a:xfrm>
          <a:off x="15481300" y="9648304"/>
          <a:ext cx="838200" cy="9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9"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70" name="フローチャート: 判断 569"/>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106452</xdr:rowOff>
    </xdr:from>
    <xdr:to>
      <xdr:col>81</xdr:col>
      <xdr:colOff>50800</xdr:colOff>
      <xdr:row>56</xdr:row>
      <xdr:rowOff>47104</xdr:rowOff>
    </xdr:to>
    <xdr:cxnSp macro="">
      <xdr:nvCxnSpPr>
        <xdr:cNvPr id="571" name="直線コネクタ 570"/>
        <xdr:cNvCxnSpPr/>
      </xdr:nvCxnSpPr>
      <xdr:spPr>
        <a:xfrm>
          <a:off x="14592300" y="9536202"/>
          <a:ext cx="889000" cy="1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2" name="フローチャート: 判断 571"/>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3" name="テキスト ボックス 572"/>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106452</xdr:rowOff>
    </xdr:from>
    <xdr:to>
      <xdr:col>76</xdr:col>
      <xdr:colOff>114300</xdr:colOff>
      <xdr:row>57</xdr:row>
      <xdr:rowOff>88443</xdr:rowOff>
    </xdr:to>
    <xdr:cxnSp macro="">
      <xdr:nvCxnSpPr>
        <xdr:cNvPr id="574" name="直線コネクタ 573"/>
        <xdr:cNvCxnSpPr/>
      </xdr:nvCxnSpPr>
      <xdr:spPr>
        <a:xfrm flipV="1">
          <a:off x="13703300" y="9536202"/>
          <a:ext cx="889000" cy="3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70206</xdr:rowOff>
    </xdr:from>
    <xdr:to>
      <xdr:col>76</xdr:col>
      <xdr:colOff>165100</xdr:colOff>
      <xdr:row>58</xdr:row>
      <xdr:rowOff>356</xdr:rowOff>
    </xdr:to>
    <xdr:sp macro="" textlink="">
      <xdr:nvSpPr>
        <xdr:cNvPr id="575" name="フローチャート: 判断 574"/>
        <xdr:cNvSpPr/>
      </xdr:nvSpPr>
      <xdr:spPr>
        <a:xfrm>
          <a:off x="14541500" y="984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162933</xdr:rowOff>
    </xdr:from>
    <xdr:ext cx="534377" cy="259045"/>
    <xdr:sp macro="" textlink="">
      <xdr:nvSpPr>
        <xdr:cNvPr id="576" name="テキスト ボックス 575"/>
        <xdr:cNvSpPr txBox="1"/>
      </xdr:nvSpPr>
      <xdr:spPr>
        <a:xfrm>
          <a:off x="14325111" y="99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88443</xdr:rowOff>
    </xdr:from>
    <xdr:to>
      <xdr:col>71</xdr:col>
      <xdr:colOff>177800</xdr:colOff>
      <xdr:row>57</xdr:row>
      <xdr:rowOff>92304</xdr:rowOff>
    </xdr:to>
    <xdr:cxnSp macro="">
      <xdr:nvCxnSpPr>
        <xdr:cNvPr id="577" name="直線コネクタ 576"/>
        <xdr:cNvCxnSpPr/>
      </xdr:nvCxnSpPr>
      <xdr:spPr>
        <a:xfrm flipV="1">
          <a:off x="12814300" y="986109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8" name="フローチャート: 判断 577"/>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9" name="テキスト ボックス 578"/>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80" name="フローチャート: 判断 579"/>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81" name="テキスト ボックス 580"/>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95339</xdr:rowOff>
    </xdr:from>
    <xdr:to>
      <xdr:col>85</xdr:col>
      <xdr:colOff>177800</xdr:colOff>
      <xdr:row>57</xdr:row>
      <xdr:rowOff>25489</xdr:rowOff>
    </xdr:to>
    <xdr:sp macro="" textlink="">
      <xdr:nvSpPr>
        <xdr:cNvPr id="587" name="楕円 586"/>
        <xdr:cNvSpPr/>
      </xdr:nvSpPr>
      <xdr:spPr>
        <a:xfrm>
          <a:off x="16268700" y="96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118216</xdr:rowOff>
    </xdr:from>
    <xdr:ext cx="534377" cy="259045"/>
    <xdr:sp macro="" textlink="">
      <xdr:nvSpPr>
        <xdr:cNvPr id="588" name="教育費該当値テキスト"/>
        <xdr:cNvSpPr txBox="1"/>
      </xdr:nvSpPr>
      <xdr:spPr>
        <a:xfrm>
          <a:off x="16370300" y="95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167754</xdr:rowOff>
    </xdr:from>
    <xdr:to>
      <xdr:col>81</xdr:col>
      <xdr:colOff>101600</xdr:colOff>
      <xdr:row>56</xdr:row>
      <xdr:rowOff>97904</xdr:rowOff>
    </xdr:to>
    <xdr:sp macro="" textlink="">
      <xdr:nvSpPr>
        <xdr:cNvPr id="589" name="楕円 588"/>
        <xdr:cNvSpPr/>
      </xdr:nvSpPr>
      <xdr:spPr>
        <a:xfrm>
          <a:off x="15430500" y="959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114431</xdr:rowOff>
    </xdr:from>
    <xdr:ext cx="534377" cy="259045"/>
    <xdr:sp macro="" textlink="">
      <xdr:nvSpPr>
        <xdr:cNvPr id="590" name="テキスト ボックス 589"/>
        <xdr:cNvSpPr txBox="1"/>
      </xdr:nvSpPr>
      <xdr:spPr>
        <a:xfrm>
          <a:off x="15214111" y="937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55652</xdr:rowOff>
    </xdr:from>
    <xdr:to>
      <xdr:col>76</xdr:col>
      <xdr:colOff>165100</xdr:colOff>
      <xdr:row>55</xdr:row>
      <xdr:rowOff>157252</xdr:rowOff>
    </xdr:to>
    <xdr:sp macro="" textlink="">
      <xdr:nvSpPr>
        <xdr:cNvPr id="591" name="楕円 590"/>
        <xdr:cNvSpPr/>
      </xdr:nvSpPr>
      <xdr:spPr>
        <a:xfrm>
          <a:off x="14541500" y="948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2329</xdr:rowOff>
    </xdr:from>
    <xdr:ext cx="534377" cy="259045"/>
    <xdr:sp macro="" textlink="">
      <xdr:nvSpPr>
        <xdr:cNvPr id="592" name="テキスト ボックス 591"/>
        <xdr:cNvSpPr txBox="1"/>
      </xdr:nvSpPr>
      <xdr:spPr>
        <a:xfrm>
          <a:off x="14325111" y="926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37643</xdr:rowOff>
    </xdr:from>
    <xdr:to>
      <xdr:col>72</xdr:col>
      <xdr:colOff>38100</xdr:colOff>
      <xdr:row>57</xdr:row>
      <xdr:rowOff>139243</xdr:rowOff>
    </xdr:to>
    <xdr:sp macro="" textlink="">
      <xdr:nvSpPr>
        <xdr:cNvPr id="593" name="楕円 592"/>
        <xdr:cNvSpPr/>
      </xdr:nvSpPr>
      <xdr:spPr>
        <a:xfrm>
          <a:off x="13652500" y="98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155770</xdr:rowOff>
    </xdr:from>
    <xdr:ext cx="534377" cy="259045"/>
    <xdr:sp macro="" textlink="">
      <xdr:nvSpPr>
        <xdr:cNvPr id="594" name="テキスト ボックス 593"/>
        <xdr:cNvSpPr txBox="1"/>
      </xdr:nvSpPr>
      <xdr:spPr>
        <a:xfrm>
          <a:off x="13436111" y="95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41504</xdr:rowOff>
    </xdr:from>
    <xdr:to>
      <xdr:col>67</xdr:col>
      <xdr:colOff>101600</xdr:colOff>
      <xdr:row>57</xdr:row>
      <xdr:rowOff>143104</xdr:rowOff>
    </xdr:to>
    <xdr:sp macro="" textlink="">
      <xdr:nvSpPr>
        <xdr:cNvPr id="595" name="楕円 594"/>
        <xdr:cNvSpPr/>
      </xdr:nvSpPr>
      <xdr:spPr>
        <a:xfrm>
          <a:off x="12763500" y="98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159631</xdr:rowOff>
    </xdr:from>
    <xdr:ext cx="534377" cy="259045"/>
    <xdr:sp macro="" textlink="">
      <xdr:nvSpPr>
        <xdr:cNvPr id="596" name="テキスト ボックス 595"/>
        <xdr:cNvSpPr txBox="1"/>
      </xdr:nvSpPr>
      <xdr:spPr>
        <a:xfrm>
          <a:off x="12547111" y="95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8" name="テキスト ボックス 60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1" name="直線コネクタ 61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2" name="テキスト ボックス 61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164686</xdr:rowOff>
    </xdr:from>
    <xdr:to>
      <xdr:col>85</xdr:col>
      <xdr:colOff>126364</xdr:colOff>
      <xdr:row>78</xdr:row>
      <xdr:rowOff>25400</xdr:rowOff>
    </xdr:to>
    <xdr:cxnSp macro="">
      <xdr:nvCxnSpPr>
        <xdr:cNvPr id="616" name="直線コネクタ 615"/>
        <xdr:cNvCxnSpPr/>
      </xdr:nvCxnSpPr>
      <xdr:spPr>
        <a:xfrm flipV="1">
          <a:off x="16317595" y="12680536"/>
          <a:ext cx="1269" cy="717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72552</xdr:rowOff>
    </xdr:from>
    <xdr:ext cx="249299" cy="259045"/>
    <xdr:sp macro="" textlink="">
      <xdr:nvSpPr>
        <xdr:cNvPr id="617" name="災害復旧費最小値テキスト"/>
        <xdr:cNvSpPr txBox="1"/>
      </xdr:nvSpPr>
      <xdr:spPr>
        <a:xfrm>
          <a:off x="16370300" y="134456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8" name="直線コネクタ 61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111363</xdr:rowOff>
    </xdr:from>
    <xdr:ext cx="599010" cy="259045"/>
    <xdr:sp macro="" textlink="">
      <xdr:nvSpPr>
        <xdr:cNvPr id="619" name="災害復旧費最大値テキスト"/>
        <xdr:cNvSpPr txBox="1"/>
      </xdr:nvSpPr>
      <xdr:spPr>
        <a:xfrm>
          <a:off x="16370300" y="1245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164686</xdr:rowOff>
    </xdr:from>
    <xdr:to>
      <xdr:col>86</xdr:col>
      <xdr:colOff>25400</xdr:colOff>
      <xdr:row>73</xdr:row>
      <xdr:rowOff>164686</xdr:rowOff>
    </xdr:to>
    <xdr:cxnSp macro="">
      <xdr:nvCxnSpPr>
        <xdr:cNvPr id="620" name="直線コネクタ 619"/>
        <xdr:cNvCxnSpPr/>
      </xdr:nvCxnSpPr>
      <xdr:spPr>
        <a:xfrm>
          <a:off x="16230600" y="1268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19817</xdr:rowOff>
    </xdr:from>
    <xdr:to>
      <xdr:col>85</xdr:col>
      <xdr:colOff>127000</xdr:colOff>
      <xdr:row>74</xdr:row>
      <xdr:rowOff>120743</xdr:rowOff>
    </xdr:to>
    <xdr:cxnSp macro="">
      <xdr:nvCxnSpPr>
        <xdr:cNvPr id="621" name="直線コネクタ 620"/>
        <xdr:cNvCxnSpPr/>
      </xdr:nvCxnSpPr>
      <xdr:spPr>
        <a:xfrm>
          <a:off x="15481300" y="12707117"/>
          <a:ext cx="838200" cy="10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117001</xdr:rowOff>
    </xdr:from>
    <xdr:ext cx="469744" cy="259045"/>
    <xdr:sp macro="" textlink="">
      <xdr:nvSpPr>
        <xdr:cNvPr id="622" name="災害復旧費平均値テキスト"/>
        <xdr:cNvSpPr txBox="1"/>
      </xdr:nvSpPr>
      <xdr:spPr>
        <a:xfrm>
          <a:off x="16370300" y="1331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138574</xdr:rowOff>
    </xdr:from>
    <xdr:to>
      <xdr:col>85</xdr:col>
      <xdr:colOff>177800</xdr:colOff>
      <xdr:row>78</xdr:row>
      <xdr:rowOff>68724</xdr:rowOff>
    </xdr:to>
    <xdr:sp macro="" textlink="">
      <xdr:nvSpPr>
        <xdr:cNvPr id="623" name="フローチャート: 判断 622"/>
        <xdr:cNvSpPr/>
      </xdr:nvSpPr>
      <xdr:spPr>
        <a:xfrm>
          <a:off x="16268700" y="1334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7352</xdr:rowOff>
    </xdr:from>
    <xdr:to>
      <xdr:col>81</xdr:col>
      <xdr:colOff>50800</xdr:colOff>
      <xdr:row>74</xdr:row>
      <xdr:rowOff>19817</xdr:rowOff>
    </xdr:to>
    <xdr:cxnSp macro="">
      <xdr:nvCxnSpPr>
        <xdr:cNvPr id="624" name="直線コネクタ 623"/>
        <xdr:cNvCxnSpPr/>
      </xdr:nvCxnSpPr>
      <xdr:spPr>
        <a:xfrm>
          <a:off x="14592300" y="12523202"/>
          <a:ext cx="889000" cy="18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132831</xdr:rowOff>
    </xdr:from>
    <xdr:to>
      <xdr:col>81</xdr:col>
      <xdr:colOff>101600</xdr:colOff>
      <xdr:row>78</xdr:row>
      <xdr:rowOff>62981</xdr:rowOff>
    </xdr:to>
    <xdr:sp macro="" textlink="">
      <xdr:nvSpPr>
        <xdr:cNvPr id="625" name="フローチャート: 判断 624"/>
        <xdr:cNvSpPr/>
      </xdr:nvSpPr>
      <xdr:spPr>
        <a:xfrm>
          <a:off x="15430500" y="133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54108</xdr:rowOff>
    </xdr:from>
    <xdr:ext cx="469744" cy="259045"/>
    <xdr:sp macro="" textlink="">
      <xdr:nvSpPr>
        <xdr:cNvPr id="626" name="テキスト ボックス 625"/>
        <xdr:cNvSpPr txBox="1"/>
      </xdr:nvSpPr>
      <xdr:spPr>
        <a:xfrm>
          <a:off x="15246428" y="1342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7352</xdr:rowOff>
    </xdr:from>
    <xdr:to>
      <xdr:col>76</xdr:col>
      <xdr:colOff>114300</xdr:colOff>
      <xdr:row>73</xdr:row>
      <xdr:rowOff>160360</xdr:rowOff>
    </xdr:to>
    <xdr:cxnSp macro="">
      <xdr:nvCxnSpPr>
        <xdr:cNvPr id="627" name="直線コネクタ 626"/>
        <xdr:cNvCxnSpPr/>
      </xdr:nvCxnSpPr>
      <xdr:spPr>
        <a:xfrm flipV="1">
          <a:off x="13703300" y="12523202"/>
          <a:ext cx="889000" cy="15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110869</xdr:rowOff>
    </xdr:from>
    <xdr:to>
      <xdr:col>76</xdr:col>
      <xdr:colOff>165100</xdr:colOff>
      <xdr:row>78</xdr:row>
      <xdr:rowOff>41019</xdr:rowOff>
    </xdr:to>
    <xdr:sp macro="" textlink="">
      <xdr:nvSpPr>
        <xdr:cNvPr id="628" name="フローチャート: 判断 627"/>
        <xdr:cNvSpPr/>
      </xdr:nvSpPr>
      <xdr:spPr>
        <a:xfrm>
          <a:off x="14541500" y="1331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32146</xdr:rowOff>
    </xdr:from>
    <xdr:ext cx="469744" cy="259045"/>
    <xdr:sp macro="" textlink="">
      <xdr:nvSpPr>
        <xdr:cNvPr id="629" name="テキスト ボックス 628"/>
        <xdr:cNvSpPr txBox="1"/>
      </xdr:nvSpPr>
      <xdr:spPr>
        <a:xfrm>
          <a:off x="14357428" y="134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159303</xdr:rowOff>
    </xdr:from>
    <xdr:to>
      <xdr:col>71</xdr:col>
      <xdr:colOff>177800</xdr:colOff>
      <xdr:row>73</xdr:row>
      <xdr:rowOff>160360</xdr:rowOff>
    </xdr:to>
    <xdr:cxnSp macro="">
      <xdr:nvCxnSpPr>
        <xdr:cNvPr id="630" name="直線コネクタ 629"/>
        <xdr:cNvCxnSpPr/>
      </xdr:nvCxnSpPr>
      <xdr:spPr>
        <a:xfrm>
          <a:off x="12814300" y="12160803"/>
          <a:ext cx="889000" cy="5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123789</xdr:rowOff>
    </xdr:from>
    <xdr:to>
      <xdr:col>72</xdr:col>
      <xdr:colOff>38100</xdr:colOff>
      <xdr:row>78</xdr:row>
      <xdr:rowOff>53939</xdr:rowOff>
    </xdr:to>
    <xdr:sp macro="" textlink="">
      <xdr:nvSpPr>
        <xdr:cNvPr id="631" name="フローチャート: 判断 630"/>
        <xdr:cNvSpPr/>
      </xdr:nvSpPr>
      <xdr:spPr>
        <a:xfrm>
          <a:off x="13652500" y="133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45066</xdr:rowOff>
    </xdr:from>
    <xdr:ext cx="469744" cy="259045"/>
    <xdr:sp macro="" textlink="">
      <xdr:nvSpPr>
        <xdr:cNvPr id="632" name="テキスト ボックス 631"/>
        <xdr:cNvSpPr txBox="1"/>
      </xdr:nvSpPr>
      <xdr:spPr>
        <a:xfrm>
          <a:off x="13468428" y="134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122149</xdr:rowOff>
    </xdr:from>
    <xdr:to>
      <xdr:col>67</xdr:col>
      <xdr:colOff>101600</xdr:colOff>
      <xdr:row>78</xdr:row>
      <xdr:rowOff>52299</xdr:rowOff>
    </xdr:to>
    <xdr:sp macro="" textlink="">
      <xdr:nvSpPr>
        <xdr:cNvPr id="633" name="フローチャート: 判断 632"/>
        <xdr:cNvSpPr/>
      </xdr:nvSpPr>
      <xdr:spPr>
        <a:xfrm>
          <a:off x="12763500" y="1332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43426</xdr:rowOff>
    </xdr:from>
    <xdr:ext cx="469744" cy="259045"/>
    <xdr:sp macro="" textlink="">
      <xdr:nvSpPr>
        <xdr:cNvPr id="634" name="テキスト ボックス 633"/>
        <xdr:cNvSpPr txBox="1"/>
      </xdr:nvSpPr>
      <xdr:spPr>
        <a:xfrm>
          <a:off x="12579428" y="1341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69943</xdr:rowOff>
    </xdr:from>
    <xdr:to>
      <xdr:col>85</xdr:col>
      <xdr:colOff>177800</xdr:colOff>
      <xdr:row>75</xdr:row>
      <xdr:rowOff>93</xdr:rowOff>
    </xdr:to>
    <xdr:sp macro="" textlink="">
      <xdr:nvSpPr>
        <xdr:cNvPr id="640" name="楕円 639"/>
        <xdr:cNvSpPr/>
      </xdr:nvSpPr>
      <xdr:spPr>
        <a:xfrm>
          <a:off x="16268700" y="1275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92820</xdr:rowOff>
    </xdr:from>
    <xdr:ext cx="599010" cy="259045"/>
    <xdr:sp macro="" textlink="">
      <xdr:nvSpPr>
        <xdr:cNvPr id="641" name="災害復旧費該当値テキスト"/>
        <xdr:cNvSpPr txBox="1"/>
      </xdr:nvSpPr>
      <xdr:spPr>
        <a:xfrm>
          <a:off x="16370300" y="1260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140467</xdr:rowOff>
    </xdr:from>
    <xdr:to>
      <xdr:col>81</xdr:col>
      <xdr:colOff>101600</xdr:colOff>
      <xdr:row>74</xdr:row>
      <xdr:rowOff>70617</xdr:rowOff>
    </xdr:to>
    <xdr:sp macro="" textlink="">
      <xdr:nvSpPr>
        <xdr:cNvPr id="642" name="楕円 641"/>
        <xdr:cNvSpPr/>
      </xdr:nvSpPr>
      <xdr:spPr>
        <a:xfrm>
          <a:off x="15430500" y="126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87144</xdr:rowOff>
    </xdr:from>
    <xdr:ext cx="599010" cy="259045"/>
    <xdr:sp macro="" textlink="">
      <xdr:nvSpPr>
        <xdr:cNvPr id="643" name="テキスト ボックス 642"/>
        <xdr:cNvSpPr txBox="1"/>
      </xdr:nvSpPr>
      <xdr:spPr>
        <a:xfrm>
          <a:off x="15181795" y="1243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128002</xdr:rowOff>
    </xdr:from>
    <xdr:to>
      <xdr:col>76</xdr:col>
      <xdr:colOff>165100</xdr:colOff>
      <xdr:row>73</xdr:row>
      <xdr:rowOff>58152</xdr:rowOff>
    </xdr:to>
    <xdr:sp macro="" textlink="">
      <xdr:nvSpPr>
        <xdr:cNvPr id="644" name="楕円 643"/>
        <xdr:cNvSpPr/>
      </xdr:nvSpPr>
      <xdr:spPr>
        <a:xfrm>
          <a:off x="14541500" y="124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74679</xdr:rowOff>
    </xdr:from>
    <xdr:ext cx="599010" cy="259045"/>
    <xdr:sp macro="" textlink="">
      <xdr:nvSpPr>
        <xdr:cNvPr id="645" name="テキスト ボックス 644"/>
        <xdr:cNvSpPr txBox="1"/>
      </xdr:nvSpPr>
      <xdr:spPr>
        <a:xfrm>
          <a:off x="14292795" y="1224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109560</xdr:rowOff>
    </xdr:from>
    <xdr:to>
      <xdr:col>72</xdr:col>
      <xdr:colOff>38100</xdr:colOff>
      <xdr:row>74</xdr:row>
      <xdr:rowOff>39710</xdr:rowOff>
    </xdr:to>
    <xdr:sp macro="" textlink="">
      <xdr:nvSpPr>
        <xdr:cNvPr id="646" name="楕円 645"/>
        <xdr:cNvSpPr/>
      </xdr:nvSpPr>
      <xdr:spPr>
        <a:xfrm>
          <a:off x="13652500" y="126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56237</xdr:rowOff>
    </xdr:from>
    <xdr:ext cx="599010" cy="259045"/>
    <xdr:sp macro="" textlink="">
      <xdr:nvSpPr>
        <xdr:cNvPr id="647" name="テキスト ボックス 646"/>
        <xdr:cNvSpPr txBox="1"/>
      </xdr:nvSpPr>
      <xdr:spPr>
        <a:xfrm>
          <a:off x="13403795" y="1240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108503</xdr:rowOff>
    </xdr:from>
    <xdr:to>
      <xdr:col>67</xdr:col>
      <xdr:colOff>101600</xdr:colOff>
      <xdr:row>71</xdr:row>
      <xdr:rowOff>38653</xdr:rowOff>
    </xdr:to>
    <xdr:sp macro="" textlink="">
      <xdr:nvSpPr>
        <xdr:cNvPr id="648" name="楕円 647"/>
        <xdr:cNvSpPr/>
      </xdr:nvSpPr>
      <xdr:spPr>
        <a:xfrm>
          <a:off x="12763500" y="121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55180</xdr:rowOff>
    </xdr:from>
    <xdr:ext cx="599010" cy="259045"/>
    <xdr:sp macro="" textlink="">
      <xdr:nvSpPr>
        <xdr:cNvPr id="649" name="テキスト ボックス 648"/>
        <xdr:cNvSpPr txBox="1"/>
      </xdr:nvSpPr>
      <xdr:spPr>
        <a:xfrm>
          <a:off x="12514795" y="1188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3" name="直線コネクタ 672"/>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4"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5" name="直線コネクタ 674"/>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6"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7" name="直線コネクタ 676"/>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37554</xdr:rowOff>
    </xdr:from>
    <xdr:to>
      <xdr:col>85</xdr:col>
      <xdr:colOff>127000</xdr:colOff>
      <xdr:row>94</xdr:row>
      <xdr:rowOff>114109</xdr:rowOff>
    </xdr:to>
    <xdr:cxnSp macro="">
      <xdr:nvCxnSpPr>
        <xdr:cNvPr id="678" name="直線コネクタ 677"/>
        <xdr:cNvCxnSpPr/>
      </xdr:nvCxnSpPr>
      <xdr:spPr>
        <a:xfrm>
          <a:off x="15481300" y="16153854"/>
          <a:ext cx="838200" cy="7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79"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0" name="フローチャート: 判断 679"/>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19152</xdr:rowOff>
    </xdr:from>
    <xdr:to>
      <xdr:col>81</xdr:col>
      <xdr:colOff>50800</xdr:colOff>
      <xdr:row>94</xdr:row>
      <xdr:rowOff>37554</xdr:rowOff>
    </xdr:to>
    <xdr:cxnSp macro="">
      <xdr:nvCxnSpPr>
        <xdr:cNvPr id="681" name="直線コネクタ 680"/>
        <xdr:cNvCxnSpPr/>
      </xdr:nvCxnSpPr>
      <xdr:spPr>
        <a:xfrm>
          <a:off x="14592300" y="16135452"/>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2" name="フローチャート: 判断 681"/>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3" name="テキスト ボックス 682"/>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3835</xdr:rowOff>
    </xdr:from>
    <xdr:to>
      <xdr:col>76</xdr:col>
      <xdr:colOff>114300</xdr:colOff>
      <xdr:row>94</xdr:row>
      <xdr:rowOff>19152</xdr:rowOff>
    </xdr:to>
    <xdr:cxnSp macro="">
      <xdr:nvCxnSpPr>
        <xdr:cNvPr id="684" name="直線コネクタ 683"/>
        <xdr:cNvCxnSpPr/>
      </xdr:nvCxnSpPr>
      <xdr:spPr>
        <a:xfrm>
          <a:off x="13703300" y="16120135"/>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85" name="フローチャート: 判断 684"/>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686" name="テキスト ボックス 685"/>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3835</xdr:rowOff>
    </xdr:from>
    <xdr:to>
      <xdr:col>71</xdr:col>
      <xdr:colOff>177800</xdr:colOff>
      <xdr:row>94</xdr:row>
      <xdr:rowOff>21070</xdr:rowOff>
    </xdr:to>
    <xdr:cxnSp macro="">
      <xdr:nvCxnSpPr>
        <xdr:cNvPr id="687" name="直線コネクタ 686"/>
        <xdr:cNvCxnSpPr/>
      </xdr:nvCxnSpPr>
      <xdr:spPr>
        <a:xfrm flipV="1">
          <a:off x="12814300" y="1612013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88" name="フローチャート: 判断 687"/>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89" name="テキスト ボックス 688"/>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0" name="フローチャート: 判断 689"/>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1" name="テキスト ボックス 690"/>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63309</xdr:rowOff>
    </xdr:from>
    <xdr:to>
      <xdr:col>85</xdr:col>
      <xdr:colOff>177800</xdr:colOff>
      <xdr:row>94</xdr:row>
      <xdr:rowOff>164909</xdr:rowOff>
    </xdr:to>
    <xdr:sp macro="" textlink="">
      <xdr:nvSpPr>
        <xdr:cNvPr id="697" name="楕円 696"/>
        <xdr:cNvSpPr/>
      </xdr:nvSpPr>
      <xdr:spPr>
        <a:xfrm>
          <a:off x="16268700" y="161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86186</xdr:rowOff>
    </xdr:from>
    <xdr:ext cx="534377" cy="259045"/>
    <xdr:sp macro="" textlink="">
      <xdr:nvSpPr>
        <xdr:cNvPr id="698" name="公債費該当値テキスト"/>
        <xdr:cNvSpPr txBox="1"/>
      </xdr:nvSpPr>
      <xdr:spPr>
        <a:xfrm>
          <a:off x="16370300" y="1603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158204</xdr:rowOff>
    </xdr:from>
    <xdr:to>
      <xdr:col>81</xdr:col>
      <xdr:colOff>101600</xdr:colOff>
      <xdr:row>94</xdr:row>
      <xdr:rowOff>88354</xdr:rowOff>
    </xdr:to>
    <xdr:sp macro="" textlink="">
      <xdr:nvSpPr>
        <xdr:cNvPr id="699" name="楕円 698"/>
        <xdr:cNvSpPr/>
      </xdr:nvSpPr>
      <xdr:spPr>
        <a:xfrm>
          <a:off x="15430500" y="161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104881</xdr:rowOff>
    </xdr:from>
    <xdr:ext cx="534377" cy="259045"/>
    <xdr:sp macro="" textlink="">
      <xdr:nvSpPr>
        <xdr:cNvPr id="700" name="テキスト ボックス 699"/>
        <xdr:cNvSpPr txBox="1"/>
      </xdr:nvSpPr>
      <xdr:spPr>
        <a:xfrm>
          <a:off x="15214111" y="15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139802</xdr:rowOff>
    </xdr:from>
    <xdr:to>
      <xdr:col>76</xdr:col>
      <xdr:colOff>165100</xdr:colOff>
      <xdr:row>94</xdr:row>
      <xdr:rowOff>69952</xdr:rowOff>
    </xdr:to>
    <xdr:sp macro="" textlink="">
      <xdr:nvSpPr>
        <xdr:cNvPr id="701" name="楕円 700"/>
        <xdr:cNvSpPr/>
      </xdr:nvSpPr>
      <xdr:spPr>
        <a:xfrm>
          <a:off x="14541500" y="1608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86479</xdr:rowOff>
    </xdr:from>
    <xdr:ext cx="534377" cy="259045"/>
    <xdr:sp macro="" textlink="">
      <xdr:nvSpPr>
        <xdr:cNvPr id="702" name="テキスト ボックス 701"/>
        <xdr:cNvSpPr txBox="1"/>
      </xdr:nvSpPr>
      <xdr:spPr>
        <a:xfrm>
          <a:off x="14325111" y="1585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124485</xdr:rowOff>
    </xdr:from>
    <xdr:to>
      <xdr:col>72</xdr:col>
      <xdr:colOff>38100</xdr:colOff>
      <xdr:row>94</xdr:row>
      <xdr:rowOff>54635</xdr:rowOff>
    </xdr:to>
    <xdr:sp macro="" textlink="">
      <xdr:nvSpPr>
        <xdr:cNvPr id="703" name="楕円 702"/>
        <xdr:cNvSpPr/>
      </xdr:nvSpPr>
      <xdr:spPr>
        <a:xfrm>
          <a:off x="13652500" y="160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71162</xdr:rowOff>
    </xdr:from>
    <xdr:ext cx="534377" cy="259045"/>
    <xdr:sp macro="" textlink="">
      <xdr:nvSpPr>
        <xdr:cNvPr id="704" name="テキスト ボックス 703"/>
        <xdr:cNvSpPr txBox="1"/>
      </xdr:nvSpPr>
      <xdr:spPr>
        <a:xfrm>
          <a:off x="13436111" y="158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141720</xdr:rowOff>
    </xdr:from>
    <xdr:to>
      <xdr:col>67</xdr:col>
      <xdr:colOff>101600</xdr:colOff>
      <xdr:row>94</xdr:row>
      <xdr:rowOff>71870</xdr:rowOff>
    </xdr:to>
    <xdr:sp macro="" textlink="">
      <xdr:nvSpPr>
        <xdr:cNvPr id="705" name="楕円 704"/>
        <xdr:cNvSpPr/>
      </xdr:nvSpPr>
      <xdr:spPr>
        <a:xfrm>
          <a:off x="12763500" y="160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88397</xdr:rowOff>
    </xdr:from>
    <xdr:ext cx="534377" cy="259045"/>
    <xdr:sp macro="" textlink="">
      <xdr:nvSpPr>
        <xdr:cNvPr id="706" name="テキスト ボックス 705"/>
        <xdr:cNvSpPr txBox="1"/>
      </xdr:nvSpPr>
      <xdr:spPr>
        <a:xfrm>
          <a:off x="12547111" y="1586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0" name="直線コネクタ 729"/>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1"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3"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4" name="直線コネクタ 733"/>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6"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7" name="フローチャート: 判断 736"/>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39" name="フローチャート: 判断 738"/>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0" name="テキスト ボックス 739"/>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144907</xdr:rowOff>
    </xdr:from>
    <xdr:to>
      <xdr:col>107</xdr:col>
      <xdr:colOff>101600</xdr:colOff>
      <xdr:row>39</xdr:row>
      <xdr:rowOff>75057</xdr:rowOff>
    </xdr:to>
    <xdr:sp macro="" textlink="">
      <xdr:nvSpPr>
        <xdr:cNvPr id="742" name="フローチャート: 判断 741"/>
        <xdr:cNvSpPr/>
      </xdr:nvSpPr>
      <xdr:spPr>
        <a:xfrm>
          <a:off x="20383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91584</xdr:rowOff>
    </xdr:from>
    <xdr:ext cx="378565" cy="259045"/>
    <xdr:sp macro="" textlink="">
      <xdr:nvSpPr>
        <xdr:cNvPr id="743" name="テキスト ボックス 742"/>
        <xdr:cNvSpPr txBox="1"/>
      </xdr:nvSpPr>
      <xdr:spPr>
        <a:xfrm>
          <a:off x="20245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5" name="フローチャート: 判断 74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6" name="テキスト ボックス 745"/>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7" name="フローチャート: 判断 746"/>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48" name="テキスト ボックス 747"/>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5"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総務費については、中心市街地拠点施設整備事業の増等に伴い住民一人当たりコストも対前年度比＋</a:t>
          </a:r>
          <a:r>
            <a:rPr kumimoji="1" lang="en-US" altLang="ja-JP" sz="1100">
              <a:latin typeface="ＭＳ Ｐゴシック" panose="020B0600070205080204" pitchFamily="50" charset="-128"/>
              <a:ea typeface="ＭＳ Ｐゴシック" panose="020B0600070205080204" pitchFamily="50" charset="-128"/>
            </a:rPr>
            <a:t>17,725</a:t>
          </a:r>
          <a:r>
            <a:rPr kumimoji="1" lang="ja-JP" altLang="en-US" sz="1100">
              <a:latin typeface="ＭＳ Ｐゴシック" panose="020B0600070205080204" pitchFamily="50" charset="-128"/>
              <a:ea typeface="ＭＳ Ｐゴシック" panose="020B0600070205080204" pitchFamily="50" charset="-128"/>
            </a:rPr>
            <a:t>円の増となった。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民生費については、国民健康保険事業勘定特別会計や介護保険事業特別会計、後期高齢者医療特別会計への繰出金が増となったものの、平成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年台風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号災害に伴う災害救助費が大きく減となったことから、住民一人当たりコストも対前年度比△</a:t>
          </a:r>
          <a:r>
            <a:rPr kumimoji="1" lang="en-US" altLang="ja-JP" sz="1100">
              <a:latin typeface="ＭＳ Ｐゴシック" panose="020B0600070205080204" pitchFamily="50" charset="-128"/>
              <a:ea typeface="ＭＳ Ｐゴシック" panose="020B0600070205080204" pitchFamily="50" charset="-128"/>
            </a:rPr>
            <a:t>11,944</a:t>
          </a:r>
          <a:r>
            <a:rPr kumimoji="1" lang="ja-JP" altLang="en-US" sz="1100">
              <a:latin typeface="ＭＳ Ｐゴシック" panose="020B0600070205080204" pitchFamily="50" charset="-128"/>
              <a:ea typeface="ＭＳ Ｐゴシック" panose="020B0600070205080204" pitchFamily="50" charset="-128"/>
            </a:rPr>
            <a:t>円の減となった。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衛生費については、宮古地区広域行政組合が実施するごみ焼却施設、し尿処理施設基幹的改良事業の減に伴い一部事務組合負担金が大きく減となったことから、住民一人当たりコストも△</a:t>
          </a:r>
          <a:r>
            <a:rPr kumimoji="1" lang="en-US" altLang="ja-JP" sz="1100">
              <a:latin typeface="ＭＳ Ｐゴシック" panose="020B0600070205080204" pitchFamily="50" charset="-128"/>
              <a:ea typeface="ＭＳ Ｐゴシック" panose="020B0600070205080204" pitchFamily="50" charset="-128"/>
            </a:rPr>
            <a:t>13,869</a:t>
          </a:r>
          <a:r>
            <a:rPr kumimoji="1" lang="ja-JP" altLang="en-US" sz="1100">
              <a:latin typeface="ＭＳ Ｐゴシック" panose="020B0600070205080204" pitchFamily="50" charset="-128"/>
              <a:ea typeface="ＭＳ Ｐゴシック" panose="020B0600070205080204" pitchFamily="50" charset="-128"/>
            </a:rPr>
            <a:t>円の減となった。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その他、東日本大震災からの復旧・復興事業の進捗に伴い全体として住民一人当たりコストは縮小している。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財政調整基金については、東日本大震災以後、震災復興特別交付税の交付等を主因とし財政調整基金の現在高が増となったが、復旧復興事業の額確定等による精算により今後は減少傾向が見込まれる。平成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年度は公共施設等総合管理基金の新設のための取崩しや、震災復興特別交付税の過大交付分の精算等を主因とし、前年度から△</a:t>
          </a:r>
          <a:r>
            <a:rPr kumimoji="1" lang="en-US" altLang="ja-JP" sz="1200">
              <a:latin typeface="ＭＳ Ｐゴシック" panose="020B0600070205080204" pitchFamily="50" charset="-128"/>
              <a:ea typeface="ＭＳ Ｐゴシック" panose="020B0600070205080204" pitchFamily="50" charset="-128"/>
            </a:rPr>
            <a:t>1,848</a:t>
          </a:r>
          <a:r>
            <a:rPr kumimoji="1" lang="ja-JP" altLang="en-US" sz="1200">
              <a:latin typeface="ＭＳ Ｐゴシック" panose="020B0600070205080204" pitchFamily="50" charset="-128"/>
              <a:ea typeface="ＭＳ Ｐゴシック" panose="020B0600070205080204" pitchFamily="50" charset="-128"/>
            </a:rPr>
            <a:t>百万円の減となったものの、適正規模は確保できている。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実質単年度収支については、実質収支が対前年度比△</a:t>
          </a:r>
          <a:r>
            <a:rPr kumimoji="1" lang="en-US" altLang="ja-JP" sz="1200">
              <a:latin typeface="ＭＳ Ｐゴシック" panose="020B0600070205080204" pitchFamily="50" charset="-128"/>
              <a:ea typeface="ＭＳ Ｐゴシック" panose="020B0600070205080204" pitchFamily="50" charset="-128"/>
            </a:rPr>
            <a:t>730</a:t>
          </a:r>
          <a:r>
            <a:rPr kumimoji="1" lang="ja-JP" altLang="en-US" sz="1200">
              <a:latin typeface="ＭＳ Ｐゴシック" panose="020B0600070205080204" pitchFamily="50" charset="-128"/>
              <a:ea typeface="ＭＳ Ｐゴシック" panose="020B0600070205080204" pitchFamily="50" charset="-128"/>
            </a:rPr>
            <a:t>百万円の減となったことに加え、基金の取崩しも対前年度比＋</a:t>
          </a:r>
          <a:r>
            <a:rPr kumimoji="1" lang="en-US" altLang="ja-JP" sz="1200">
              <a:latin typeface="ＭＳ Ｐゴシック" panose="020B0600070205080204" pitchFamily="50" charset="-128"/>
              <a:ea typeface="ＭＳ Ｐゴシック" panose="020B0600070205080204" pitchFamily="50" charset="-128"/>
            </a:rPr>
            <a:t>1,395</a:t>
          </a:r>
          <a:r>
            <a:rPr kumimoji="1" lang="ja-JP" altLang="en-US" sz="1200">
              <a:latin typeface="ＭＳ Ｐゴシック" panose="020B0600070205080204" pitchFamily="50" charset="-128"/>
              <a:ea typeface="ＭＳ Ｐゴシック" panose="020B0600070205080204" pitchFamily="50" charset="-128"/>
            </a:rPr>
            <a:t>百万円増となったことから、マイナスとなっている。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普通会計においては実質収支額が対前年度比△</a:t>
          </a:r>
          <a:r>
            <a:rPr kumimoji="1" lang="en-US" altLang="ja-JP" sz="1400">
              <a:latin typeface="ＭＳ Ｐゴシック" panose="020B0600070205080204" pitchFamily="50" charset="-128"/>
              <a:ea typeface="ＭＳ Ｐゴシック" panose="020B0600070205080204" pitchFamily="50" charset="-128"/>
            </a:rPr>
            <a:t>730</a:t>
          </a:r>
          <a:r>
            <a:rPr kumimoji="1" lang="ja-JP" altLang="en-US" sz="1400">
              <a:latin typeface="ＭＳ Ｐゴシック" panose="020B0600070205080204" pitchFamily="50" charset="-128"/>
              <a:ea typeface="ＭＳ Ｐゴシック" panose="020B0600070205080204" pitchFamily="50" charset="-128"/>
            </a:rPr>
            <a:t>百万円の減となったものの、公営企業会計においてはいずれも黒字額は増となっている。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今後も適正な財政運営を行い、黒字状態の維持に努める。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32026_&#23470;&#21476;&#24066;_2017(2&#22238;&#30446;)1021&#24066;&#30010;&#26449;&#3550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20.2</v>
          </cell>
          <cell r="CN51">
            <v>21.6</v>
          </cell>
          <cell r="CV51">
            <v>26.5</v>
          </cell>
        </row>
        <row r="53">
          <cell r="CF53">
            <v>59.1</v>
          </cell>
          <cell r="CN53">
            <v>59.6</v>
          </cell>
          <cell r="CV53">
            <v>60.6</v>
          </cell>
        </row>
        <row r="55">
          <cell r="AN55" t="str">
            <v>類似団体内平均値</v>
          </cell>
          <cell r="CF55">
            <v>39</v>
          </cell>
          <cell r="CN55">
            <v>33.1</v>
          </cell>
          <cell r="CV55">
            <v>31.3</v>
          </cell>
        </row>
        <row r="57">
          <cell r="CF57">
            <v>55.4</v>
          </cell>
          <cell r="CN57">
            <v>57.2</v>
          </cell>
          <cell r="CV57">
            <v>58.5</v>
          </cell>
        </row>
        <row r="72">
          <cell r="BP72" t="str">
            <v>H25</v>
          </cell>
          <cell r="BX72" t="str">
            <v>H26</v>
          </cell>
          <cell r="CF72" t="str">
            <v>H27</v>
          </cell>
          <cell r="CN72" t="str">
            <v>H28</v>
          </cell>
          <cell r="CV72" t="str">
            <v>H29</v>
          </cell>
        </row>
        <row r="73">
          <cell r="AN73" t="str">
            <v>当該団体値</v>
          </cell>
          <cell r="BP73">
            <v>11.3</v>
          </cell>
          <cell r="BX73">
            <v>18.3</v>
          </cell>
          <cell r="CF73">
            <v>20.2</v>
          </cell>
          <cell r="CN73">
            <v>21.6</v>
          </cell>
          <cell r="CV73">
            <v>26.5</v>
          </cell>
        </row>
        <row r="75">
          <cell r="BP75">
            <v>11.6</v>
          </cell>
          <cell r="BX75">
            <v>11.6</v>
          </cell>
          <cell r="CF75">
            <v>11.7</v>
          </cell>
          <cell r="CN75">
            <v>11.4</v>
          </cell>
          <cell r="CV75">
            <v>10.7</v>
          </cell>
        </row>
        <row r="77">
          <cell r="AN77" t="str">
            <v>類似団体内平均値</v>
          </cell>
          <cell r="BP77">
            <v>50.3</v>
          </cell>
          <cell r="BX77">
            <v>45.9</v>
          </cell>
          <cell r="CF77">
            <v>39</v>
          </cell>
          <cell r="CN77">
            <v>33.1</v>
          </cell>
          <cell r="CV77">
            <v>31.3</v>
          </cell>
        </row>
        <row r="79">
          <cell r="BP79">
            <v>9.6</v>
          </cell>
          <cell r="BX79">
            <v>8.8000000000000007</v>
          </cell>
          <cell r="CF79">
            <v>9</v>
          </cell>
          <cell r="CN79">
            <v>7.5</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55428915</v>
      </c>
      <c r="BO4" s="372"/>
      <c r="BP4" s="372"/>
      <c r="BQ4" s="372"/>
      <c r="BR4" s="372"/>
      <c r="BS4" s="372"/>
      <c r="BT4" s="372"/>
      <c r="BU4" s="373"/>
      <c r="BV4" s="371">
        <v>65116441</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10</v>
      </c>
      <c r="CU4" s="378"/>
      <c r="CV4" s="378"/>
      <c r="CW4" s="378"/>
      <c r="CX4" s="378"/>
      <c r="CY4" s="378"/>
      <c r="CZ4" s="378"/>
      <c r="DA4" s="379"/>
      <c r="DB4" s="377">
        <v>13.7</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52095694</v>
      </c>
      <c r="BO5" s="409"/>
      <c r="BP5" s="409"/>
      <c r="BQ5" s="409"/>
      <c r="BR5" s="409"/>
      <c r="BS5" s="409"/>
      <c r="BT5" s="409"/>
      <c r="BU5" s="410"/>
      <c r="BV5" s="408">
        <v>60434508</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90.8</v>
      </c>
      <c r="CU5" s="406"/>
      <c r="CV5" s="406"/>
      <c r="CW5" s="406"/>
      <c r="CX5" s="406"/>
      <c r="CY5" s="406"/>
      <c r="CZ5" s="406"/>
      <c r="DA5" s="407"/>
      <c r="DB5" s="405">
        <v>90.8</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3333221</v>
      </c>
      <c r="BO6" s="409"/>
      <c r="BP6" s="409"/>
      <c r="BQ6" s="409"/>
      <c r="BR6" s="409"/>
      <c r="BS6" s="409"/>
      <c r="BT6" s="409"/>
      <c r="BU6" s="410"/>
      <c r="BV6" s="408">
        <v>4681933</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95</v>
      </c>
      <c r="CU6" s="446"/>
      <c r="CV6" s="446"/>
      <c r="CW6" s="446"/>
      <c r="CX6" s="446"/>
      <c r="CY6" s="446"/>
      <c r="CZ6" s="446"/>
      <c r="DA6" s="447"/>
      <c r="DB6" s="445">
        <v>94.8</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95</v>
      </c>
      <c r="AV7" s="441"/>
      <c r="AW7" s="441"/>
      <c r="AX7" s="441"/>
      <c r="AY7" s="442" t="s">
        <v>99</v>
      </c>
      <c r="AZ7" s="443"/>
      <c r="BA7" s="443"/>
      <c r="BB7" s="443"/>
      <c r="BC7" s="443"/>
      <c r="BD7" s="443"/>
      <c r="BE7" s="443"/>
      <c r="BF7" s="443"/>
      <c r="BG7" s="443"/>
      <c r="BH7" s="443"/>
      <c r="BI7" s="443"/>
      <c r="BJ7" s="443"/>
      <c r="BK7" s="443"/>
      <c r="BL7" s="443"/>
      <c r="BM7" s="444"/>
      <c r="BN7" s="408">
        <v>1572259</v>
      </c>
      <c r="BO7" s="409"/>
      <c r="BP7" s="409"/>
      <c r="BQ7" s="409"/>
      <c r="BR7" s="409"/>
      <c r="BS7" s="409"/>
      <c r="BT7" s="409"/>
      <c r="BU7" s="410"/>
      <c r="BV7" s="408">
        <v>2190511</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17665905</v>
      </c>
      <c r="CU7" s="409"/>
      <c r="CV7" s="409"/>
      <c r="CW7" s="409"/>
      <c r="CX7" s="409"/>
      <c r="CY7" s="409"/>
      <c r="CZ7" s="409"/>
      <c r="DA7" s="410"/>
      <c r="DB7" s="408">
        <v>18193456</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1760962</v>
      </c>
      <c r="BO8" s="409"/>
      <c r="BP8" s="409"/>
      <c r="BQ8" s="409"/>
      <c r="BR8" s="409"/>
      <c r="BS8" s="409"/>
      <c r="BT8" s="409"/>
      <c r="BU8" s="410"/>
      <c r="BV8" s="408">
        <v>2491422</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0.38</v>
      </c>
      <c r="CU8" s="449"/>
      <c r="CV8" s="449"/>
      <c r="CW8" s="449"/>
      <c r="CX8" s="449"/>
      <c r="CY8" s="449"/>
      <c r="CZ8" s="449"/>
      <c r="DA8" s="450"/>
      <c r="DB8" s="448">
        <v>0.36</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56676</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-730460</v>
      </c>
      <c r="BO9" s="409"/>
      <c r="BP9" s="409"/>
      <c r="BQ9" s="409"/>
      <c r="BR9" s="409"/>
      <c r="BS9" s="409"/>
      <c r="BT9" s="409"/>
      <c r="BU9" s="410"/>
      <c r="BV9" s="408">
        <v>-1547291</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11.9</v>
      </c>
      <c r="CU9" s="406"/>
      <c r="CV9" s="406"/>
      <c r="CW9" s="406"/>
      <c r="CX9" s="406"/>
      <c r="CY9" s="406"/>
      <c r="CZ9" s="406"/>
      <c r="DA9" s="407"/>
      <c r="DB9" s="405">
        <v>11.8</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59430</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1248429</v>
      </c>
      <c r="BO10" s="409"/>
      <c r="BP10" s="409"/>
      <c r="BQ10" s="409"/>
      <c r="BR10" s="409"/>
      <c r="BS10" s="409"/>
      <c r="BT10" s="409"/>
      <c r="BU10" s="410"/>
      <c r="BV10" s="408">
        <v>2024427</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54159</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130</v>
      </c>
      <c r="AV12" s="441"/>
      <c r="AW12" s="441"/>
      <c r="AX12" s="441"/>
      <c r="AY12" s="442" t="s">
        <v>131</v>
      </c>
      <c r="AZ12" s="443"/>
      <c r="BA12" s="443"/>
      <c r="BB12" s="443"/>
      <c r="BC12" s="443"/>
      <c r="BD12" s="443"/>
      <c r="BE12" s="443"/>
      <c r="BF12" s="443"/>
      <c r="BG12" s="443"/>
      <c r="BH12" s="443"/>
      <c r="BI12" s="443"/>
      <c r="BJ12" s="443"/>
      <c r="BK12" s="443"/>
      <c r="BL12" s="443"/>
      <c r="BM12" s="444"/>
      <c r="BN12" s="408">
        <v>3095952</v>
      </c>
      <c r="BO12" s="409"/>
      <c r="BP12" s="409"/>
      <c r="BQ12" s="409"/>
      <c r="BR12" s="409"/>
      <c r="BS12" s="409"/>
      <c r="BT12" s="409"/>
      <c r="BU12" s="410"/>
      <c r="BV12" s="408">
        <v>1701387</v>
      </c>
      <c r="BW12" s="409"/>
      <c r="BX12" s="409"/>
      <c r="BY12" s="409"/>
      <c r="BZ12" s="409"/>
      <c r="CA12" s="409"/>
      <c r="CB12" s="409"/>
      <c r="CC12" s="410"/>
      <c r="CD12" s="411" t="s">
        <v>132</v>
      </c>
      <c r="CE12" s="412"/>
      <c r="CF12" s="412"/>
      <c r="CG12" s="412"/>
      <c r="CH12" s="412"/>
      <c r="CI12" s="412"/>
      <c r="CJ12" s="412"/>
      <c r="CK12" s="412"/>
      <c r="CL12" s="412"/>
      <c r="CM12" s="412"/>
      <c r="CN12" s="412"/>
      <c r="CO12" s="412"/>
      <c r="CP12" s="412"/>
      <c r="CQ12" s="412"/>
      <c r="CR12" s="412"/>
      <c r="CS12" s="413"/>
      <c r="CT12" s="448" t="s">
        <v>124</v>
      </c>
      <c r="CU12" s="449"/>
      <c r="CV12" s="449"/>
      <c r="CW12" s="449"/>
      <c r="CX12" s="449"/>
      <c r="CY12" s="449"/>
      <c r="CZ12" s="449"/>
      <c r="DA12" s="450"/>
      <c r="DB12" s="448" t="s">
        <v>123</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53968</v>
      </c>
      <c r="S13" s="490"/>
      <c r="T13" s="490"/>
      <c r="U13" s="490"/>
      <c r="V13" s="491"/>
      <c r="W13" s="424" t="s">
        <v>134</v>
      </c>
      <c r="X13" s="425"/>
      <c r="Y13" s="425"/>
      <c r="Z13" s="425"/>
      <c r="AA13" s="425"/>
      <c r="AB13" s="415"/>
      <c r="AC13" s="459">
        <v>2099</v>
      </c>
      <c r="AD13" s="460"/>
      <c r="AE13" s="460"/>
      <c r="AF13" s="460"/>
      <c r="AG13" s="499"/>
      <c r="AH13" s="459">
        <v>2548</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-2577983</v>
      </c>
      <c r="BO13" s="409"/>
      <c r="BP13" s="409"/>
      <c r="BQ13" s="409"/>
      <c r="BR13" s="409"/>
      <c r="BS13" s="409"/>
      <c r="BT13" s="409"/>
      <c r="BU13" s="410"/>
      <c r="BV13" s="408">
        <v>-1224251</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10.7</v>
      </c>
      <c r="CU13" s="406"/>
      <c r="CV13" s="406"/>
      <c r="CW13" s="406"/>
      <c r="CX13" s="406"/>
      <c r="CY13" s="406"/>
      <c r="CZ13" s="406"/>
      <c r="DA13" s="407"/>
      <c r="DB13" s="405">
        <v>11.4</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55150</v>
      </c>
      <c r="S14" s="490"/>
      <c r="T14" s="490"/>
      <c r="U14" s="490"/>
      <c r="V14" s="491"/>
      <c r="W14" s="398"/>
      <c r="X14" s="399"/>
      <c r="Y14" s="399"/>
      <c r="Z14" s="399"/>
      <c r="AA14" s="399"/>
      <c r="AB14" s="388"/>
      <c r="AC14" s="492">
        <v>8</v>
      </c>
      <c r="AD14" s="493"/>
      <c r="AE14" s="493"/>
      <c r="AF14" s="493"/>
      <c r="AG14" s="494"/>
      <c r="AH14" s="492">
        <v>10</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26.5</v>
      </c>
      <c r="CU14" s="504"/>
      <c r="CV14" s="504"/>
      <c r="CW14" s="504"/>
      <c r="CX14" s="504"/>
      <c r="CY14" s="504"/>
      <c r="CZ14" s="504"/>
      <c r="DA14" s="505"/>
      <c r="DB14" s="503">
        <v>21.6</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133</v>
      </c>
      <c r="N15" s="497"/>
      <c r="O15" s="497"/>
      <c r="P15" s="497"/>
      <c r="Q15" s="498"/>
      <c r="R15" s="489">
        <v>54996</v>
      </c>
      <c r="S15" s="490"/>
      <c r="T15" s="490"/>
      <c r="U15" s="490"/>
      <c r="V15" s="491"/>
      <c r="W15" s="424" t="s">
        <v>141</v>
      </c>
      <c r="X15" s="425"/>
      <c r="Y15" s="425"/>
      <c r="Z15" s="425"/>
      <c r="AA15" s="425"/>
      <c r="AB15" s="415"/>
      <c r="AC15" s="459">
        <v>7411</v>
      </c>
      <c r="AD15" s="460"/>
      <c r="AE15" s="460"/>
      <c r="AF15" s="460"/>
      <c r="AG15" s="499"/>
      <c r="AH15" s="459">
        <v>6486</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5734177</v>
      </c>
      <c r="BO15" s="372"/>
      <c r="BP15" s="372"/>
      <c r="BQ15" s="372"/>
      <c r="BR15" s="372"/>
      <c r="BS15" s="372"/>
      <c r="BT15" s="372"/>
      <c r="BU15" s="373"/>
      <c r="BV15" s="371">
        <v>5610203</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28.3</v>
      </c>
      <c r="AD16" s="493"/>
      <c r="AE16" s="493"/>
      <c r="AF16" s="493"/>
      <c r="AG16" s="494"/>
      <c r="AH16" s="492">
        <v>25.4</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14788489</v>
      </c>
      <c r="BO16" s="409"/>
      <c r="BP16" s="409"/>
      <c r="BQ16" s="409"/>
      <c r="BR16" s="409"/>
      <c r="BS16" s="409"/>
      <c r="BT16" s="409"/>
      <c r="BU16" s="410"/>
      <c r="BV16" s="408">
        <v>15057253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16705</v>
      </c>
      <c r="AD17" s="460"/>
      <c r="AE17" s="460"/>
      <c r="AF17" s="460"/>
      <c r="AG17" s="499"/>
      <c r="AH17" s="459">
        <v>16534</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7302938</v>
      </c>
      <c r="BO17" s="409"/>
      <c r="BP17" s="409"/>
      <c r="BQ17" s="409"/>
      <c r="BR17" s="409"/>
      <c r="BS17" s="409"/>
      <c r="BT17" s="409"/>
      <c r="BU17" s="410"/>
      <c r="BV17" s="408">
        <v>7132341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1259.1500000000001</v>
      </c>
      <c r="M18" s="521"/>
      <c r="N18" s="521"/>
      <c r="O18" s="521"/>
      <c r="P18" s="521"/>
      <c r="Q18" s="521"/>
      <c r="R18" s="522"/>
      <c r="S18" s="522"/>
      <c r="T18" s="522"/>
      <c r="U18" s="522"/>
      <c r="V18" s="523"/>
      <c r="W18" s="426"/>
      <c r="X18" s="427"/>
      <c r="Y18" s="427"/>
      <c r="Z18" s="427"/>
      <c r="AA18" s="427"/>
      <c r="AB18" s="418"/>
      <c r="AC18" s="524">
        <v>63.7</v>
      </c>
      <c r="AD18" s="525"/>
      <c r="AE18" s="525"/>
      <c r="AF18" s="525"/>
      <c r="AG18" s="526"/>
      <c r="AH18" s="524">
        <v>64.7</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15906357</v>
      </c>
      <c r="BO18" s="409"/>
      <c r="BP18" s="409"/>
      <c r="BQ18" s="409"/>
      <c r="BR18" s="409"/>
      <c r="BS18" s="409"/>
      <c r="BT18" s="409"/>
      <c r="BU18" s="410"/>
      <c r="BV18" s="408">
        <v>16332614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45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27629975</v>
      </c>
      <c r="BO19" s="409"/>
      <c r="BP19" s="409"/>
      <c r="BQ19" s="409"/>
      <c r="BR19" s="409"/>
      <c r="BS19" s="409"/>
      <c r="BT19" s="409"/>
      <c r="BU19" s="410"/>
      <c r="BV19" s="408">
        <v>31088790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23387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39413981</v>
      </c>
      <c r="BO23" s="409"/>
      <c r="BP23" s="409"/>
      <c r="BQ23" s="409"/>
      <c r="BR23" s="409"/>
      <c r="BS23" s="409"/>
      <c r="BT23" s="409"/>
      <c r="BU23" s="410"/>
      <c r="BV23" s="408">
        <v>36240635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8300</v>
      </c>
      <c r="R24" s="460"/>
      <c r="S24" s="460"/>
      <c r="T24" s="460"/>
      <c r="U24" s="460"/>
      <c r="V24" s="499"/>
      <c r="W24" s="558"/>
      <c r="X24" s="546"/>
      <c r="Y24" s="547"/>
      <c r="Z24" s="458" t="s">
        <v>165</v>
      </c>
      <c r="AA24" s="438"/>
      <c r="AB24" s="438"/>
      <c r="AC24" s="438"/>
      <c r="AD24" s="438"/>
      <c r="AE24" s="438"/>
      <c r="AF24" s="438"/>
      <c r="AG24" s="439"/>
      <c r="AH24" s="459">
        <v>536</v>
      </c>
      <c r="AI24" s="460"/>
      <c r="AJ24" s="460"/>
      <c r="AK24" s="460"/>
      <c r="AL24" s="499"/>
      <c r="AM24" s="459">
        <v>1671784</v>
      </c>
      <c r="AN24" s="460"/>
      <c r="AO24" s="460"/>
      <c r="AP24" s="460"/>
      <c r="AQ24" s="460"/>
      <c r="AR24" s="499"/>
      <c r="AS24" s="459">
        <v>3119</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35128811</v>
      </c>
      <c r="BO24" s="409"/>
      <c r="BP24" s="409"/>
      <c r="BQ24" s="409"/>
      <c r="BR24" s="409"/>
      <c r="BS24" s="409"/>
      <c r="BT24" s="409"/>
      <c r="BU24" s="410"/>
      <c r="BV24" s="408">
        <v>31645340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2</v>
      </c>
      <c r="M25" s="460"/>
      <c r="N25" s="460"/>
      <c r="O25" s="460"/>
      <c r="P25" s="499"/>
      <c r="Q25" s="459">
        <v>6700</v>
      </c>
      <c r="R25" s="460"/>
      <c r="S25" s="460"/>
      <c r="T25" s="460"/>
      <c r="U25" s="460"/>
      <c r="V25" s="499"/>
      <c r="W25" s="558"/>
      <c r="X25" s="546"/>
      <c r="Y25" s="547"/>
      <c r="Z25" s="458" t="s">
        <v>168</v>
      </c>
      <c r="AA25" s="438"/>
      <c r="AB25" s="438"/>
      <c r="AC25" s="438"/>
      <c r="AD25" s="438"/>
      <c r="AE25" s="438"/>
      <c r="AF25" s="438"/>
      <c r="AG25" s="439"/>
      <c r="AH25" s="459" t="s">
        <v>169</v>
      </c>
      <c r="AI25" s="460"/>
      <c r="AJ25" s="460"/>
      <c r="AK25" s="460"/>
      <c r="AL25" s="499"/>
      <c r="AM25" s="459" t="s">
        <v>170</v>
      </c>
      <c r="AN25" s="460"/>
      <c r="AO25" s="460"/>
      <c r="AP25" s="460"/>
      <c r="AQ25" s="460"/>
      <c r="AR25" s="499"/>
      <c r="AS25" s="459" t="s">
        <v>170</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10383516</v>
      </c>
      <c r="BO25" s="372"/>
      <c r="BP25" s="372"/>
      <c r="BQ25" s="372"/>
      <c r="BR25" s="372"/>
      <c r="BS25" s="372"/>
      <c r="BT25" s="372"/>
      <c r="BU25" s="373"/>
      <c r="BV25" s="371">
        <v>17839807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172</v>
      </c>
      <c r="F26" s="438"/>
      <c r="G26" s="438"/>
      <c r="H26" s="438"/>
      <c r="I26" s="438"/>
      <c r="J26" s="438"/>
      <c r="K26" s="439"/>
      <c r="L26" s="459">
        <v>1</v>
      </c>
      <c r="M26" s="460"/>
      <c r="N26" s="460"/>
      <c r="O26" s="460"/>
      <c r="P26" s="499"/>
      <c r="Q26" s="459">
        <v>5900</v>
      </c>
      <c r="R26" s="460"/>
      <c r="S26" s="460"/>
      <c r="T26" s="460"/>
      <c r="U26" s="460"/>
      <c r="V26" s="499"/>
      <c r="W26" s="558"/>
      <c r="X26" s="546"/>
      <c r="Y26" s="547"/>
      <c r="Z26" s="458" t="s">
        <v>173</v>
      </c>
      <c r="AA26" s="568"/>
      <c r="AB26" s="568"/>
      <c r="AC26" s="568"/>
      <c r="AD26" s="568"/>
      <c r="AE26" s="568"/>
      <c r="AF26" s="568"/>
      <c r="AG26" s="569"/>
      <c r="AH26" s="459">
        <v>71</v>
      </c>
      <c r="AI26" s="460"/>
      <c r="AJ26" s="460"/>
      <c r="AK26" s="460"/>
      <c r="AL26" s="499"/>
      <c r="AM26" s="459">
        <v>221236</v>
      </c>
      <c r="AN26" s="460"/>
      <c r="AO26" s="460"/>
      <c r="AP26" s="460"/>
      <c r="AQ26" s="460"/>
      <c r="AR26" s="499"/>
      <c r="AS26" s="459">
        <v>3116</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123</v>
      </c>
      <c r="BO26" s="409"/>
      <c r="BP26" s="409"/>
      <c r="BQ26" s="409"/>
      <c r="BR26" s="409"/>
      <c r="BS26" s="409"/>
      <c r="BT26" s="409"/>
      <c r="BU26" s="410"/>
      <c r="BV26" s="408" t="s">
        <v>170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4010</v>
      </c>
      <c r="R27" s="460"/>
      <c r="S27" s="460"/>
      <c r="T27" s="460"/>
      <c r="U27" s="460"/>
      <c r="V27" s="499"/>
      <c r="W27" s="558"/>
      <c r="X27" s="546"/>
      <c r="Y27" s="547"/>
      <c r="Z27" s="458" t="s">
        <v>176</v>
      </c>
      <c r="AA27" s="438"/>
      <c r="AB27" s="438"/>
      <c r="AC27" s="438"/>
      <c r="AD27" s="438"/>
      <c r="AE27" s="438"/>
      <c r="AF27" s="438"/>
      <c r="AG27" s="439"/>
      <c r="AH27" s="459">
        <v>1</v>
      </c>
      <c r="AI27" s="460"/>
      <c r="AJ27" s="460"/>
      <c r="AK27" s="460"/>
      <c r="AL27" s="499"/>
      <c r="AM27" s="459" t="s">
        <v>177</v>
      </c>
      <c r="AN27" s="460"/>
      <c r="AO27" s="460"/>
      <c r="AP27" s="460"/>
      <c r="AQ27" s="460"/>
      <c r="AR27" s="499"/>
      <c r="AS27" s="459" t="s">
        <v>177</v>
      </c>
      <c r="AT27" s="460"/>
      <c r="AU27" s="460"/>
      <c r="AV27" s="460"/>
      <c r="AW27" s="460"/>
      <c r="AX27" s="461"/>
      <c r="AY27" s="500" t="s">
        <v>178</v>
      </c>
      <c r="AZ27" s="501"/>
      <c r="BA27" s="501"/>
      <c r="BB27" s="501"/>
      <c r="BC27" s="501"/>
      <c r="BD27" s="501"/>
      <c r="BE27" s="501"/>
      <c r="BF27" s="501"/>
      <c r="BG27" s="501"/>
      <c r="BH27" s="501"/>
      <c r="BI27" s="501"/>
      <c r="BJ27" s="501"/>
      <c r="BK27" s="501"/>
      <c r="BL27" s="501"/>
      <c r="BM27" s="502"/>
      <c r="BN27" s="581" t="s">
        <v>170</v>
      </c>
      <c r="BO27" s="582"/>
      <c r="BP27" s="582"/>
      <c r="BQ27" s="582"/>
      <c r="BR27" s="582"/>
      <c r="BS27" s="582"/>
      <c r="BT27" s="582"/>
      <c r="BU27" s="583"/>
      <c r="BV27" s="581" t="s">
        <v>124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179</v>
      </c>
      <c r="F28" s="438"/>
      <c r="G28" s="438"/>
      <c r="H28" s="438"/>
      <c r="I28" s="438"/>
      <c r="J28" s="438"/>
      <c r="K28" s="439"/>
      <c r="L28" s="459">
        <v>1</v>
      </c>
      <c r="M28" s="460"/>
      <c r="N28" s="460"/>
      <c r="O28" s="460"/>
      <c r="P28" s="499"/>
      <c r="Q28" s="459">
        <v>3390</v>
      </c>
      <c r="R28" s="460"/>
      <c r="S28" s="460"/>
      <c r="T28" s="460"/>
      <c r="U28" s="460"/>
      <c r="V28" s="499"/>
      <c r="W28" s="558"/>
      <c r="X28" s="546"/>
      <c r="Y28" s="547"/>
      <c r="Z28" s="458" t="s">
        <v>180</v>
      </c>
      <c r="AA28" s="438"/>
      <c r="AB28" s="438"/>
      <c r="AC28" s="438"/>
      <c r="AD28" s="438"/>
      <c r="AE28" s="438"/>
      <c r="AF28" s="438"/>
      <c r="AG28" s="439"/>
      <c r="AH28" s="459" t="s">
        <v>181</v>
      </c>
      <c r="AI28" s="460"/>
      <c r="AJ28" s="460"/>
      <c r="AK28" s="460"/>
      <c r="AL28" s="499"/>
      <c r="AM28" s="459" t="s">
        <v>170</v>
      </c>
      <c r="AN28" s="460"/>
      <c r="AO28" s="460"/>
      <c r="AP28" s="460"/>
      <c r="AQ28" s="460"/>
      <c r="AR28" s="499"/>
      <c r="AS28" s="459" t="s">
        <v>170</v>
      </c>
      <c r="AT28" s="460"/>
      <c r="AU28" s="460"/>
      <c r="AV28" s="460"/>
      <c r="AW28" s="460"/>
      <c r="AX28" s="461"/>
      <c r="AY28" s="584" t="s">
        <v>182</v>
      </c>
      <c r="AZ28" s="585"/>
      <c r="BA28" s="585"/>
      <c r="BB28" s="586"/>
      <c r="BC28" s="368" t="s">
        <v>41</v>
      </c>
      <c r="BD28" s="369"/>
      <c r="BE28" s="369"/>
      <c r="BF28" s="369"/>
      <c r="BG28" s="369"/>
      <c r="BH28" s="369"/>
      <c r="BI28" s="369"/>
      <c r="BJ28" s="369"/>
      <c r="BK28" s="369"/>
      <c r="BL28" s="369"/>
      <c r="BM28" s="370"/>
      <c r="BN28" s="371">
        <v>7534599</v>
      </c>
      <c r="BO28" s="372"/>
      <c r="BP28" s="372"/>
      <c r="BQ28" s="372"/>
      <c r="BR28" s="372"/>
      <c r="BS28" s="372"/>
      <c r="BT28" s="372"/>
      <c r="BU28" s="373"/>
      <c r="BV28" s="371">
        <v>9382122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183</v>
      </c>
      <c r="F29" s="438"/>
      <c r="G29" s="438"/>
      <c r="H29" s="438"/>
      <c r="I29" s="438"/>
      <c r="J29" s="438"/>
      <c r="K29" s="439"/>
      <c r="L29" s="459">
        <v>27</v>
      </c>
      <c r="M29" s="460"/>
      <c r="N29" s="460"/>
      <c r="O29" s="460"/>
      <c r="P29" s="499"/>
      <c r="Q29" s="459">
        <v>3200</v>
      </c>
      <c r="R29" s="460"/>
      <c r="S29" s="460"/>
      <c r="T29" s="460"/>
      <c r="U29" s="460"/>
      <c r="V29" s="499"/>
      <c r="W29" s="559"/>
      <c r="X29" s="560"/>
      <c r="Y29" s="561"/>
      <c r="Z29" s="458" t="s">
        <v>184</v>
      </c>
      <c r="AA29" s="438"/>
      <c r="AB29" s="438"/>
      <c r="AC29" s="438"/>
      <c r="AD29" s="438"/>
      <c r="AE29" s="438"/>
      <c r="AF29" s="438"/>
      <c r="AG29" s="439"/>
      <c r="AH29" s="459">
        <v>537</v>
      </c>
      <c r="AI29" s="460"/>
      <c r="AJ29" s="460"/>
      <c r="AK29" s="460"/>
      <c r="AL29" s="499"/>
      <c r="AM29" s="459">
        <v>1675635</v>
      </c>
      <c r="AN29" s="460"/>
      <c r="AO29" s="460"/>
      <c r="AP29" s="460"/>
      <c r="AQ29" s="460"/>
      <c r="AR29" s="499"/>
      <c r="AS29" s="459">
        <v>3120</v>
      </c>
      <c r="AT29" s="460"/>
      <c r="AU29" s="460"/>
      <c r="AV29" s="460"/>
      <c r="AW29" s="460"/>
      <c r="AX29" s="461"/>
      <c r="AY29" s="587"/>
      <c r="AZ29" s="588"/>
      <c r="BA29" s="588"/>
      <c r="BB29" s="589"/>
      <c r="BC29" s="442" t="s">
        <v>185</v>
      </c>
      <c r="BD29" s="443"/>
      <c r="BE29" s="443"/>
      <c r="BF29" s="443"/>
      <c r="BG29" s="443"/>
      <c r="BH29" s="443"/>
      <c r="BI29" s="443"/>
      <c r="BJ29" s="443"/>
      <c r="BK29" s="443"/>
      <c r="BL29" s="443"/>
      <c r="BM29" s="444"/>
      <c r="BN29" s="408">
        <v>1781929</v>
      </c>
      <c r="BO29" s="409"/>
      <c r="BP29" s="409"/>
      <c r="BQ29" s="409"/>
      <c r="BR29" s="409"/>
      <c r="BS29" s="409"/>
      <c r="BT29" s="409"/>
      <c r="BU29" s="410"/>
      <c r="BV29" s="408">
        <v>1656123</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186</v>
      </c>
      <c r="X30" s="566"/>
      <c r="Y30" s="566"/>
      <c r="Z30" s="566"/>
      <c r="AA30" s="566"/>
      <c r="AB30" s="566"/>
      <c r="AC30" s="566"/>
      <c r="AD30" s="566"/>
      <c r="AE30" s="566"/>
      <c r="AF30" s="566"/>
      <c r="AG30" s="567"/>
      <c r="AH30" s="524">
        <v>95.1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17941606</v>
      </c>
      <c r="BO30" s="582"/>
      <c r="BP30" s="582"/>
      <c r="BQ30" s="582"/>
      <c r="BR30" s="582"/>
      <c r="BS30" s="582"/>
      <c r="BT30" s="582"/>
      <c r="BU30" s="583"/>
      <c r="BV30" s="581">
        <v>21083640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193</v>
      </c>
      <c r="D33" s="432"/>
      <c r="E33" s="397" t="s">
        <v>194</v>
      </c>
      <c r="F33" s="397"/>
      <c r="G33" s="397"/>
      <c r="H33" s="397"/>
      <c r="I33" s="397"/>
      <c r="J33" s="397"/>
      <c r="K33" s="397"/>
      <c r="L33" s="397"/>
      <c r="M33" s="397"/>
      <c r="N33" s="397"/>
      <c r="O33" s="397"/>
      <c r="P33" s="397"/>
      <c r="Q33" s="397"/>
      <c r="R33" s="397"/>
      <c r="S33" s="397"/>
      <c r="T33" s="195"/>
      <c r="U33" s="432" t="s">
        <v>195</v>
      </c>
      <c r="V33" s="432"/>
      <c r="W33" s="397" t="s">
        <v>196</v>
      </c>
      <c r="X33" s="397"/>
      <c r="Y33" s="397"/>
      <c r="Z33" s="397"/>
      <c r="AA33" s="397"/>
      <c r="AB33" s="397"/>
      <c r="AC33" s="397"/>
      <c r="AD33" s="397"/>
      <c r="AE33" s="397"/>
      <c r="AF33" s="397"/>
      <c r="AG33" s="397"/>
      <c r="AH33" s="397"/>
      <c r="AI33" s="397"/>
      <c r="AJ33" s="397"/>
      <c r="AK33" s="397"/>
      <c r="AL33" s="195"/>
      <c r="AM33" s="432" t="s">
        <v>193</v>
      </c>
      <c r="AN33" s="432"/>
      <c r="AO33" s="397" t="s">
        <v>197</v>
      </c>
      <c r="AP33" s="397"/>
      <c r="AQ33" s="397"/>
      <c r="AR33" s="397"/>
      <c r="AS33" s="397"/>
      <c r="AT33" s="397"/>
      <c r="AU33" s="397"/>
      <c r="AV33" s="397"/>
      <c r="AW33" s="397"/>
      <c r="AX33" s="397"/>
      <c r="AY33" s="397"/>
      <c r="AZ33" s="397"/>
      <c r="BA33" s="397"/>
      <c r="BB33" s="397"/>
      <c r="BC33" s="397"/>
      <c r="BD33" s="196"/>
      <c r="BE33" s="397" t="s">
        <v>198</v>
      </c>
      <c r="BF33" s="397"/>
      <c r="BG33" s="397" t="s">
        <v>199</v>
      </c>
      <c r="BH33" s="397"/>
      <c r="BI33" s="397"/>
      <c r="BJ33" s="397"/>
      <c r="BK33" s="397"/>
      <c r="BL33" s="397"/>
      <c r="BM33" s="397"/>
      <c r="BN33" s="397"/>
      <c r="BO33" s="397"/>
      <c r="BP33" s="397"/>
      <c r="BQ33" s="397"/>
      <c r="BR33" s="397"/>
      <c r="BS33" s="397"/>
      <c r="BT33" s="397"/>
      <c r="BU33" s="397"/>
      <c r="BV33" s="196"/>
      <c r="BW33" s="432" t="s">
        <v>198</v>
      </c>
      <c r="BX33" s="432"/>
      <c r="BY33" s="397" t="s">
        <v>200</v>
      </c>
      <c r="BZ33" s="397"/>
      <c r="CA33" s="397"/>
      <c r="CB33" s="397"/>
      <c r="CC33" s="397"/>
      <c r="CD33" s="397"/>
      <c r="CE33" s="397"/>
      <c r="CF33" s="397"/>
      <c r="CG33" s="397"/>
      <c r="CH33" s="397"/>
      <c r="CI33" s="397"/>
      <c r="CJ33" s="397"/>
      <c r="CK33" s="397"/>
      <c r="CL33" s="397"/>
      <c r="CM33" s="397"/>
      <c r="CN33" s="195"/>
      <c r="CO33" s="432" t="s">
        <v>193</v>
      </c>
      <c r="CP33" s="432"/>
      <c r="CQ33" s="397" t="s">
        <v>201</v>
      </c>
      <c r="CR33" s="397"/>
      <c r="CS33" s="397"/>
      <c r="CT33" s="397"/>
      <c r="CU33" s="397"/>
      <c r="CV33" s="397"/>
      <c r="CW33" s="397"/>
      <c r="CX33" s="397"/>
      <c r="CY33" s="397"/>
      <c r="CZ33" s="397"/>
      <c r="DA33" s="397"/>
      <c r="DB33" s="397"/>
      <c r="DC33" s="397"/>
      <c r="DD33" s="397"/>
      <c r="DE33" s="397"/>
      <c r="DF33" s="195"/>
      <c r="DG33" s="593" t="s">
        <v>202</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v>
      </c>
      <c r="X34" s="595"/>
      <c r="Y34" s="595"/>
      <c r="Z34" s="595"/>
      <c r="AA34" s="595"/>
      <c r="AB34" s="595"/>
      <c r="AC34" s="595"/>
      <c r="AD34" s="595"/>
      <c r="AE34" s="595"/>
      <c r="AF34" s="595"/>
      <c r="AG34" s="595"/>
      <c r="AH34" s="595"/>
      <c r="AI34" s="595"/>
      <c r="AJ34" s="595"/>
      <c r="AK34" s="595"/>
      <c r="AL34" s="193"/>
      <c r="AM34" s="594">
        <f>IF(AO34="","",MAX(C34:D43,U34:V43)+1)</f>
        <v>9</v>
      </c>
      <c r="AN34" s="594"/>
      <c r="AO34" s="595" t="str">
        <f>IF('各会計、関係団体の財政状況及び健全化判断比率'!B33="","",'各会計、関係団体の財政状況及び健全化判断比率'!B33)</f>
        <v>水道事業</v>
      </c>
      <c r="AP34" s="595"/>
      <c r="AQ34" s="595"/>
      <c r="AR34" s="595"/>
      <c r="AS34" s="595"/>
      <c r="AT34" s="595"/>
      <c r="AU34" s="595"/>
      <c r="AV34" s="595"/>
      <c r="AW34" s="595"/>
      <c r="AX34" s="595"/>
      <c r="AY34" s="595"/>
      <c r="AZ34" s="595"/>
      <c r="BA34" s="595"/>
      <c r="BB34" s="595"/>
      <c r="BC34" s="595"/>
      <c r="BD34" s="193"/>
      <c r="BE34" s="594">
        <f>IF(BG34="","",MAX(C34:D43,U34:V43,AM34:AN43)+1)</f>
        <v>12</v>
      </c>
      <c r="BF34" s="594"/>
      <c r="BG34" s="595" t="str">
        <f>IF('各会計、関係団体の財政状況及び健全化判断比率'!B36="","",'各会計、関係団体の財政状況及び健全化判断比率'!B36)</f>
        <v>市場事業</v>
      </c>
      <c r="BH34" s="595"/>
      <c r="BI34" s="595"/>
      <c r="BJ34" s="595"/>
      <c r="BK34" s="595"/>
      <c r="BL34" s="595"/>
      <c r="BM34" s="595"/>
      <c r="BN34" s="595"/>
      <c r="BO34" s="595"/>
      <c r="BP34" s="595"/>
      <c r="BQ34" s="595"/>
      <c r="BR34" s="595"/>
      <c r="BS34" s="595"/>
      <c r="BT34" s="595"/>
      <c r="BU34" s="595"/>
      <c r="BV34" s="193"/>
      <c r="BW34" s="594">
        <f>IF(BY34="","",MAX(C34:D43,U34:V43,AM34:AN43,BE34:BF43)+1)</f>
        <v>16</v>
      </c>
      <c r="BX34" s="594"/>
      <c r="BY34" s="595" t="str">
        <f>IF('各会計、関係団体の財政状況及び健全化判断比率'!B68="","",'各会計、関係団体の財政状況及び健全化判断比率'!B68)</f>
        <v>宮古地区広域行政組合</v>
      </c>
      <c r="BZ34" s="595"/>
      <c r="CA34" s="595"/>
      <c r="CB34" s="595"/>
      <c r="CC34" s="595"/>
      <c r="CD34" s="595"/>
      <c r="CE34" s="595"/>
      <c r="CF34" s="595"/>
      <c r="CG34" s="595"/>
      <c r="CH34" s="595"/>
      <c r="CI34" s="595"/>
      <c r="CJ34" s="595"/>
      <c r="CK34" s="595"/>
      <c r="CL34" s="595"/>
      <c r="CM34" s="595"/>
      <c r="CN34" s="193"/>
      <c r="CO34" s="594">
        <f>IF(CQ34="","",MAX(C34:D43,U34:V43,AM34:AN43,BE34:BF43,BW34:BX43)+1)</f>
        <v>22</v>
      </c>
      <c r="CP34" s="594"/>
      <c r="CQ34" s="595" t="str">
        <f>IF('各会計、関係団体の財政状況及び健全化判断比率'!BS7="","",'各会計、関係団体の財政状況及び健全化判断比率'!BS7)</f>
        <v>宮古地区産業振興公社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墓地事業</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国民健康保険診療施設事業</v>
      </c>
      <c r="X35" s="595"/>
      <c r="Y35" s="595"/>
      <c r="Z35" s="595"/>
      <c r="AA35" s="595"/>
      <c r="AB35" s="595"/>
      <c r="AC35" s="595"/>
      <c r="AD35" s="595"/>
      <c r="AE35" s="595"/>
      <c r="AF35" s="595"/>
      <c r="AG35" s="595"/>
      <c r="AH35" s="595"/>
      <c r="AI35" s="595"/>
      <c r="AJ35" s="595"/>
      <c r="AK35" s="595"/>
      <c r="AL35" s="193"/>
      <c r="AM35" s="594">
        <f t="shared" ref="AM35:AM43" si="0">IF(AO35="","",AM34+1)</f>
        <v>10</v>
      </c>
      <c r="AN35" s="594"/>
      <c r="AO35" s="595" t="str">
        <f>IF('各会計、関係団体の財政状況及び健全化判断比率'!B34="","",'各会計、関係団体の財政状況及び健全化判断比率'!B34)</f>
        <v>公共下水道事業</v>
      </c>
      <c r="AP35" s="595"/>
      <c r="AQ35" s="595"/>
      <c r="AR35" s="595"/>
      <c r="AS35" s="595"/>
      <c r="AT35" s="595"/>
      <c r="AU35" s="595"/>
      <c r="AV35" s="595"/>
      <c r="AW35" s="595"/>
      <c r="AX35" s="595"/>
      <c r="AY35" s="595"/>
      <c r="AZ35" s="595"/>
      <c r="BA35" s="595"/>
      <c r="BB35" s="595"/>
      <c r="BC35" s="595"/>
      <c r="BD35" s="193"/>
      <c r="BE35" s="594">
        <f t="shared" ref="BE35:BE43" si="1">IF(BG35="","",BE34+1)</f>
        <v>13</v>
      </c>
      <c r="BF35" s="594"/>
      <c r="BG35" s="595" t="str">
        <f>IF('各会計、関係団体の財政状況及び健全化判断比率'!B37="","",'各会計、関係団体の財政状況及び健全化判断比率'!B37)</f>
        <v>農業集落排水事業</v>
      </c>
      <c r="BH35" s="595"/>
      <c r="BI35" s="595"/>
      <c r="BJ35" s="595"/>
      <c r="BK35" s="595"/>
      <c r="BL35" s="595"/>
      <c r="BM35" s="595"/>
      <c r="BN35" s="595"/>
      <c r="BO35" s="595"/>
      <c r="BP35" s="595"/>
      <c r="BQ35" s="595"/>
      <c r="BR35" s="595"/>
      <c r="BS35" s="595"/>
      <c r="BT35" s="595"/>
      <c r="BU35" s="595"/>
      <c r="BV35" s="193"/>
      <c r="BW35" s="594">
        <f t="shared" ref="BW35:BW43" si="2">IF(BY35="","",BW34+1)</f>
        <v>17</v>
      </c>
      <c r="BX35" s="594"/>
      <c r="BY35" s="595" t="str">
        <f>IF('各会計、関係団体の財政状況及び健全化判断比率'!B69="","",'各会計、関係団体の財政状況及び健全化判断比率'!B69)</f>
        <v>岩手県沿岸知的障害児施設組合</v>
      </c>
      <c r="BZ35" s="595"/>
      <c r="CA35" s="595"/>
      <c r="CB35" s="595"/>
      <c r="CC35" s="595"/>
      <c r="CD35" s="595"/>
      <c r="CE35" s="595"/>
      <c r="CF35" s="595"/>
      <c r="CG35" s="595"/>
      <c r="CH35" s="595"/>
      <c r="CI35" s="595"/>
      <c r="CJ35" s="595"/>
      <c r="CK35" s="595"/>
      <c r="CL35" s="595"/>
      <c r="CM35" s="595"/>
      <c r="CN35" s="193"/>
      <c r="CO35" s="594">
        <f t="shared" ref="CO35:CO43" si="3">IF(CQ35="","",CO34+1)</f>
        <v>23</v>
      </c>
      <c r="CP35" s="594"/>
      <c r="CQ35" s="595" t="str">
        <f>IF('各会計、関係団体の財政状況及び健全化判断比率'!BS8="","",'各会計、関係団体の財政状況及び健全化判断比率'!BS8)</f>
        <v>新里産業開発公社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川井地域バス事業</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介護保険事業</v>
      </c>
      <c r="X36" s="595"/>
      <c r="Y36" s="595"/>
      <c r="Z36" s="595"/>
      <c r="AA36" s="595"/>
      <c r="AB36" s="595"/>
      <c r="AC36" s="595"/>
      <c r="AD36" s="595"/>
      <c r="AE36" s="595"/>
      <c r="AF36" s="595"/>
      <c r="AG36" s="595"/>
      <c r="AH36" s="595"/>
      <c r="AI36" s="595"/>
      <c r="AJ36" s="595"/>
      <c r="AK36" s="595"/>
      <c r="AL36" s="193"/>
      <c r="AM36" s="594">
        <f t="shared" si="0"/>
        <v>11</v>
      </c>
      <c r="AN36" s="594"/>
      <c r="AO36" s="595" t="str">
        <f>IF('各会計、関係団体の財政状況及び健全化判断比率'!B35="","",'各会計、関係団体の財政状況及び健全化判断比率'!B35)</f>
        <v>特定環境保全公共下水道事業</v>
      </c>
      <c r="AP36" s="595"/>
      <c r="AQ36" s="595"/>
      <c r="AR36" s="595"/>
      <c r="AS36" s="595"/>
      <c r="AT36" s="595"/>
      <c r="AU36" s="595"/>
      <c r="AV36" s="595"/>
      <c r="AW36" s="595"/>
      <c r="AX36" s="595"/>
      <c r="AY36" s="595"/>
      <c r="AZ36" s="595"/>
      <c r="BA36" s="595"/>
      <c r="BB36" s="595"/>
      <c r="BC36" s="595"/>
      <c r="BD36" s="193"/>
      <c r="BE36" s="594">
        <f t="shared" si="1"/>
        <v>14</v>
      </c>
      <c r="BF36" s="594"/>
      <c r="BG36" s="595" t="str">
        <f>IF('各会計、関係団体の財政状況及び健全化判断比率'!B38="","",'各会計、関係団体の財政状況及び健全化判断比率'!B38)</f>
        <v>漁業集落排水事業</v>
      </c>
      <c r="BH36" s="595"/>
      <c r="BI36" s="595"/>
      <c r="BJ36" s="595"/>
      <c r="BK36" s="595"/>
      <c r="BL36" s="595"/>
      <c r="BM36" s="595"/>
      <c r="BN36" s="595"/>
      <c r="BO36" s="595"/>
      <c r="BP36" s="595"/>
      <c r="BQ36" s="595"/>
      <c r="BR36" s="595"/>
      <c r="BS36" s="595"/>
      <c r="BT36" s="595"/>
      <c r="BU36" s="595"/>
      <c r="BV36" s="193"/>
      <c r="BW36" s="594">
        <f t="shared" si="2"/>
        <v>18</v>
      </c>
      <c r="BX36" s="594"/>
      <c r="BY36" s="595" t="str">
        <f>IF('各会計、関係団体の財政状況及び健全化判断比率'!B70="","",'各会計、関係団体の財政状況及び健全化判断比率'!B70)</f>
        <v>岩手県市町村総合事務組合（一般会計）</v>
      </c>
      <c r="BZ36" s="595"/>
      <c r="CA36" s="595"/>
      <c r="CB36" s="595"/>
      <c r="CC36" s="595"/>
      <c r="CD36" s="595"/>
      <c r="CE36" s="595"/>
      <c r="CF36" s="595"/>
      <c r="CG36" s="595"/>
      <c r="CH36" s="595"/>
      <c r="CI36" s="595"/>
      <c r="CJ36" s="595"/>
      <c r="CK36" s="595"/>
      <c r="CL36" s="595"/>
      <c r="CM36" s="595"/>
      <c r="CN36" s="193"/>
      <c r="CO36" s="594">
        <f t="shared" si="3"/>
        <v>24</v>
      </c>
      <c r="CP36" s="594"/>
      <c r="CQ36" s="595" t="str">
        <f>IF('各会計、関係団体の財政状況及び健全化判断比率'!BS9="","",'各会計、関係団体の財政状況及び健全化判断比率'!BS9)</f>
        <v>川井産業振興公社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7</v>
      </c>
      <c r="V37" s="594"/>
      <c r="W37" s="595" t="str">
        <f>IF('各会計、関係団体の財政状況及び健全化判断比率'!B31="","",'各会計、関係団体の財政状況及び健全化判断比率'!B31)</f>
        <v>介護保険サービス事業</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15</v>
      </c>
      <c r="BF37" s="594"/>
      <c r="BG37" s="595" t="str">
        <f>IF('各会計、関係団体の財政状況及び健全化判断比率'!B39="","",'各会計、関係団体の財政状況及び健全化判断比率'!B39)</f>
        <v>特定地域生活排水処理事業</v>
      </c>
      <c r="BH37" s="595"/>
      <c r="BI37" s="595"/>
      <c r="BJ37" s="595"/>
      <c r="BK37" s="595"/>
      <c r="BL37" s="595"/>
      <c r="BM37" s="595"/>
      <c r="BN37" s="595"/>
      <c r="BO37" s="595"/>
      <c r="BP37" s="595"/>
      <c r="BQ37" s="595"/>
      <c r="BR37" s="595"/>
      <c r="BS37" s="595"/>
      <c r="BT37" s="595"/>
      <c r="BU37" s="595"/>
      <c r="BV37" s="193"/>
      <c r="BW37" s="594">
        <f t="shared" si="2"/>
        <v>19</v>
      </c>
      <c r="BX37" s="594"/>
      <c r="BY37" s="595" t="str">
        <f>IF('各会計、関係団体の財政状況及び健全化判断比率'!B71="","",'各会計、関係団体の財政状況及び健全化判断比率'!B71)</f>
        <v>岩手県市町村総合事務組合（特別会計）</v>
      </c>
      <c r="BZ37" s="595"/>
      <c r="CA37" s="595"/>
      <c r="CB37" s="595"/>
      <c r="CC37" s="595"/>
      <c r="CD37" s="595"/>
      <c r="CE37" s="595"/>
      <c r="CF37" s="595"/>
      <c r="CG37" s="595"/>
      <c r="CH37" s="595"/>
      <c r="CI37" s="595"/>
      <c r="CJ37" s="595"/>
      <c r="CK37" s="595"/>
      <c r="CL37" s="595"/>
      <c r="CM37" s="595"/>
      <c r="CN37" s="193"/>
      <c r="CO37" s="594">
        <f t="shared" si="3"/>
        <v>25</v>
      </c>
      <c r="CP37" s="594"/>
      <c r="CQ37" s="595" t="str">
        <f>IF('各会計、関係団体の財政状況及び健全化判断比率'!BS10="","",'各会計、関係団体の財政状況及び健全化判断比率'!BS10)</f>
        <v>川井交通</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8</v>
      </c>
      <c r="V38" s="594"/>
      <c r="W38" s="595" t="str">
        <f>IF('各会計、関係団体の財政状況及び健全化判断比率'!B32="","",'各会計、関係団体の財政状況及び健全化判断比率'!B32)</f>
        <v>後期高齢者医療事業</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20</v>
      </c>
      <c r="BX38" s="594"/>
      <c r="BY38" s="595" t="str">
        <f>IF('各会計、関係団体の財政状況及び健全化判断比率'!B72="","",'各会計、関係団体の財政状況及び健全化判断比率'!B72)</f>
        <v>岩手県後期高齢者医療広域連合（一般会計）</v>
      </c>
      <c r="BZ38" s="595"/>
      <c r="CA38" s="595"/>
      <c r="CB38" s="595"/>
      <c r="CC38" s="595"/>
      <c r="CD38" s="595"/>
      <c r="CE38" s="595"/>
      <c r="CF38" s="595"/>
      <c r="CG38" s="595"/>
      <c r="CH38" s="595"/>
      <c r="CI38" s="595"/>
      <c r="CJ38" s="595"/>
      <c r="CK38" s="595"/>
      <c r="CL38" s="595"/>
      <c r="CM38" s="595"/>
      <c r="CN38" s="193"/>
      <c r="CO38" s="594">
        <f t="shared" si="3"/>
        <v>26</v>
      </c>
      <c r="CP38" s="594"/>
      <c r="CQ38" s="595" t="str">
        <f>IF('各会計、関係団体の財政状況及び健全化判断比率'!BS11="","",'各会計、関係団体の財政状況及び健全化判断比率'!BS11)</f>
        <v>グリーンピア三陸みやこ</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21</v>
      </c>
      <c r="BX39" s="594"/>
      <c r="BY39" s="595" t="str">
        <f>IF('各会計、関係団体の財政状況及び健全化判断比率'!B73="","",'各会計、関係団体の財政状況及び健全化判断比率'!B73)</f>
        <v>岩手県後期高齢者医療広域連合（特別会計）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9wlcLOptAW2xZq/7Xn2f7xodDWW25BW0wxtNtgzzuSMFMhWjnYt/Wz1xudWbPi6/t/D54SJRZcZjL8vsUKbow==" saltValue="J776FfCX2M/a6Lv/OmPy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86" t="s">
        <v>560</v>
      </c>
      <c r="D34" s="1186"/>
      <c r="E34" s="1187"/>
      <c r="F34" s="32">
        <v>17.05</v>
      </c>
      <c r="G34" s="33">
        <v>8.8699999999999992</v>
      </c>
      <c r="H34" s="33">
        <v>21.51</v>
      </c>
      <c r="I34" s="33">
        <v>13.67</v>
      </c>
      <c r="J34" s="34">
        <v>9.9499999999999993</v>
      </c>
      <c r="K34" s="22"/>
      <c r="L34" s="22"/>
      <c r="M34" s="22"/>
      <c r="N34" s="22"/>
      <c r="O34" s="22"/>
      <c r="P34" s="22"/>
    </row>
    <row r="35" spans="1:16" ht="39" customHeight="1" x14ac:dyDescent="0.15">
      <c r="A35" s="22"/>
      <c r="B35" s="35"/>
      <c r="C35" s="1180" t="s">
        <v>561</v>
      </c>
      <c r="D35" s="1181"/>
      <c r="E35" s="1182"/>
      <c r="F35" s="36">
        <v>3.71</v>
      </c>
      <c r="G35" s="37">
        <v>3.97</v>
      </c>
      <c r="H35" s="37">
        <v>5.16</v>
      </c>
      <c r="I35" s="37">
        <v>6.3</v>
      </c>
      <c r="J35" s="38">
        <v>6.93</v>
      </c>
      <c r="K35" s="22"/>
      <c r="L35" s="22"/>
      <c r="M35" s="22"/>
      <c r="N35" s="22"/>
      <c r="O35" s="22"/>
      <c r="P35" s="22"/>
    </row>
    <row r="36" spans="1:16" ht="39" customHeight="1" x14ac:dyDescent="0.15">
      <c r="A36" s="22"/>
      <c r="B36" s="35"/>
      <c r="C36" s="1180" t="s">
        <v>562</v>
      </c>
      <c r="D36" s="1181"/>
      <c r="E36" s="1182"/>
      <c r="F36" s="36">
        <v>3.85</v>
      </c>
      <c r="G36" s="37">
        <v>3.26</v>
      </c>
      <c r="H36" s="37">
        <v>3.82</v>
      </c>
      <c r="I36" s="37">
        <v>4.17</v>
      </c>
      <c r="J36" s="38">
        <v>4.9800000000000004</v>
      </c>
      <c r="K36" s="22"/>
      <c r="L36" s="22"/>
      <c r="M36" s="22"/>
      <c r="N36" s="22"/>
      <c r="O36" s="22"/>
      <c r="P36" s="22"/>
    </row>
    <row r="37" spans="1:16" ht="39" customHeight="1" x14ac:dyDescent="0.15">
      <c r="A37" s="22"/>
      <c r="B37" s="35"/>
      <c r="C37" s="1180" t="s">
        <v>563</v>
      </c>
      <c r="D37" s="1181"/>
      <c r="E37" s="1182"/>
      <c r="F37" s="36">
        <v>0.78</v>
      </c>
      <c r="G37" s="37">
        <v>0.97</v>
      </c>
      <c r="H37" s="37">
        <v>0.81</v>
      </c>
      <c r="I37" s="37">
        <v>1.53</v>
      </c>
      <c r="J37" s="38">
        <v>2.06</v>
      </c>
      <c r="K37" s="22"/>
      <c r="L37" s="22"/>
      <c r="M37" s="22"/>
      <c r="N37" s="22"/>
      <c r="O37" s="22"/>
      <c r="P37" s="22"/>
    </row>
    <row r="38" spans="1:16" ht="39" customHeight="1" x14ac:dyDescent="0.15">
      <c r="A38" s="22"/>
      <c r="B38" s="35"/>
      <c r="C38" s="1180" t="s">
        <v>564</v>
      </c>
      <c r="D38" s="1181"/>
      <c r="E38" s="1182"/>
      <c r="F38" s="36">
        <v>0.05</v>
      </c>
      <c r="G38" s="37">
        <v>0.11</v>
      </c>
      <c r="H38" s="37">
        <v>0.09</v>
      </c>
      <c r="I38" s="37" t="s">
        <v>565</v>
      </c>
      <c r="J38" s="38">
        <v>0.1</v>
      </c>
      <c r="K38" s="22"/>
      <c r="L38" s="22"/>
      <c r="M38" s="22"/>
      <c r="N38" s="22"/>
      <c r="O38" s="22"/>
      <c r="P38" s="22"/>
    </row>
    <row r="39" spans="1:16" ht="39" customHeight="1" x14ac:dyDescent="0.15">
      <c r="A39" s="22"/>
      <c r="B39" s="35"/>
      <c r="C39" s="1180" t="s">
        <v>566</v>
      </c>
      <c r="D39" s="1181"/>
      <c r="E39" s="1182"/>
      <c r="F39" s="36">
        <v>0</v>
      </c>
      <c r="G39" s="37">
        <v>0.15</v>
      </c>
      <c r="H39" s="37">
        <v>0.01</v>
      </c>
      <c r="I39" s="37">
        <v>0</v>
      </c>
      <c r="J39" s="38">
        <v>0.06</v>
      </c>
      <c r="K39" s="22"/>
      <c r="L39" s="22"/>
      <c r="M39" s="22"/>
      <c r="N39" s="22"/>
      <c r="O39" s="22"/>
      <c r="P39" s="22"/>
    </row>
    <row r="40" spans="1:16" ht="39" customHeight="1" x14ac:dyDescent="0.15">
      <c r="A40" s="22"/>
      <c r="B40" s="35"/>
      <c r="C40" s="1180" t="s">
        <v>567</v>
      </c>
      <c r="D40" s="1181"/>
      <c r="E40" s="1182"/>
      <c r="F40" s="36">
        <v>0</v>
      </c>
      <c r="G40" s="37">
        <v>0.01</v>
      </c>
      <c r="H40" s="37">
        <v>0.01</v>
      </c>
      <c r="I40" s="37">
        <v>0.02</v>
      </c>
      <c r="J40" s="38">
        <v>0.02</v>
      </c>
      <c r="K40" s="22"/>
      <c r="L40" s="22"/>
      <c r="M40" s="22"/>
      <c r="N40" s="22"/>
      <c r="O40" s="22"/>
      <c r="P40" s="22"/>
    </row>
    <row r="41" spans="1:16" ht="39" customHeight="1" x14ac:dyDescent="0.15">
      <c r="A41" s="22"/>
      <c r="B41" s="35"/>
      <c r="C41" s="1180" t="s">
        <v>568</v>
      </c>
      <c r="D41" s="1181"/>
      <c r="E41" s="1182"/>
      <c r="F41" s="36">
        <v>0</v>
      </c>
      <c r="G41" s="37">
        <v>0</v>
      </c>
      <c r="H41" s="37">
        <v>0</v>
      </c>
      <c r="I41" s="37">
        <v>0.01</v>
      </c>
      <c r="J41" s="38">
        <v>0.01</v>
      </c>
      <c r="K41" s="22"/>
      <c r="L41" s="22"/>
      <c r="M41" s="22"/>
      <c r="N41" s="22"/>
      <c r="O41" s="22"/>
      <c r="P41" s="22"/>
    </row>
    <row r="42" spans="1:16" ht="39" customHeight="1" x14ac:dyDescent="0.15">
      <c r="A42" s="22"/>
      <c r="B42" s="39"/>
      <c r="C42" s="1180" t="s">
        <v>569</v>
      </c>
      <c r="D42" s="1181"/>
      <c r="E42" s="1182"/>
      <c r="F42" s="36" t="s">
        <v>510</v>
      </c>
      <c r="G42" s="37" t="s">
        <v>510</v>
      </c>
      <c r="H42" s="37" t="s">
        <v>510</v>
      </c>
      <c r="I42" s="37" t="s">
        <v>510</v>
      </c>
      <c r="J42" s="38" t="s">
        <v>510</v>
      </c>
      <c r="K42" s="22"/>
      <c r="L42" s="22"/>
      <c r="M42" s="22"/>
      <c r="N42" s="22"/>
      <c r="O42" s="22"/>
      <c r="P42" s="22"/>
    </row>
    <row r="43" spans="1:16" ht="39" customHeight="1" thickBot="1" x14ac:dyDescent="0.2">
      <c r="A43" s="22"/>
      <c r="B43" s="40"/>
      <c r="C43" s="1183" t="s">
        <v>570</v>
      </c>
      <c r="D43" s="1184"/>
      <c r="E43" s="1185"/>
      <c r="F43" s="41">
        <v>0.01</v>
      </c>
      <c r="G43" s="42">
        <v>0.02</v>
      </c>
      <c r="H43" s="42">
        <v>0.02</v>
      </c>
      <c r="I43" s="42">
        <v>0.03</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c2SGFFtWVn+GtZgru6xxela3cZxRRNYzsmaX2sC2FjlOEuZBZkGofyOSYmg4n+Y5kiKAB6r29GKOV6xQd15jg==" saltValue="7pJCbE0dMH0pvk6TGIuJ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3983</v>
      </c>
      <c r="L45" s="60">
        <v>4015</v>
      </c>
      <c r="M45" s="60">
        <v>3894</v>
      </c>
      <c r="N45" s="60">
        <v>3753</v>
      </c>
      <c r="O45" s="61">
        <v>3359</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510</v>
      </c>
      <c r="L46" s="64" t="s">
        <v>510</v>
      </c>
      <c r="M46" s="64" t="s">
        <v>510</v>
      </c>
      <c r="N46" s="64" t="s">
        <v>510</v>
      </c>
      <c r="O46" s="65" t="s">
        <v>510</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510</v>
      </c>
      <c r="L47" s="64" t="s">
        <v>510</v>
      </c>
      <c r="M47" s="64" t="s">
        <v>510</v>
      </c>
      <c r="N47" s="64" t="s">
        <v>510</v>
      </c>
      <c r="O47" s="65" t="s">
        <v>510</v>
      </c>
      <c r="P47" s="48"/>
      <c r="Q47" s="48"/>
      <c r="R47" s="48"/>
      <c r="S47" s="48"/>
      <c r="T47" s="48"/>
      <c r="U47" s="48"/>
    </row>
    <row r="48" spans="1:21" ht="30.75" customHeight="1" x14ac:dyDescent="0.15">
      <c r="A48" s="48"/>
      <c r="B48" s="1198"/>
      <c r="C48" s="1199"/>
      <c r="D48" s="62"/>
      <c r="E48" s="1190" t="s">
        <v>14</v>
      </c>
      <c r="F48" s="1190"/>
      <c r="G48" s="1190"/>
      <c r="H48" s="1190"/>
      <c r="I48" s="1190"/>
      <c r="J48" s="1191"/>
      <c r="K48" s="63">
        <v>842</v>
      </c>
      <c r="L48" s="64">
        <v>880</v>
      </c>
      <c r="M48" s="64">
        <v>904</v>
      </c>
      <c r="N48" s="64">
        <v>820</v>
      </c>
      <c r="O48" s="65">
        <v>842</v>
      </c>
      <c r="P48" s="48"/>
      <c r="Q48" s="48"/>
      <c r="R48" s="48"/>
      <c r="S48" s="48"/>
      <c r="T48" s="48"/>
      <c r="U48" s="48"/>
    </row>
    <row r="49" spans="1:21" ht="30.75" customHeight="1" x14ac:dyDescent="0.15">
      <c r="A49" s="48"/>
      <c r="B49" s="1198"/>
      <c r="C49" s="1199"/>
      <c r="D49" s="62"/>
      <c r="E49" s="1190" t="s">
        <v>15</v>
      </c>
      <c r="F49" s="1190"/>
      <c r="G49" s="1190"/>
      <c r="H49" s="1190"/>
      <c r="I49" s="1190"/>
      <c r="J49" s="1191"/>
      <c r="K49" s="63">
        <v>138</v>
      </c>
      <c r="L49" s="64">
        <v>72</v>
      </c>
      <c r="M49" s="64">
        <v>53</v>
      </c>
      <c r="N49" s="64">
        <v>29</v>
      </c>
      <c r="O49" s="65">
        <v>28</v>
      </c>
      <c r="P49" s="48"/>
      <c r="Q49" s="48"/>
      <c r="R49" s="48"/>
      <c r="S49" s="48"/>
      <c r="T49" s="48"/>
      <c r="U49" s="48"/>
    </row>
    <row r="50" spans="1:21" ht="30.75" customHeight="1" x14ac:dyDescent="0.15">
      <c r="A50" s="48"/>
      <c r="B50" s="1198"/>
      <c r="C50" s="1199"/>
      <c r="D50" s="62"/>
      <c r="E50" s="1190" t="s">
        <v>16</v>
      </c>
      <c r="F50" s="1190"/>
      <c r="G50" s="1190"/>
      <c r="H50" s="1190"/>
      <c r="I50" s="1190"/>
      <c r="J50" s="1191"/>
      <c r="K50" s="63">
        <v>30</v>
      </c>
      <c r="L50" s="64">
        <v>29</v>
      </c>
      <c r="M50" s="64">
        <v>26</v>
      </c>
      <c r="N50" s="64">
        <v>21</v>
      </c>
      <c r="O50" s="65">
        <v>20</v>
      </c>
      <c r="P50" s="48"/>
      <c r="Q50" s="48"/>
      <c r="R50" s="48"/>
      <c r="S50" s="48"/>
      <c r="T50" s="48"/>
      <c r="U50" s="48"/>
    </row>
    <row r="51" spans="1:21" ht="30.75" customHeight="1" x14ac:dyDescent="0.15">
      <c r="A51" s="48"/>
      <c r="B51" s="1200"/>
      <c r="C51" s="1201"/>
      <c r="D51" s="66"/>
      <c r="E51" s="1190" t="s">
        <v>17</v>
      </c>
      <c r="F51" s="1190"/>
      <c r="G51" s="1190"/>
      <c r="H51" s="1190"/>
      <c r="I51" s="1190"/>
      <c r="J51" s="1191"/>
      <c r="K51" s="63">
        <v>1</v>
      </c>
      <c r="L51" s="64">
        <v>0</v>
      </c>
      <c r="M51" s="64" t="s">
        <v>510</v>
      </c>
      <c r="N51" s="64">
        <v>0</v>
      </c>
      <c r="O51" s="65">
        <v>0</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3127</v>
      </c>
      <c r="L52" s="64">
        <v>3153</v>
      </c>
      <c r="M52" s="64">
        <v>3035</v>
      </c>
      <c r="N52" s="64">
        <v>2974</v>
      </c>
      <c r="O52" s="65">
        <v>2760</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1867</v>
      </c>
      <c r="L53" s="69">
        <v>1843</v>
      </c>
      <c r="M53" s="69">
        <v>1842</v>
      </c>
      <c r="N53" s="69">
        <v>1649</v>
      </c>
      <c r="O53" s="70">
        <v>1489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d/LDjqoVwCsMUsEbxuWi+otVGxjdmNBPbA8hXd5OwE8uKwYByrMVSDOVlMrwEEduChEY0xq/ZDQybT+NIybww==" saltValue="QZ6DrAVht/0dBGrF5ilxT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552</v>
      </c>
      <c r="J40" s="79" t="s">
        <v>553</v>
      </c>
      <c r="K40" s="79" t="s">
        <v>554</v>
      </c>
      <c r="L40" s="79" t="s">
        <v>555</v>
      </c>
      <c r="M40" s="80" t="s">
        <v>556</v>
      </c>
    </row>
    <row r="41" spans="2:13" ht="27.75" customHeight="1" x14ac:dyDescent="0.15">
      <c r="B41" s="1204" t="s">
        <v>23</v>
      </c>
      <c r="C41" s="1205"/>
      <c r="D41" s="81"/>
      <c r="E41" s="1210" t="s">
        <v>24</v>
      </c>
      <c r="F41" s="1210"/>
      <c r="G41" s="1210"/>
      <c r="H41" s="1211"/>
      <c r="I41" s="82">
        <v>35863</v>
      </c>
      <c r="J41" s="83">
        <v>34184</v>
      </c>
      <c r="K41" s="83">
        <v>34194</v>
      </c>
      <c r="L41" s="83">
        <v>36025</v>
      </c>
      <c r="M41" s="84">
        <v>39414</v>
      </c>
    </row>
    <row r="42" spans="2:13" ht="27.75" customHeight="1" x14ac:dyDescent="0.15">
      <c r="B42" s="1206"/>
      <c r="C42" s="1207"/>
      <c r="D42" s="85"/>
      <c r="E42" s="1212" t="s">
        <v>25</v>
      </c>
      <c r="F42" s="1212"/>
      <c r="G42" s="1212"/>
      <c r="H42" s="1213"/>
      <c r="I42" s="86">
        <v>143</v>
      </c>
      <c r="J42" s="87">
        <v>117</v>
      </c>
      <c r="K42" s="87">
        <v>93</v>
      </c>
      <c r="L42" s="87">
        <v>74</v>
      </c>
      <c r="M42" s="88">
        <v>55</v>
      </c>
    </row>
    <row r="43" spans="2:13" ht="27.75" customHeight="1" x14ac:dyDescent="0.15">
      <c r="B43" s="1206"/>
      <c r="C43" s="1207"/>
      <c r="D43" s="85"/>
      <c r="E43" s="1212" t="s">
        <v>26</v>
      </c>
      <c r="F43" s="1212"/>
      <c r="G43" s="1212"/>
      <c r="H43" s="1213"/>
      <c r="I43" s="86">
        <v>7407</v>
      </c>
      <c r="J43" s="87">
        <v>7309</v>
      </c>
      <c r="K43" s="87">
        <v>7626</v>
      </c>
      <c r="L43" s="87">
        <v>7670</v>
      </c>
      <c r="M43" s="88">
        <v>7382</v>
      </c>
    </row>
    <row r="44" spans="2:13" ht="27.75" customHeight="1" x14ac:dyDescent="0.15">
      <c r="B44" s="1206"/>
      <c r="C44" s="1207"/>
      <c r="D44" s="85"/>
      <c r="E44" s="1212" t="s">
        <v>27</v>
      </c>
      <c r="F44" s="1212"/>
      <c r="G44" s="1212"/>
      <c r="H44" s="1213"/>
      <c r="I44" s="86">
        <v>301</v>
      </c>
      <c r="J44" s="87">
        <v>238</v>
      </c>
      <c r="K44" s="87">
        <v>188</v>
      </c>
      <c r="L44" s="87">
        <v>161</v>
      </c>
      <c r="M44" s="88">
        <v>135</v>
      </c>
    </row>
    <row r="45" spans="2:13" ht="27.75" customHeight="1" x14ac:dyDescent="0.15">
      <c r="B45" s="1206"/>
      <c r="C45" s="1207"/>
      <c r="D45" s="85"/>
      <c r="E45" s="1212" t="s">
        <v>28</v>
      </c>
      <c r="F45" s="1212"/>
      <c r="G45" s="1212"/>
      <c r="H45" s="1213"/>
      <c r="I45" s="86">
        <v>5796</v>
      </c>
      <c r="J45" s="87">
        <v>5446</v>
      </c>
      <c r="K45" s="87">
        <v>5137</v>
      </c>
      <c r="L45" s="87">
        <v>4950</v>
      </c>
      <c r="M45" s="88">
        <v>4862</v>
      </c>
    </row>
    <row r="46" spans="2:13" ht="27.75" customHeight="1" x14ac:dyDescent="0.15">
      <c r="B46" s="1206"/>
      <c r="C46" s="1207"/>
      <c r="D46" s="89"/>
      <c r="E46" s="1212" t="s">
        <v>29</v>
      </c>
      <c r="F46" s="1212"/>
      <c r="G46" s="1212"/>
      <c r="H46" s="1213"/>
      <c r="I46" s="86" t="s">
        <v>510</v>
      </c>
      <c r="J46" s="87" t="s">
        <v>510</v>
      </c>
      <c r="K46" s="87" t="s">
        <v>510</v>
      </c>
      <c r="L46" s="87" t="s">
        <v>510</v>
      </c>
      <c r="M46" s="88" t="s">
        <v>510</v>
      </c>
    </row>
    <row r="47" spans="2:13" ht="27.75" customHeight="1" x14ac:dyDescent="0.15">
      <c r="B47" s="1206"/>
      <c r="C47" s="1207"/>
      <c r="D47" s="90"/>
      <c r="E47" s="1214" t="s">
        <v>30</v>
      </c>
      <c r="F47" s="1215"/>
      <c r="G47" s="1215"/>
      <c r="H47" s="1216"/>
      <c r="I47" s="86" t="s">
        <v>510</v>
      </c>
      <c r="J47" s="87" t="s">
        <v>510</v>
      </c>
      <c r="K47" s="87" t="s">
        <v>510</v>
      </c>
      <c r="L47" s="87" t="s">
        <v>510</v>
      </c>
      <c r="M47" s="88" t="s">
        <v>510</v>
      </c>
    </row>
    <row r="48" spans="2:13" ht="27.75" customHeight="1" x14ac:dyDescent="0.15">
      <c r="B48" s="1206"/>
      <c r="C48" s="1207"/>
      <c r="D48" s="85"/>
      <c r="E48" s="1212" t="s">
        <v>31</v>
      </c>
      <c r="F48" s="1212"/>
      <c r="G48" s="1212"/>
      <c r="H48" s="1213"/>
      <c r="I48" s="86" t="s">
        <v>510</v>
      </c>
      <c r="J48" s="87" t="s">
        <v>510</v>
      </c>
      <c r="K48" s="87" t="s">
        <v>510</v>
      </c>
      <c r="L48" s="87" t="s">
        <v>510</v>
      </c>
      <c r="M48" s="88" t="s">
        <v>510</v>
      </c>
    </row>
    <row r="49" spans="2:13" ht="27.75" customHeight="1" x14ac:dyDescent="0.15">
      <c r="B49" s="1208"/>
      <c r="C49" s="1209"/>
      <c r="D49" s="85"/>
      <c r="E49" s="1212" t="s">
        <v>32</v>
      </c>
      <c r="F49" s="1212"/>
      <c r="G49" s="1212"/>
      <c r="H49" s="1213"/>
      <c r="I49" s="86" t="s">
        <v>510</v>
      </c>
      <c r="J49" s="87" t="s">
        <v>510</v>
      </c>
      <c r="K49" s="87" t="s">
        <v>510</v>
      </c>
      <c r="L49" s="87" t="s">
        <v>510</v>
      </c>
      <c r="M49" s="88" t="s">
        <v>510</v>
      </c>
    </row>
    <row r="50" spans="2:13" ht="27.75" customHeight="1" x14ac:dyDescent="0.15">
      <c r="B50" s="1217" t="s">
        <v>33</v>
      </c>
      <c r="C50" s="1218"/>
      <c r="D50" s="91"/>
      <c r="E50" s="1212" t="s">
        <v>34</v>
      </c>
      <c r="F50" s="1212"/>
      <c r="G50" s="1212"/>
      <c r="H50" s="1213"/>
      <c r="I50" s="86">
        <v>15332</v>
      </c>
      <c r="J50" s="87">
        <v>12645</v>
      </c>
      <c r="K50" s="87">
        <v>12218</v>
      </c>
      <c r="L50" s="87">
        <v>12853</v>
      </c>
      <c r="M50" s="88">
        <v>12485</v>
      </c>
    </row>
    <row r="51" spans="2:13" ht="27.75" customHeight="1" x14ac:dyDescent="0.15">
      <c r="B51" s="1206"/>
      <c r="C51" s="1207"/>
      <c r="D51" s="85"/>
      <c r="E51" s="1212" t="s">
        <v>35</v>
      </c>
      <c r="F51" s="1212"/>
      <c r="G51" s="1212"/>
      <c r="H51" s="1213"/>
      <c r="I51" s="86">
        <v>1064</v>
      </c>
      <c r="J51" s="87">
        <v>1580</v>
      </c>
      <c r="K51" s="87">
        <v>2187</v>
      </c>
      <c r="L51" s="87">
        <v>2493</v>
      </c>
      <c r="M51" s="88">
        <v>2682</v>
      </c>
    </row>
    <row r="52" spans="2:13" ht="27.75" customHeight="1" x14ac:dyDescent="0.15">
      <c r="B52" s="1208"/>
      <c r="C52" s="1209"/>
      <c r="D52" s="85"/>
      <c r="E52" s="1212" t="s">
        <v>36</v>
      </c>
      <c r="F52" s="1212"/>
      <c r="G52" s="1212"/>
      <c r="H52" s="1213"/>
      <c r="I52" s="86">
        <v>31311</v>
      </c>
      <c r="J52" s="87">
        <v>30226</v>
      </c>
      <c r="K52" s="87">
        <v>29628</v>
      </c>
      <c r="L52" s="87">
        <v>30228</v>
      </c>
      <c r="M52" s="88">
        <v>32702</v>
      </c>
    </row>
    <row r="53" spans="2:13" ht="27.75" customHeight="1" thickBot="1" x14ac:dyDescent="0.2">
      <c r="B53" s="1219" t="s">
        <v>37</v>
      </c>
      <c r="C53" s="1220"/>
      <c r="D53" s="92"/>
      <c r="E53" s="1221" t="s">
        <v>38</v>
      </c>
      <c r="F53" s="1221"/>
      <c r="G53" s="1221"/>
      <c r="H53" s="1222"/>
      <c r="I53" s="93">
        <v>1803</v>
      </c>
      <c r="J53" s="94">
        <v>2843</v>
      </c>
      <c r="K53" s="94">
        <v>3205</v>
      </c>
      <c r="L53" s="94">
        <v>3306</v>
      </c>
      <c r="M53" s="95">
        <v>3979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q2WT7cWmbRMeTEih6fIjpuiCT2IrgbZ81rVGwBVaAmY+P7+KYbu+EK69Tva5o7+DXPABbnUSYHUq+PFAd7HhA==" saltValue="d2I4a4ISLFUwIJ5V1fSM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31" t="s">
        <v>41</v>
      </c>
      <c r="D55" s="1231"/>
      <c r="E55" s="1232"/>
      <c r="F55" s="107">
        <v>9059</v>
      </c>
      <c r="G55" s="107">
        <v>9382</v>
      </c>
      <c r="H55" s="108">
        <v>7535</v>
      </c>
    </row>
    <row r="56" spans="2:8" ht="52.5" customHeight="1" x14ac:dyDescent="0.15">
      <c r="B56" s="109"/>
      <c r="C56" s="1233" t="s">
        <v>42</v>
      </c>
      <c r="D56" s="1233"/>
      <c r="E56" s="1234"/>
      <c r="F56" s="110">
        <v>1389</v>
      </c>
      <c r="G56" s="110">
        <v>1656</v>
      </c>
      <c r="H56" s="111">
        <v>1782</v>
      </c>
    </row>
    <row r="57" spans="2:8" ht="53.25" customHeight="1" x14ac:dyDescent="0.15">
      <c r="B57" s="109"/>
      <c r="C57" s="1235" t="s">
        <v>43</v>
      </c>
      <c r="D57" s="1235"/>
      <c r="E57" s="1236"/>
      <c r="F57" s="112">
        <v>27257</v>
      </c>
      <c r="G57" s="112">
        <v>21084</v>
      </c>
      <c r="H57" s="113">
        <v>17942</v>
      </c>
    </row>
    <row r="58" spans="2:8" ht="45.75" customHeight="1" x14ac:dyDescent="0.15">
      <c r="B58" s="114"/>
      <c r="C58" s="1223" t="s">
        <v>584</v>
      </c>
      <c r="D58" s="1224"/>
      <c r="E58" s="1225"/>
      <c r="F58" s="115">
        <v>21074</v>
      </c>
      <c r="G58" s="115">
        <v>15708</v>
      </c>
      <c r="H58" s="116">
        <v>11952</v>
      </c>
    </row>
    <row r="59" spans="2:8" ht="45.75" customHeight="1" x14ac:dyDescent="0.15">
      <c r="B59" s="114"/>
      <c r="C59" s="1223" t="s">
        <v>585</v>
      </c>
      <c r="D59" s="1224"/>
      <c r="E59" s="1225"/>
      <c r="F59" s="115">
        <v>5323</v>
      </c>
      <c r="G59" s="115">
        <v>4444</v>
      </c>
      <c r="H59" s="116">
        <v>3928</v>
      </c>
    </row>
    <row r="60" spans="2:8" ht="45.75" customHeight="1" x14ac:dyDescent="0.15">
      <c r="B60" s="114"/>
      <c r="C60" s="1223" t="s">
        <v>586</v>
      </c>
      <c r="D60" s="1224"/>
      <c r="E60" s="1225"/>
      <c r="F60" s="115" t="s">
        <v>587</v>
      </c>
      <c r="G60" s="115" t="s">
        <v>587</v>
      </c>
      <c r="H60" s="116">
        <v>1000</v>
      </c>
    </row>
    <row r="61" spans="2:8" ht="45.75" customHeight="1" x14ac:dyDescent="0.15">
      <c r="B61" s="114"/>
      <c r="C61" s="1223" t="s">
        <v>588</v>
      </c>
      <c r="D61" s="1224"/>
      <c r="E61" s="1225"/>
      <c r="F61" s="115">
        <v>305</v>
      </c>
      <c r="G61" s="115">
        <v>306</v>
      </c>
      <c r="H61" s="116">
        <v>306</v>
      </c>
    </row>
    <row r="62" spans="2:8" ht="45.75" customHeight="1" thickBot="1" x14ac:dyDescent="0.2">
      <c r="B62" s="117"/>
      <c r="C62" s="1226" t="s">
        <v>589</v>
      </c>
      <c r="D62" s="1227"/>
      <c r="E62" s="1228"/>
      <c r="F62" s="118">
        <v>67</v>
      </c>
      <c r="G62" s="118">
        <v>139</v>
      </c>
      <c r="H62" s="119">
        <v>226</v>
      </c>
    </row>
    <row r="63" spans="2:8" ht="52.5" customHeight="1" thickBot="1" x14ac:dyDescent="0.2">
      <c r="B63" s="120"/>
      <c r="C63" s="1229" t="s">
        <v>44</v>
      </c>
      <c r="D63" s="1229"/>
      <c r="E63" s="1230"/>
      <c r="F63" s="121">
        <v>37705</v>
      </c>
      <c r="G63" s="121">
        <v>32122</v>
      </c>
      <c r="H63" s="122">
        <v>27258</v>
      </c>
    </row>
    <row r="64" spans="2:8" ht="15" customHeight="1" x14ac:dyDescent="0.15"/>
    <row r="65" ht="0" hidden="1" customHeight="1" x14ac:dyDescent="0.15"/>
    <row r="66" ht="0" hidden="1" customHeight="1" x14ac:dyDescent="0.15"/>
  </sheetData>
  <sheetProtection algorithmName="SHA-512" hashValue="2A+GN0Z7HuthLLFSbnMcklWGHB2wVEL6CSvCBF+f9E3Enc3LWA9Kn5HgPVTQvKhi8s2adpSZpGZ385Nhme9Mcw==" saltValue="NwFAdl9bSjET7OPiBjgb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594</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552</v>
      </c>
      <c r="BQ50" s="1271"/>
      <c r="BR50" s="1271"/>
      <c r="BS50" s="1271"/>
      <c r="BT50" s="1271"/>
      <c r="BU50" s="1271"/>
      <c r="BV50" s="1271"/>
      <c r="BW50" s="1271"/>
      <c r="BX50" s="1271" t="s">
        <v>553</v>
      </c>
      <c r="BY50" s="1271"/>
      <c r="BZ50" s="1271"/>
      <c r="CA50" s="1271"/>
      <c r="CB50" s="1271"/>
      <c r="CC50" s="1271"/>
      <c r="CD50" s="1271"/>
      <c r="CE50" s="1271"/>
      <c r="CF50" s="1271" t="s">
        <v>554</v>
      </c>
      <c r="CG50" s="1271"/>
      <c r="CH50" s="1271"/>
      <c r="CI50" s="1271"/>
      <c r="CJ50" s="1271"/>
      <c r="CK50" s="1271"/>
      <c r="CL50" s="1271"/>
      <c r="CM50" s="1271"/>
      <c r="CN50" s="1271" t="s">
        <v>555</v>
      </c>
      <c r="CO50" s="1271"/>
      <c r="CP50" s="1271"/>
      <c r="CQ50" s="1271"/>
      <c r="CR50" s="1271"/>
      <c r="CS50" s="1271"/>
      <c r="CT50" s="1271"/>
      <c r="CU50" s="1271"/>
      <c r="CV50" s="1271" t="s">
        <v>556</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595</v>
      </c>
      <c r="AO51" s="1275"/>
      <c r="AP51" s="1275"/>
      <c r="AQ51" s="1275"/>
      <c r="AR51" s="1275"/>
      <c r="AS51" s="1275"/>
      <c r="AT51" s="1275"/>
      <c r="AU51" s="1275"/>
      <c r="AV51" s="1275"/>
      <c r="AW51" s="1275"/>
      <c r="AX51" s="1275"/>
      <c r="AY51" s="1275"/>
      <c r="AZ51" s="1275"/>
      <c r="BA51" s="1275"/>
      <c r="BB51" s="1275" t="s">
        <v>596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20.2</v>
      </c>
      <c r="CG51" s="1277"/>
      <c r="CH51" s="1277"/>
      <c r="CI51" s="1277"/>
      <c r="CJ51" s="1277"/>
      <c r="CK51" s="1277"/>
      <c r="CL51" s="1277"/>
      <c r="CM51" s="1277"/>
      <c r="CN51" s="1277">
        <v>21.6</v>
      </c>
      <c r="CO51" s="1277"/>
      <c r="CP51" s="1277"/>
      <c r="CQ51" s="1277"/>
      <c r="CR51" s="1277"/>
      <c r="CS51" s="1277"/>
      <c r="CT51" s="1277"/>
      <c r="CU51" s="1277"/>
      <c r="CV51" s="1277">
        <v>26.5</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59.1</v>
      </c>
      <c r="CG53" s="1277"/>
      <c r="CH53" s="1277"/>
      <c r="CI53" s="1277"/>
      <c r="CJ53" s="1277"/>
      <c r="CK53" s="1277"/>
      <c r="CL53" s="1277"/>
      <c r="CM53" s="1277"/>
      <c r="CN53" s="1277">
        <v>59.6</v>
      </c>
      <c r="CO53" s="1277"/>
      <c r="CP53" s="1277"/>
      <c r="CQ53" s="1277"/>
      <c r="CR53" s="1277"/>
      <c r="CS53" s="1277"/>
      <c r="CT53" s="1277"/>
      <c r="CU53" s="1277"/>
      <c r="CV53" s="1277">
        <v>60.6</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598</v>
      </c>
      <c r="AO55" s="1271"/>
      <c r="AP55" s="1271"/>
      <c r="AQ55" s="1271"/>
      <c r="AR55" s="1271"/>
      <c r="AS55" s="1271"/>
      <c r="AT55" s="1271"/>
      <c r="AU55" s="1271"/>
      <c r="AV55" s="1271"/>
      <c r="AW55" s="1271"/>
      <c r="AX55" s="1271"/>
      <c r="AY55" s="1271"/>
      <c r="AZ55" s="1271"/>
      <c r="BA55" s="1271"/>
      <c r="BB55" s="1275" t="s">
        <v>596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39</v>
      </c>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597</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55.4</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599</v>
      </c>
    </row>
    <row r="64" spans="1:109" x14ac:dyDescent="0.15">
      <c r="B64" s="1246"/>
      <c r="G64" s="1253"/>
      <c r="I64" s="1287"/>
      <c r="J64" s="1287"/>
      <c r="K64" s="1287"/>
      <c r="L64" s="1287"/>
      <c r="M64" s="1287"/>
      <c r="N64" s="1288"/>
      <c r="AM64" s="1253"/>
      <c r="AN64" s="1253" t="s">
        <v>592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594</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552</v>
      </c>
      <c r="BQ72" s="1271"/>
      <c r="BR72" s="1271"/>
      <c r="BS72" s="1271"/>
      <c r="BT72" s="1271"/>
      <c r="BU72" s="1271"/>
      <c r="BV72" s="1271"/>
      <c r="BW72" s="1271"/>
      <c r="BX72" s="1271" t="s">
        <v>553</v>
      </c>
      <c r="BY72" s="1271"/>
      <c r="BZ72" s="1271"/>
      <c r="CA72" s="1271"/>
      <c r="CB72" s="1271"/>
      <c r="CC72" s="1271"/>
      <c r="CD72" s="1271"/>
      <c r="CE72" s="1271"/>
      <c r="CF72" s="1271" t="s">
        <v>554</v>
      </c>
      <c r="CG72" s="1271"/>
      <c r="CH72" s="1271"/>
      <c r="CI72" s="1271"/>
      <c r="CJ72" s="1271"/>
      <c r="CK72" s="1271"/>
      <c r="CL72" s="1271"/>
      <c r="CM72" s="1271"/>
      <c r="CN72" s="1271" t="s">
        <v>555</v>
      </c>
      <c r="CO72" s="1271"/>
      <c r="CP72" s="1271"/>
      <c r="CQ72" s="1271"/>
      <c r="CR72" s="1271"/>
      <c r="CS72" s="1271"/>
      <c r="CT72" s="1271"/>
      <c r="CU72" s="1271"/>
      <c r="CV72" s="1271" t="s">
        <v>556</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595</v>
      </c>
      <c r="AO73" s="1275"/>
      <c r="AP73" s="1275"/>
      <c r="AQ73" s="1275"/>
      <c r="AR73" s="1275"/>
      <c r="AS73" s="1275"/>
      <c r="AT73" s="1275"/>
      <c r="AU73" s="1275"/>
      <c r="AV73" s="1275"/>
      <c r="AW73" s="1275"/>
      <c r="AX73" s="1275"/>
      <c r="AY73" s="1275"/>
      <c r="AZ73" s="1275"/>
      <c r="BA73" s="1275"/>
      <c r="BB73" s="1275" t="s">
        <v>596</v>
      </c>
      <c r="BC73" s="1275"/>
      <c r="BD73" s="1275"/>
      <c r="BE73" s="1275"/>
      <c r="BF73" s="1275"/>
      <c r="BG73" s="1275"/>
      <c r="BH73" s="1275"/>
      <c r="BI73" s="1275"/>
      <c r="BJ73" s="1275"/>
      <c r="BK73" s="1275"/>
      <c r="BL73" s="1275"/>
      <c r="BM73" s="1275"/>
      <c r="BN73" s="1275"/>
      <c r="BO73" s="1275"/>
      <c r="BP73" s="1277">
        <v>11.3</v>
      </c>
      <c r="BQ73" s="1277"/>
      <c r="BR73" s="1277"/>
      <c r="BS73" s="1277"/>
      <c r="BT73" s="1277"/>
      <c r="BU73" s="1277"/>
      <c r="BV73" s="1277"/>
      <c r="BW73" s="1277"/>
      <c r="BX73" s="1277">
        <v>18.3</v>
      </c>
      <c r="BY73" s="1277"/>
      <c r="BZ73" s="1277"/>
      <c r="CA73" s="1277"/>
      <c r="CB73" s="1277"/>
      <c r="CC73" s="1277"/>
      <c r="CD73" s="1277"/>
      <c r="CE73" s="1277"/>
      <c r="CF73" s="1277">
        <v>20.2</v>
      </c>
      <c r="CG73" s="1277"/>
      <c r="CH73" s="1277"/>
      <c r="CI73" s="1277"/>
      <c r="CJ73" s="1277"/>
      <c r="CK73" s="1277"/>
      <c r="CL73" s="1277"/>
      <c r="CM73" s="1277"/>
      <c r="CN73" s="1277">
        <v>21.6</v>
      </c>
      <c r="CO73" s="1277"/>
      <c r="CP73" s="1277"/>
      <c r="CQ73" s="1277"/>
      <c r="CR73" s="1277"/>
      <c r="CS73" s="1277"/>
      <c r="CT73" s="1277"/>
      <c r="CU73" s="1277"/>
      <c r="CV73" s="1277">
        <v>26.5</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601</v>
      </c>
      <c r="BC75" s="1275"/>
      <c r="BD75" s="1275"/>
      <c r="BE75" s="1275"/>
      <c r="BF75" s="1275"/>
      <c r="BG75" s="1275"/>
      <c r="BH75" s="1275"/>
      <c r="BI75" s="1275"/>
      <c r="BJ75" s="1275"/>
      <c r="BK75" s="1275"/>
      <c r="BL75" s="1275"/>
      <c r="BM75" s="1275"/>
      <c r="BN75" s="1275"/>
      <c r="BO75" s="1275"/>
      <c r="BP75" s="1277">
        <v>11.6</v>
      </c>
      <c r="BQ75" s="1277"/>
      <c r="BR75" s="1277"/>
      <c r="BS75" s="1277"/>
      <c r="BT75" s="1277"/>
      <c r="BU75" s="1277"/>
      <c r="BV75" s="1277"/>
      <c r="BW75" s="1277"/>
      <c r="BX75" s="1277">
        <v>11.6</v>
      </c>
      <c r="BY75" s="1277"/>
      <c r="BZ75" s="1277"/>
      <c r="CA75" s="1277"/>
      <c r="CB75" s="1277"/>
      <c r="CC75" s="1277"/>
      <c r="CD75" s="1277"/>
      <c r="CE75" s="1277"/>
      <c r="CF75" s="1277">
        <v>11.7</v>
      </c>
      <c r="CG75" s="1277"/>
      <c r="CH75" s="1277"/>
      <c r="CI75" s="1277"/>
      <c r="CJ75" s="1277"/>
      <c r="CK75" s="1277"/>
      <c r="CL75" s="1277"/>
      <c r="CM75" s="1277"/>
      <c r="CN75" s="1277">
        <v>11.4</v>
      </c>
      <c r="CO75" s="1277"/>
      <c r="CP75" s="1277"/>
      <c r="CQ75" s="1277"/>
      <c r="CR75" s="1277"/>
      <c r="CS75" s="1277"/>
      <c r="CT75" s="1277"/>
      <c r="CU75" s="1277"/>
      <c r="CV75" s="1277">
        <v>10.7</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598</v>
      </c>
      <c r="AO77" s="1271"/>
      <c r="AP77" s="1271"/>
      <c r="AQ77" s="1271"/>
      <c r="AR77" s="1271"/>
      <c r="AS77" s="1271"/>
      <c r="AT77" s="1271"/>
      <c r="AU77" s="1271"/>
      <c r="AV77" s="1271"/>
      <c r="AW77" s="1271"/>
      <c r="AX77" s="1271"/>
      <c r="AY77" s="1271"/>
      <c r="AZ77" s="1271"/>
      <c r="BA77" s="1271"/>
      <c r="BB77" s="1275" t="s">
        <v>596</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39</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601</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9</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cqlRlk3BfJ8p8f9p2jpaBU+MpLHCO6JB8Re+0vId8rQwYYWCQ6Om8b/nfvPJ49Pm+6CyCsWDrQitdoDvNtw/w==" saltValue="XL8eXmArmc4hta9xGawrC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a44dd4PtG+6gPeRU+2rFgmbInb5TVcNp4JBAo+IoV7smSjqZ2gFbnKFd6nIczNNwZIecJyDH/1tNdh1Jev0Cg==" saltValue="l6HHFIm82dtqAV/beAP/5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PErLZayqTTcsuuBkS5qIM2nppldM5HeYX+vYGkCaFCePZwmoPxlxU9x5RBr+xJYEcMMQdrIih04FHclJT8wiQ==" saltValue="DYBm3yW8SDs3VMinR41jW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549</v>
      </c>
      <c r="G2" s="136"/>
      <c r="H2" s="137"/>
    </row>
    <row r="3" spans="1:8" x14ac:dyDescent="0.15">
      <c r="A3" s="133" t="s">
        <v>542</v>
      </c>
      <c r="B3" s="138"/>
      <c r="C3" s="139"/>
      <c r="D3" s="140">
        <v>323147</v>
      </c>
      <c r="E3" s="141"/>
      <c r="F3" s="142">
        <v>63956</v>
      </c>
      <c r="G3" s="143"/>
      <c r="H3" s="144"/>
    </row>
    <row r="4" spans="1:8" x14ac:dyDescent="0.15">
      <c r="A4" s="145"/>
      <c r="B4" s="146"/>
      <c r="C4" s="147"/>
      <c r="D4" s="148">
        <v>50150</v>
      </c>
      <c r="E4" s="149"/>
      <c r="F4" s="150">
        <v>29239</v>
      </c>
      <c r="G4" s="151"/>
      <c r="H4" s="152"/>
    </row>
    <row r="5" spans="1:8" x14ac:dyDescent="0.15">
      <c r="A5" s="133" t="s">
        <v>544</v>
      </c>
      <c r="B5" s="138"/>
      <c r="C5" s="139"/>
      <c r="D5" s="140">
        <v>318931</v>
      </c>
      <c r="E5" s="141"/>
      <c r="F5" s="142">
        <v>66255</v>
      </c>
      <c r="G5" s="143"/>
      <c r="H5" s="144"/>
    </row>
    <row r="6" spans="1:8" x14ac:dyDescent="0.15">
      <c r="A6" s="145"/>
      <c r="B6" s="146"/>
      <c r="C6" s="147"/>
      <c r="D6" s="148">
        <v>63133</v>
      </c>
      <c r="E6" s="149"/>
      <c r="F6" s="150">
        <v>31822</v>
      </c>
      <c r="G6" s="151"/>
      <c r="H6" s="152"/>
    </row>
    <row r="7" spans="1:8" x14ac:dyDescent="0.15">
      <c r="A7" s="133" t="s">
        <v>545</v>
      </c>
      <c r="B7" s="138"/>
      <c r="C7" s="139"/>
      <c r="D7" s="140">
        <v>423169</v>
      </c>
      <c r="E7" s="141"/>
      <c r="F7" s="142">
        <v>92247</v>
      </c>
      <c r="G7" s="143"/>
      <c r="H7" s="144"/>
    </row>
    <row r="8" spans="1:8" x14ac:dyDescent="0.15">
      <c r="A8" s="145"/>
      <c r="B8" s="146"/>
      <c r="C8" s="147"/>
      <c r="D8" s="148">
        <v>61972</v>
      </c>
      <c r="E8" s="149"/>
      <c r="F8" s="150">
        <v>37204</v>
      </c>
      <c r="G8" s="151"/>
      <c r="H8" s="152"/>
    </row>
    <row r="9" spans="1:8" x14ac:dyDescent="0.15">
      <c r="A9" s="133" t="s">
        <v>546</v>
      </c>
      <c r="B9" s="138"/>
      <c r="C9" s="139"/>
      <c r="D9" s="140">
        <v>296253</v>
      </c>
      <c r="E9" s="141"/>
      <c r="F9" s="142">
        <v>57295</v>
      </c>
      <c r="G9" s="143"/>
      <c r="H9" s="144"/>
    </row>
    <row r="10" spans="1:8" x14ac:dyDescent="0.15">
      <c r="A10" s="145"/>
      <c r="B10" s="146"/>
      <c r="C10" s="147"/>
      <c r="D10" s="148">
        <v>82565</v>
      </c>
      <c r="E10" s="149"/>
      <c r="F10" s="150">
        <v>32771</v>
      </c>
      <c r="G10" s="151"/>
      <c r="H10" s="152"/>
    </row>
    <row r="11" spans="1:8" x14ac:dyDescent="0.15">
      <c r="A11" s="133" t="s">
        <v>547</v>
      </c>
      <c r="B11" s="138"/>
      <c r="C11" s="139"/>
      <c r="D11" s="140">
        <v>262324</v>
      </c>
      <c r="E11" s="141"/>
      <c r="F11" s="142">
        <v>54110</v>
      </c>
      <c r="G11" s="143"/>
      <c r="H11" s="144"/>
    </row>
    <row r="12" spans="1:8" x14ac:dyDescent="0.15">
      <c r="A12" s="145"/>
      <c r="B12" s="146"/>
      <c r="C12" s="153"/>
      <c r="D12" s="148">
        <v>99198</v>
      </c>
      <c r="E12" s="149"/>
      <c r="F12" s="150">
        <v>30620</v>
      </c>
      <c r="G12" s="151"/>
      <c r="H12" s="152"/>
    </row>
    <row r="13" spans="1:8" x14ac:dyDescent="0.15">
      <c r="A13" s="133"/>
      <c r="B13" s="138"/>
      <c r="C13" s="154"/>
      <c r="D13" s="155">
        <v>324765</v>
      </c>
      <c r="E13" s="156"/>
      <c r="F13" s="157">
        <v>66773</v>
      </c>
      <c r="G13" s="158"/>
      <c r="H13" s="144"/>
    </row>
    <row r="14" spans="1:8" x14ac:dyDescent="0.15">
      <c r="A14" s="145"/>
      <c r="B14" s="146"/>
      <c r="C14" s="147"/>
      <c r="D14" s="148">
        <v>71404</v>
      </c>
      <c r="E14" s="149"/>
      <c r="F14" s="150">
        <v>32331</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17.059999999999999</v>
      </c>
      <c r="C19" s="159">
        <f>ROUND(VALUE(SUBSTITUTE(実質収支比率等に係る経年分析!G$48,"▲","-")),2)</f>
        <v>8.89</v>
      </c>
      <c r="D19" s="159">
        <f>ROUND(VALUE(SUBSTITUTE(実質収支比率等に係る経年分析!H$48,"▲","-")),2)</f>
        <v>21.52</v>
      </c>
      <c r="E19" s="159">
        <f>ROUND(VALUE(SUBSTITUTE(実質収支比率等に係る経年分析!I$48,"▲","-")),2)</f>
        <v>13.69</v>
      </c>
      <c r="F19" s="159">
        <f>ROUND(VALUE(SUBSTITUTE(実質収支比率等に係る経年分析!J$48,"▲","-")),2)</f>
        <v>9.9700000000000006</v>
      </c>
    </row>
    <row r="20" spans="1:11" x14ac:dyDescent="0.15">
      <c r="A20" s="159" t="s">
        <v>48</v>
      </c>
      <c r="B20" s="159">
        <f>ROUND(VALUE(SUBSTITUTE(実質収支比率等に係る経年分析!F$47,"▲","-")),2)</f>
        <v>45.85</v>
      </c>
      <c r="C20" s="159">
        <f>ROUND(VALUE(SUBSTITUTE(実質収支比率等に係る経年分析!G$47,"▲","-")),2)</f>
        <v>49.85</v>
      </c>
      <c r="D20" s="159">
        <f>ROUND(VALUE(SUBSTITUTE(実質収支比率等に係る経年分析!H$47,"▲","-")),2)</f>
        <v>48.27</v>
      </c>
      <c r="E20" s="159">
        <f>ROUND(VALUE(SUBSTITUTE(実質収支比率等に係る経年分析!I$47,"▲","-")),2)</f>
        <v>51.57</v>
      </c>
      <c r="F20" s="159">
        <f>ROUND(VALUE(SUBSTITUTE(実質収支比率等に係る経年分析!J$47,"▲","-")),2)</f>
        <v>42.65</v>
      </c>
    </row>
    <row r="21" spans="1:11" x14ac:dyDescent="0.15">
      <c r="A21" s="159" t="s">
        <v>49</v>
      </c>
      <c r="B21" s="159">
        <f>IF(ISNUMBER(VALUE(SUBSTITUTE(実質収支比率等に係る経年分析!F$49,"▲","-"))),ROUND(VALUE(SUBSTITUTE(実質収支比率等に係る経年分析!F$49,"▲","-")),2),NA())</f>
        <v>12.24</v>
      </c>
      <c r="C21" s="159">
        <f>IF(ISNUMBER(VALUE(SUBSTITUTE(実質収支比率等に係る経年分析!G$49,"▲","-"))),ROUND(VALUE(SUBSTITUTE(実質収支比率等に係る経年分析!G$49,"▲","-")),2),NA())</f>
        <v>-5.33</v>
      </c>
      <c r="D21" s="159">
        <f>IF(ISNUMBER(VALUE(SUBSTITUTE(実質収支比率等に係る経年分析!H$49,"▲","-"))),ROUND(VALUE(SUBSTITUTE(実質収支比率等に係る経年分析!H$49,"▲","-")),2),NA())</f>
        <v>11.69</v>
      </c>
      <c r="E21" s="159">
        <f>IF(ISNUMBER(VALUE(SUBSTITUTE(実質収支比率等に係る経年分析!I$49,"▲","-"))),ROUND(VALUE(SUBSTITUTE(実質収支比率等に係る経年分析!I$49,"▲","-")),2),NA())</f>
        <v>-6.73</v>
      </c>
      <c r="F21" s="159">
        <f>IF(ISNUMBER(VALUE(SUBSTITUTE(実質収支比率等に係る経年分析!J$49,"▲","-"))),ROUND(VALUE(SUBSTITUTE(実質収支比率等に係る経年分析!J$49,"▲","-")),2),NA())</f>
        <v>-14.59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墓地事業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介護保険サービス事業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特定環境保全公共下水道事業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国民健康保険事業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x14ac:dyDescent="0.15">
      <c r="A33" s="160" t="str">
        <f>IF(連結実質赤字比率に係る赤字・黒字の構成分析!C$37="",NA(),連結実質赤字比率に係る赤字・黒字の構成分析!C$37)</f>
        <v>介護保険事業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2.06</v>
      </c>
    </row>
    <row r="34" spans="1:16" x14ac:dyDescent="0.15">
      <c r="A34" s="160" t="str">
        <f>IF(連結実質赤字比率に係る赤字・黒字の構成分析!C$36="",NA(),連結実質赤字比率に係る赤字・黒字の構成分析!C$36)</f>
        <v>公共下水道事業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3.85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3.82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4.9800000000000004</v>
      </c>
    </row>
    <row r="35" spans="1:16" x14ac:dyDescent="0.15">
      <c r="A35" s="160" t="str">
        <f>IF(連結実質赤字比率に係る赤字・黒字の構成分析!C$35="",NA(),連結実質赤字比率に係る赤字・黒字の構成分析!C$35)</f>
        <v>水道事業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3.71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6.93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17.05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8.8699999999999992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21.51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13.67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9.9499999999999993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3127</v>
      </c>
      <c r="E42" s="161"/>
      <c r="F42" s="161"/>
      <c r="G42" s="161">
        <f>'実質公債費比率（分子）の構造'!L$52</f>
        <v>3153</v>
      </c>
      <c r="H42" s="161"/>
      <c r="I42" s="161"/>
      <c r="J42" s="161">
        <f>'実質公債費比率（分子）の構造'!M$52</f>
        <v>3035</v>
      </c>
      <c r="K42" s="161"/>
      <c r="L42" s="161"/>
      <c r="M42" s="161">
        <f>'実質公債費比率（分子）の構造'!N$52</f>
        <v>2974</v>
      </c>
      <c r="N42" s="161"/>
      <c r="O42" s="161"/>
      <c r="P42" s="161">
        <f>'実質公債費比率（分子）の構造'!O$52</f>
        <v>2760</v>
      </c>
    </row>
    <row r="43" spans="1:16" x14ac:dyDescent="0.15">
      <c r="A43" s="161" t="s">
        <v>57</v>
      </c>
      <c r="B43" s="161">
        <f>'実質公債費比率（分子）の構造'!K$51</f>
        <v>1</v>
      </c>
      <c r="C43" s="161"/>
      <c r="D43" s="161"/>
      <c r="E43" s="161">
        <f>'実質公債費比率（分子）の構造'!L$51</f>
        <v>0</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30</v>
      </c>
      <c r="C44" s="161"/>
      <c r="D44" s="161"/>
      <c r="E44" s="161">
        <f>'実質公債費比率（分子）の構造'!L$50</f>
        <v>29</v>
      </c>
      <c r="F44" s="161"/>
      <c r="G44" s="161"/>
      <c r="H44" s="161">
        <f>'実質公債費比率（分子）の構造'!M$50</f>
        <v>26</v>
      </c>
      <c r="I44" s="161"/>
      <c r="J44" s="161"/>
      <c r="K44" s="161">
        <f>'実質公債費比率（分子）の構造'!N$50</f>
        <v>21</v>
      </c>
      <c r="L44" s="161"/>
      <c r="M44" s="161"/>
      <c r="N44" s="161">
        <f>'実質公債費比率（分子）の構造'!O$50</f>
        <v>20</v>
      </c>
      <c r="O44" s="161"/>
      <c r="P44" s="161"/>
    </row>
    <row r="45" spans="1:16" x14ac:dyDescent="0.15">
      <c r="A45" s="161" t="s">
        <v>59</v>
      </c>
      <c r="B45" s="161">
        <f>'実質公債費比率（分子）の構造'!K$49</f>
        <v>138</v>
      </c>
      <c r="C45" s="161"/>
      <c r="D45" s="161"/>
      <c r="E45" s="161">
        <f>'実質公債費比率（分子）の構造'!L$49</f>
        <v>72</v>
      </c>
      <c r="F45" s="161"/>
      <c r="G45" s="161"/>
      <c r="H45" s="161">
        <f>'実質公債費比率（分子）の構造'!M$49</f>
        <v>53</v>
      </c>
      <c r="I45" s="161"/>
      <c r="J45" s="161"/>
      <c r="K45" s="161">
        <f>'実質公債費比率（分子）の構造'!N$49</f>
        <v>29</v>
      </c>
      <c r="L45" s="161"/>
      <c r="M45" s="161"/>
      <c r="N45" s="161">
        <f>'実質公債費比率（分子）の構造'!O$49</f>
        <v>28</v>
      </c>
      <c r="O45" s="161"/>
      <c r="P45" s="161"/>
    </row>
    <row r="46" spans="1:16" x14ac:dyDescent="0.15">
      <c r="A46" s="161" t="s">
        <v>60</v>
      </c>
      <c r="B46" s="161">
        <f>'実質公債費比率（分子）の構造'!K$48</f>
        <v>842</v>
      </c>
      <c r="C46" s="161"/>
      <c r="D46" s="161"/>
      <c r="E46" s="161">
        <f>'実質公債費比率（分子）の構造'!L$48</f>
        <v>880</v>
      </c>
      <c r="F46" s="161"/>
      <c r="G46" s="161"/>
      <c r="H46" s="161">
        <f>'実質公債費比率（分子）の構造'!M$48</f>
        <v>904</v>
      </c>
      <c r="I46" s="161"/>
      <c r="J46" s="161"/>
      <c r="K46" s="161">
        <f>'実質公債費比率（分子）の構造'!N$48</f>
        <v>820</v>
      </c>
      <c r="L46" s="161"/>
      <c r="M46" s="161"/>
      <c r="N46" s="161">
        <f>'実質公債費比率（分子）の構造'!O$48</f>
        <v>842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3983</v>
      </c>
      <c r="C49" s="161"/>
      <c r="D49" s="161"/>
      <c r="E49" s="161">
        <f>'実質公債費比率（分子）の構造'!L$45</f>
        <v>4015</v>
      </c>
      <c r="F49" s="161"/>
      <c r="G49" s="161"/>
      <c r="H49" s="161">
        <f>'実質公債費比率（分子）の構造'!M$45</f>
        <v>3894</v>
      </c>
      <c r="I49" s="161"/>
      <c r="J49" s="161"/>
      <c r="K49" s="161">
        <f>'実質公債費比率（分子）の構造'!N$45</f>
        <v>3753</v>
      </c>
      <c r="L49" s="161"/>
      <c r="M49" s="161"/>
      <c r="N49" s="161">
        <f>'実質公債費比率（分子）の構造'!O$45</f>
        <v>3359</v>
      </c>
      <c r="O49" s="161"/>
      <c r="P49" s="161"/>
    </row>
    <row r="50" spans="1:16" x14ac:dyDescent="0.15">
      <c r="A50" s="161" t="s">
        <v>64</v>
      </c>
      <c r="B50" s="161" t="e">
        <f>NA()</f>
        <v>#N/A</v>
      </c>
      <c r="C50" s="161">
        <f>IF(ISNUMBER('実質公債費比率（分子）の構造'!K$53),'実質公債費比率（分子）の構造'!K$53,NA())</f>
        <v>1867</v>
      </c>
      <c r="D50" s="161" t="e">
        <f>NA()</f>
        <v>#N/A</v>
      </c>
      <c r="E50" s="161" t="e">
        <f>NA()</f>
        <v>#N/A</v>
      </c>
      <c r="F50" s="161">
        <f>IF(ISNUMBER('実質公債費比率（分子）の構造'!L$53),'実質公債費比率（分子）の構造'!L$53,NA())</f>
        <v>1843</v>
      </c>
      <c r="G50" s="161" t="e">
        <f>NA()</f>
        <v>#N/A</v>
      </c>
      <c r="H50" s="161" t="e">
        <f>NA()</f>
        <v>#N/A</v>
      </c>
      <c r="I50" s="161">
        <f>IF(ISNUMBER('実質公債費比率（分子）の構造'!M$53),'実質公債費比率（分子）の構造'!M$53,NA())</f>
        <v>1842</v>
      </c>
      <c r="J50" s="161" t="e">
        <f>NA()</f>
        <v>#N/A</v>
      </c>
      <c r="K50" s="161" t="e">
        <f>NA()</f>
        <v>#N/A</v>
      </c>
      <c r="L50" s="161">
        <f>IF(ISNUMBER('実質公債費比率（分子）の構造'!N$53),'実質公債費比率（分子）の構造'!N$53,NA())</f>
        <v>1649</v>
      </c>
      <c r="M50" s="161" t="e">
        <f>NA()</f>
        <v>#N/A</v>
      </c>
      <c r="N50" s="161" t="e">
        <f>NA()</f>
        <v>#N/A</v>
      </c>
      <c r="O50" s="161">
        <f>IF(ISNUMBER('実質公債費比率（分子）の構造'!O$53),'実質公債費比率（分子）の構造'!O$53,NA())</f>
        <v>1489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31311</v>
      </c>
      <c r="E56" s="160"/>
      <c r="F56" s="160"/>
      <c r="G56" s="160">
        <f>'将来負担比率（分子）の構造'!J$52</f>
        <v>30226</v>
      </c>
      <c r="H56" s="160"/>
      <c r="I56" s="160"/>
      <c r="J56" s="160">
        <f>'将来負担比率（分子）の構造'!K$52</f>
        <v>29628</v>
      </c>
      <c r="K56" s="160"/>
      <c r="L56" s="160"/>
      <c r="M56" s="160">
        <f>'将来負担比率（分子）の構造'!L$52</f>
        <v>30228</v>
      </c>
      <c r="N56" s="160"/>
      <c r="O56" s="160"/>
      <c r="P56" s="160">
        <f>'将来負担比率（分子）の構造'!M$52</f>
        <v>32702</v>
      </c>
    </row>
    <row r="57" spans="1:16" x14ac:dyDescent="0.15">
      <c r="A57" s="160" t="s">
        <v>35</v>
      </c>
      <c r="B57" s="160"/>
      <c r="C57" s="160"/>
      <c r="D57" s="160">
        <f>'将来負担比率（分子）の構造'!I$51</f>
        <v>1064</v>
      </c>
      <c r="E57" s="160"/>
      <c r="F57" s="160"/>
      <c r="G57" s="160">
        <f>'将来負担比率（分子）の構造'!J$51</f>
        <v>1580</v>
      </c>
      <c r="H57" s="160"/>
      <c r="I57" s="160"/>
      <c r="J57" s="160">
        <f>'将来負担比率（分子）の構造'!K$51</f>
        <v>2187</v>
      </c>
      <c r="K57" s="160"/>
      <c r="L57" s="160"/>
      <c r="M57" s="160">
        <f>'将来負担比率（分子）の構造'!L$51</f>
        <v>2493</v>
      </c>
      <c r="N57" s="160"/>
      <c r="O57" s="160"/>
      <c r="P57" s="160">
        <f>'将来負担比率（分子）の構造'!M$51</f>
        <v>2682</v>
      </c>
    </row>
    <row r="58" spans="1:16" x14ac:dyDescent="0.15">
      <c r="A58" s="160" t="s">
        <v>34</v>
      </c>
      <c r="B58" s="160"/>
      <c r="C58" s="160"/>
      <c r="D58" s="160">
        <f>'将来負担比率（分子）の構造'!I$50</f>
        <v>15332</v>
      </c>
      <c r="E58" s="160"/>
      <c r="F58" s="160"/>
      <c r="G58" s="160">
        <f>'将来負担比率（分子）の構造'!J$50</f>
        <v>12645</v>
      </c>
      <c r="H58" s="160"/>
      <c r="I58" s="160"/>
      <c r="J58" s="160">
        <f>'将来負担比率（分子）の構造'!K$50</f>
        <v>12218</v>
      </c>
      <c r="K58" s="160"/>
      <c r="L58" s="160"/>
      <c r="M58" s="160">
        <f>'将来負担比率（分子）の構造'!L$50</f>
        <v>12853</v>
      </c>
      <c r="N58" s="160"/>
      <c r="O58" s="160"/>
      <c r="P58" s="160">
        <f>'将来負担比率（分子）の構造'!M$50</f>
        <v>12485</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5796</v>
      </c>
      <c r="C62" s="160"/>
      <c r="D62" s="160"/>
      <c r="E62" s="160">
        <f>'将来負担比率（分子）の構造'!J$45</f>
        <v>5446</v>
      </c>
      <c r="F62" s="160"/>
      <c r="G62" s="160"/>
      <c r="H62" s="160">
        <f>'将来負担比率（分子）の構造'!K$45</f>
        <v>5137</v>
      </c>
      <c r="I62" s="160"/>
      <c r="J62" s="160"/>
      <c r="K62" s="160">
        <f>'将来負担比率（分子）の構造'!L$45</f>
        <v>4950</v>
      </c>
      <c r="L62" s="160"/>
      <c r="M62" s="160"/>
      <c r="N62" s="160">
        <f>'将来負担比率（分子）の構造'!M$45</f>
        <v>4862</v>
      </c>
      <c r="O62" s="160"/>
      <c r="P62" s="160"/>
    </row>
    <row r="63" spans="1:16" x14ac:dyDescent="0.15">
      <c r="A63" s="160" t="s">
        <v>27</v>
      </c>
      <c r="B63" s="160">
        <f>'将来負担比率（分子）の構造'!I$44</f>
        <v>301</v>
      </c>
      <c r="C63" s="160"/>
      <c r="D63" s="160"/>
      <c r="E63" s="160">
        <f>'将来負担比率（分子）の構造'!J$44</f>
        <v>238</v>
      </c>
      <c r="F63" s="160"/>
      <c r="G63" s="160"/>
      <c r="H63" s="160">
        <f>'将来負担比率（分子）の構造'!K$44</f>
        <v>188</v>
      </c>
      <c r="I63" s="160"/>
      <c r="J63" s="160"/>
      <c r="K63" s="160">
        <f>'将来負担比率（分子）の構造'!L$44</f>
        <v>161</v>
      </c>
      <c r="L63" s="160"/>
      <c r="M63" s="160"/>
      <c r="N63" s="160">
        <f>'将来負担比率（分子）の構造'!M$44</f>
        <v>135</v>
      </c>
      <c r="O63" s="160"/>
      <c r="P63" s="160"/>
    </row>
    <row r="64" spans="1:16" x14ac:dyDescent="0.15">
      <c r="A64" s="160" t="s">
        <v>26</v>
      </c>
      <c r="B64" s="160">
        <f>'将来負担比率（分子）の構造'!I$43</f>
        <v>7407</v>
      </c>
      <c r="C64" s="160"/>
      <c r="D64" s="160"/>
      <c r="E64" s="160">
        <f>'将来負担比率（分子）の構造'!J$43</f>
        <v>7309</v>
      </c>
      <c r="F64" s="160"/>
      <c r="G64" s="160"/>
      <c r="H64" s="160">
        <f>'将来負担比率（分子）の構造'!K$43</f>
        <v>7626</v>
      </c>
      <c r="I64" s="160"/>
      <c r="J64" s="160"/>
      <c r="K64" s="160">
        <f>'将来負担比率（分子）の構造'!L$43</f>
        <v>7670</v>
      </c>
      <c r="L64" s="160"/>
      <c r="M64" s="160"/>
      <c r="N64" s="160">
        <f>'将来負担比率（分子）の構造'!M$43</f>
        <v>7382</v>
      </c>
      <c r="O64" s="160"/>
      <c r="P64" s="160"/>
    </row>
    <row r="65" spans="1:16" x14ac:dyDescent="0.15">
      <c r="A65" s="160" t="s">
        <v>25</v>
      </c>
      <c r="B65" s="160">
        <f>'将来負担比率（分子）の構造'!I$42</f>
        <v>143</v>
      </c>
      <c r="C65" s="160"/>
      <c r="D65" s="160"/>
      <c r="E65" s="160">
        <f>'将来負担比率（分子）の構造'!J$42</f>
        <v>117</v>
      </c>
      <c r="F65" s="160"/>
      <c r="G65" s="160"/>
      <c r="H65" s="160">
        <f>'将来負担比率（分子）の構造'!K$42</f>
        <v>93</v>
      </c>
      <c r="I65" s="160"/>
      <c r="J65" s="160"/>
      <c r="K65" s="160">
        <f>'将来負担比率（分子）の構造'!L$42</f>
        <v>74</v>
      </c>
      <c r="L65" s="160"/>
      <c r="M65" s="160"/>
      <c r="N65" s="160">
        <f>'将来負担比率（分子）の構造'!M$42</f>
        <v>55</v>
      </c>
      <c r="O65" s="160"/>
      <c r="P65" s="160"/>
    </row>
    <row r="66" spans="1:16" x14ac:dyDescent="0.15">
      <c r="A66" s="160" t="s">
        <v>24</v>
      </c>
      <c r="B66" s="160">
        <f>'将来負担比率（分子）の構造'!I$41</f>
        <v>35863</v>
      </c>
      <c r="C66" s="160"/>
      <c r="D66" s="160"/>
      <c r="E66" s="160">
        <f>'将来負担比率（分子）の構造'!J$41</f>
        <v>34184</v>
      </c>
      <c r="F66" s="160"/>
      <c r="G66" s="160"/>
      <c r="H66" s="160">
        <f>'将来負担比率（分子）の構造'!K$41</f>
        <v>34194</v>
      </c>
      <c r="I66" s="160"/>
      <c r="J66" s="160"/>
      <c r="K66" s="160">
        <f>'将来負担比率（分子）の構造'!L$41</f>
        <v>36025</v>
      </c>
      <c r="L66" s="160"/>
      <c r="M66" s="160"/>
      <c r="N66" s="160">
        <f>'将来負担比率（分子）の構造'!M$41</f>
        <v>39414</v>
      </c>
      <c r="O66" s="160"/>
      <c r="P66" s="160"/>
    </row>
    <row r="67" spans="1:16" x14ac:dyDescent="0.15">
      <c r="A67" s="160" t="s">
        <v>68</v>
      </c>
      <c r="B67" s="160" t="e">
        <f>NA()</f>
        <v>#N/A</v>
      </c>
      <c r="C67" s="160">
        <f>IF(ISNUMBER('将来負担比率（分子）の構造'!I$53), IF('将来負担比率（分子）の構造'!I$53 &lt; 0, 0, '将来負担比率（分子）の構造'!I$53), NA())</f>
        <v>1803</v>
      </c>
      <c r="D67" s="160" t="e">
        <f>NA()</f>
        <v>#N/A</v>
      </c>
      <c r="E67" s="160" t="e">
        <f>NA()</f>
        <v>#N/A</v>
      </c>
      <c r="F67" s="160">
        <f>IF(ISNUMBER('将来負担比率（分子）の構造'!J$53), IF('将来負担比率（分子）の構造'!J$53 &lt; 0, 0, '将来負担比率（分子）の構造'!J$53), NA())</f>
        <v>2843</v>
      </c>
      <c r="G67" s="160" t="e">
        <f>NA()</f>
        <v>#N/A</v>
      </c>
      <c r="H67" s="160" t="e">
        <f>NA()</f>
        <v>#N/A</v>
      </c>
      <c r="I67" s="160">
        <f>IF(ISNUMBER('将来負担比率（分子）の構造'!K$53), IF('将来負担比率（分子）の構造'!K$53 &lt; 0, 0, '将来負担比率（分子）の構造'!K$53), NA())</f>
        <v>3205</v>
      </c>
      <c r="J67" s="160" t="e">
        <f>NA()</f>
        <v>#N/A</v>
      </c>
      <c r="K67" s="160" t="e">
        <f>NA()</f>
        <v>#N/A</v>
      </c>
      <c r="L67" s="160">
        <f>IF(ISNUMBER('将来負担比率（分子）の構造'!L$53), IF('将来負担比率（分子）の構造'!L$53 &lt; 0, 0, '将来負担比率（分子）の構造'!L$53), NA())</f>
        <v>3306</v>
      </c>
      <c r="M67" s="160" t="e">
        <f>NA()</f>
        <v>#N/A</v>
      </c>
      <c r="N67" s="160" t="e">
        <f>NA()</f>
        <v>#N/A</v>
      </c>
      <c r="O67" s="160">
        <f>IF(ISNUMBER('将来負担比率（分子）の構造'!M$53), IF('将来負担比率（分子）の構造'!M$53 &lt; 0, 0, '将来負担比率（分子）の構造'!M$53), NA())</f>
        <v>3979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9059</v>
      </c>
      <c r="C72" s="164">
        <f>基金残高に係る経年分析!G55</f>
        <v>9382</v>
      </c>
      <c r="D72" s="164">
        <f>基金残高に係る経年分析!H55</f>
        <v>7535</v>
      </c>
    </row>
    <row r="73" spans="1:16" x14ac:dyDescent="0.15">
      <c r="A73" s="163" t="s">
        <v>71</v>
      </c>
      <c r="B73" s="164">
        <f>基金残高に係る経年分析!F56</f>
        <v>1389</v>
      </c>
      <c r="C73" s="164">
        <f>基金残高に係る経年分析!G56</f>
        <v>1656</v>
      </c>
      <c r="D73" s="164">
        <f>基金残高に係る経年分析!H56</f>
        <v>1782</v>
      </c>
    </row>
    <row r="74" spans="1:16" x14ac:dyDescent="0.15">
      <c r="A74" s="163" t="s">
        <v>72</v>
      </c>
      <c r="B74" s="164">
        <f>基金残高に係る経年分析!F57</f>
        <v>27257</v>
      </c>
      <c r="C74" s="164">
        <f>基金残高に係る経年分析!G57</f>
        <v>21084</v>
      </c>
      <c r="D74" s="164">
        <f>基金残高に係る経年分析!H57</f>
        <v>17942</v>
      </c>
    </row>
  </sheetData>
  <sheetProtection algorithmName="SHA-512" hashValue="ldfEd1AZQav5VAl2k73OjOsflJGTsfAqQ8w3xmv4IDV6o2TMrxgqrgaN95iA0pDv54T8gAV7cFIub9MYWNedEg==" saltValue="DVTA4mYYEwd+qyi9PjAl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212</v>
      </c>
      <c r="DI1" s="598"/>
      <c r="DJ1" s="598"/>
      <c r="DK1" s="598"/>
      <c r="DL1" s="598"/>
      <c r="DM1" s="598"/>
      <c r="DN1" s="599"/>
      <c r="DO1" s="205"/>
      <c r="DP1" s="597" t="s">
        <v>213</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215</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216</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217</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218</v>
      </c>
      <c r="S4" s="601"/>
      <c r="T4" s="601"/>
      <c r="U4" s="601"/>
      <c r="V4" s="601"/>
      <c r="W4" s="601"/>
      <c r="X4" s="601"/>
      <c r="Y4" s="602"/>
      <c r="Z4" s="600" t="s">
        <v>219</v>
      </c>
      <c r="AA4" s="601"/>
      <c r="AB4" s="601"/>
      <c r="AC4" s="602"/>
      <c r="AD4" s="600" t="s">
        <v>220</v>
      </c>
      <c r="AE4" s="601"/>
      <c r="AF4" s="601"/>
      <c r="AG4" s="601"/>
      <c r="AH4" s="601"/>
      <c r="AI4" s="601"/>
      <c r="AJ4" s="601"/>
      <c r="AK4" s="602"/>
      <c r="AL4" s="600" t="s">
        <v>219</v>
      </c>
      <c r="AM4" s="601"/>
      <c r="AN4" s="601"/>
      <c r="AO4" s="602"/>
      <c r="AP4" s="606" t="s">
        <v>221</v>
      </c>
      <c r="AQ4" s="606"/>
      <c r="AR4" s="606"/>
      <c r="AS4" s="606"/>
      <c r="AT4" s="606"/>
      <c r="AU4" s="606"/>
      <c r="AV4" s="606"/>
      <c r="AW4" s="606"/>
      <c r="AX4" s="606"/>
      <c r="AY4" s="606"/>
      <c r="AZ4" s="606"/>
      <c r="BA4" s="606"/>
      <c r="BB4" s="606"/>
      <c r="BC4" s="606"/>
      <c r="BD4" s="606"/>
      <c r="BE4" s="606"/>
      <c r="BF4" s="606"/>
      <c r="BG4" s="606" t="s">
        <v>222</v>
      </c>
      <c r="BH4" s="606"/>
      <c r="BI4" s="606"/>
      <c r="BJ4" s="606"/>
      <c r="BK4" s="606"/>
      <c r="BL4" s="606"/>
      <c r="BM4" s="606"/>
      <c r="BN4" s="606"/>
      <c r="BO4" s="606" t="s">
        <v>219</v>
      </c>
      <c r="BP4" s="606"/>
      <c r="BQ4" s="606"/>
      <c r="BR4" s="606"/>
      <c r="BS4" s="606" t="s">
        <v>223</v>
      </c>
      <c r="BT4" s="606"/>
      <c r="BU4" s="606"/>
      <c r="BV4" s="606"/>
      <c r="BW4" s="606"/>
      <c r="BX4" s="606"/>
      <c r="BY4" s="606"/>
      <c r="BZ4" s="606"/>
      <c r="CA4" s="606"/>
      <c r="CB4" s="606"/>
      <c r="CD4" s="603" t="s">
        <v>224</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225</v>
      </c>
      <c r="C5" s="608"/>
      <c r="D5" s="608"/>
      <c r="E5" s="608"/>
      <c r="F5" s="608"/>
      <c r="G5" s="608"/>
      <c r="H5" s="608"/>
      <c r="I5" s="608"/>
      <c r="J5" s="608"/>
      <c r="K5" s="608"/>
      <c r="L5" s="608"/>
      <c r="M5" s="608"/>
      <c r="N5" s="608"/>
      <c r="O5" s="608"/>
      <c r="P5" s="608"/>
      <c r="Q5" s="609"/>
      <c r="R5" s="610">
        <v>5716920</v>
      </c>
      <c r="S5" s="611"/>
      <c r="T5" s="611"/>
      <c r="U5" s="611"/>
      <c r="V5" s="611"/>
      <c r="W5" s="611"/>
      <c r="X5" s="611"/>
      <c r="Y5" s="612"/>
      <c r="Z5" s="613">
        <v>10.3</v>
      </c>
      <c r="AA5" s="613"/>
      <c r="AB5" s="613"/>
      <c r="AC5" s="613"/>
      <c r="AD5" s="614">
        <v>5716920</v>
      </c>
      <c r="AE5" s="614"/>
      <c r="AF5" s="614"/>
      <c r="AG5" s="614"/>
      <c r="AH5" s="614"/>
      <c r="AI5" s="614"/>
      <c r="AJ5" s="614"/>
      <c r="AK5" s="614"/>
      <c r="AL5" s="615">
        <v>34.1</v>
      </c>
      <c r="AM5" s="616"/>
      <c r="AN5" s="616"/>
      <c r="AO5" s="617"/>
      <c r="AP5" s="607" t="s">
        <v>226</v>
      </c>
      <c r="AQ5" s="608"/>
      <c r="AR5" s="608"/>
      <c r="AS5" s="608"/>
      <c r="AT5" s="608"/>
      <c r="AU5" s="608"/>
      <c r="AV5" s="608"/>
      <c r="AW5" s="608"/>
      <c r="AX5" s="608"/>
      <c r="AY5" s="608"/>
      <c r="AZ5" s="608"/>
      <c r="BA5" s="608"/>
      <c r="BB5" s="608"/>
      <c r="BC5" s="608"/>
      <c r="BD5" s="608"/>
      <c r="BE5" s="608"/>
      <c r="BF5" s="609"/>
      <c r="BG5" s="621">
        <v>5715689</v>
      </c>
      <c r="BH5" s="622"/>
      <c r="BI5" s="622"/>
      <c r="BJ5" s="622"/>
      <c r="BK5" s="622"/>
      <c r="BL5" s="622"/>
      <c r="BM5" s="622"/>
      <c r="BN5" s="623"/>
      <c r="BO5" s="624">
        <v>100</v>
      </c>
      <c r="BP5" s="624"/>
      <c r="BQ5" s="624"/>
      <c r="BR5" s="624"/>
      <c r="BS5" s="625">
        <v>279914</v>
      </c>
      <c r="BT5" s="625"/>
      <c r="BU5" s="625"/>
      <c r="BV5" s="625"/>
      <c r="BW5" s="625"/>
      <c r="BX5" s="625"/>
      <c r="BY5" s="625"/>
      <c r="BZ5" s="625"/>
      <c r="CA5" s="625"/>
      <c r="CB5" s="629"/>
      <c r="CD5" s="603" t="s">
        <v>221</v>
      </c>
      <c r="CE5" s="604"/>
      <c r="CF5" s="604"/>
      <c r="CG5" s="604"/>
      <c r="CH5" s="604"/>
      <c r="CI5" s="604"/>
      <c r="CJ5" s="604"/>
      <c r="CK5" s="604"/>
      <c r="CL5" s="604"/>
      <c r="CM5" s="604"/>
      <c r="CN5" s="604"/>
      <c r="CO5" s="604"/>
      <c r="CP5" s="604"/>
      <c r="CQ5" s="605"/>
      <c r="CR5" s="603" t="s">
        <v>227</v>
      </c>
      <c r="CS5" s="604"/>
      <c r="CT5" s="604"/>
      <c r="CU5" s="604"/>
      <c r="CV5" s="604"/>
      <c r="CW5" s="604"/>
      <c r="CX5" s="604"/>
      <c r="CY5" s="605"/>
      <c r="CZ5" s="603" t="s">
        <v>219</v>
      </c>
      <c r="DA5" s="604"/>
      <c r="DB5" s="604"/>
      <c r="DC5" s="605"/>
      <c r="DD5" s="603" t="s">
        <v>228</v>
      </c>
      <c r="DE5" s="604"/>
      <c r="DF5" s="604"/>
      <c r="DG5" s="604"/>
      <c r="DH5" s="604"/>
      <c r="DI5" s="604"/>
      <c r="DJ5" s="604"/>
      <c r="DK5" s="604"/>
      <c r="DL5" s="604"/>
      <c r="DM5" s="604"/>
      <c r="DN5" s="604"/>
      <c r="DO5" s="604"/>
      <c r="DP5" s="605"/>
      <c r="DQ5" s="603" t="s">
        <v>229</v>
      </c>
      <c r="DR5" s="604"/>
      <c r="DS5" s="604"/>
      <c r="DT5" s="604"/>
      <c r="DU5" s="604"/>
      <c r="DV5" s="604"/>
      <c r="DW5" s="604"/>
      <c r="DX5" s="604"/>
      <c r="DY5" s="604"/>
      <c r="DZ5" s="604"/>
      <c r="EA5" s="604"/>
      <c r="EB5" s="604"/>
      <c r="EC5" s="605"/>
    </row>
    <row r="6" spans="2:143" ht="11.25" customHeight="1" x14ac:dyDescent="0.15">
      <c r="B6" s="618" t="s">
        <v>230</v>
      </c>
      <c r="C6" s="619"/>
      <c r="D6" s="619"/>
      <c r="E6" s="619"/>
      <c r="F6" s="619"/>
      <c r="G6" s="619"/>
      <c r="H6" s="619"/>
      <c r="I6" s="619"/>
      <c r="J6" s="619"/>
      <c r="K6" s="619"/>
      <c r="L6" s="619"/>
      <c r="M6" s="619"/>
      <c r="N6" s="619"/>
      <c r="O6" s="619"/>
      <c r="P6" s="619"/>
      <c r="Q6" s="620"/>
      <c r="R6" s="621">
        <v>255887</v>
      </c>
      <c r="S6" s="622"/>
      <c r="T6" s="622"/>
      <c r="U6" s="622"/>
      <c r="V6" s="622"/>
      <c r="W6" s="622"/>
      <c r="X6" s="622"/>
      <c r="Y6" s="623"/>
      <c r="Z6" s="624">
        <v>0.5</v>
      </c>
      <c r="AA6" s="624"/>
      <c r="AB6" s="624"/>
      <c r="AC6" s="624"/>
      <c r="AD6" s="625">
        <v>255887</v>
      </c>
      <c r="AE6" s="625"/>
      <c r="AF6" s="625"/>
      <c r="AG6" s="625"/>
      <c r="AH6" s="625"/>
      <c r="AI6" s="625"/>
      <c r="AJ6" s="625"/>
      <c r="AK6" s="625"/>
      <c r="AL6" s="626">
        <v>1.5</v>
      </c>
      <c r="AM6" s="627"/>
      <c r="AN6" s="627"/>
      <c r="AO6" s="628"/>
      <c r="AP6" s="618" t="s">
        <v>231</v>
      </c>
      <c r="AQ6" s="619"/>
      <c r="AR6" s="619"/>
      <c r="AS6" s="619"/>
      <c r="AT6" s="619"/>
      <c r="AU6" s="619"/>
      <c r="AV6" s="619"/>
      <c r="AW6" s="619"/>
      <c r="AX6" s="619"/>
      <c r="AY6" s="619"/>
      <c r="AZ6" s="619"/>
      <c r="BA6" s="619"/>
      <c r="BB6" s="619"/>
      <c r="BC6" s="619"/>
      <c r="BD6" s="619"/>
      <c r="BE6" s="619"/>
      <c r="BF6" s="620"/>
      <c r="BG6" s="621">
        <v>5715689</v>
      </c>
      <c r="BH6" s="622"/>
      <c r="BI6" s="622"/>
      <c r="BJ6" s="622"/>
      <c r="BK6" s="622"/>
      <c r="BL6" s="622"/>
      <c r="BM6" s="622"/>
      <c r="BN6" s="623"/>
      <c r="BO6" s="624">
        <v>100</v>
      </c>
      <c r="BP6" s="624"/>
      <c r="BQ6" s="624"/>
      <c r="BR6" s="624"/>
      <c r="BS6" s="625">
        <v>279914</v>
      </c>
      <c r="BT6" s="625"/>
      <c r="BU6" s="625"/>
      <c r="BV6" s="625"/>
      <c r="BW6" s="625"/>
      <c r="BX6" s="625"/>
      <c r="BY6" s="625"/>
      <c r="BZ6" s="625"/>
      <c r="CA6" s="625"/>
      <c r="CB6" s="629"/>
      <c r="CD6" s="632" t="s">
        <v>232</v>
      </c>
      <c r="CE6" s="633"/>
      <c r="CF6" s="633"/>
      <c r="CG6" s="633"/>
      <c r="CH6" s="633"/>
      <c r="CI6" s="633"/>
      <c r="CJ6" s="633"/>
      <c r="CK6" s="633"/>
      <c r="CL6" s="633"/>
      <c r="CM6" s="633"/>
      <c r="CN6" s="633"/>
      <c r="CO6" s="633"/>
      <c r="CP6" s="633"/>
      <c r="CQ6" s="634"/>
      <c r="CR6" s="621">
        <v>243050</v>
      </c>
      <c r="CS6" s="622"/>
      <c r="CT6" s="622"/>
      <c r="CU6" s="622"/>
      <c r="CV6" s="622"/>
      <c r="CW6" s="622"/>
      <c r="CX6" s="622"/>
      <c r="CY6" s="623"/>
      <c r="CZ6" s="615">
        <v>0.5</v>
      </c>
      <c r="DA6" s="616"/>
      <c r="DB6" s="616"/>
      <c r="DC6" s="635"/>
      <c r="DD6" s="630" t="s">
        <v>181</v>
      </c>
      <c r="DE6" s="622"/>
      <c r="DF6" s="622"/>
      <c r="DG6" s="622"/>
      <c r="DH6" s="622"/>
      <c r="DI6" s="622"/>
      <c r="DJ6" s="622"/>
      <c r="DK6" s="622"/>
      <c r="DL6" s="622"/>
      <c r="DM6" s="622"/>
      <c r="DN6" s="622"/>
      <c r="DO6" s="622"/>
      <c r="DP6" s="623"/>
      <c r="DQ6" s="630">
        <v>243050</v>
      </c>
      <c r="DR6" s="622"/>
      <c r="DS6" s="622"/>
      <c r="DT6" s="622"/>
      <c r="DU6" s="622"/>
      <c r="DV6" s="622"/>
      <c r="DW6" s="622"/>
      <c r="DX6" s="622"/>
      <c r="DY6" s="622"/>
      <c r="DZ6" s="622"/>
      <c r="EA6" s="622"/>
      <c r="EB6" s="622"/>
      <c r="EC6" s="631"/>
    </row>
    <row r="7" spans="2:143" ht="11.25" customHeight="1" x14ac:dyDescent="0.15">
      <c r="B7" s="618" t="s">
        <v>233</v>
      </c>
      <c r="C7" s="619"/>
      <c r="D7" s="619"/>
      <c r="E7" s="619"/>
      <c r="F7" s="619"/>
      <c r="G7" s="619"/>
      <c r="H7" s="619"/>
      <c r="I7" s="619"/>
      <c r="J7" s="619"/>
      <c r="K7" s="619"/>
      <c r="L7" s="619"/>
      <c r="M7" s="619"/>
      <c r="N7" s="619"/>
      <c r="O7" s="619"/>
      <c r="P7" s="619"/>
      <c r="Q7" s="620"/>
      <c r="R7" s="621">
        <v>8134</v>
      </c>
      <c r="S7" s="622"/>
      <c r="T7" s="622"/>
      <c r="U7" s="622"/>
      <c r="V7" s="622"/>
      <c r="W7" s="622"/>
      <c r="X7" s="622"/>
      <c r="Y7" s="623"/>
      <c r="Z7" s="624">
        <v>0</v>
      </c>
      <c r="AA7" s="624"/>
      <c r="AB7" s="624"/>
      <c r="AC7" s="624"/>
      <c r="AD7" s="625">
        <v>8134</v>
      </c>
      <c r="AE7" s="625"/>
      <c r="AF7" s="625"/>
      <c r="AG7" s="625"/>
      <c r="AH7" s="625"/>
      <c r="AI7" s="625"/>
      <c r="AJ7" s="625"/>
      <c r="AK7" s="625"/>
      <c r="AL7" s="626">
        <v>0</v>
      </c>
      <c r="AM7" s="627"/>
      <c r="AN7" s="627"/>
      <c r="AO7" s="628"/>
      <c r="AP7" s="618" t="s">
        <v>234</v>
      </c>
      <c r="AQ7" s="619"/>
      <c r="AR7" s="619"/>
      <c r="AS7" s="619"/>
      <c r="AT7" s="619"/>
      <c r="AU7" s="619"/>
      <c r="AV7" s="619"/>
      <c r="AW7" s="619"/>
      <c r="AX7" s="619"/>
      <c r="AY7" s="619"/>
      <c r="AZ7" s="619"/>
      <c r="BA7" s="619"/>
      <c r="BB7" s="619"/>
      <c r="BC7" s="619"/>
      <c r="BD7" s="619"/>
      <c r="BE7" s="619"/>
      <c r="BF7" s="620"/>
      <c r="BG7" s="621">
        <v>2755087</v>
      </c>
      <c r="BH7" s="622"/>
      <c r="BI7" s="622"/>
      <c r="BJ7" s="622"/>
      <c r="BK7" s="622"/>
      <c r="BL7" s="622"/>
      <c r="BM7" s="622"/>
      <c r="BN7" s="623"/>
      <c r="BO7" s="624">
        <v>48.2</v>
      </c>
      <c r="BP7" s="624"/>
      <c r="BQ7" s="624"/>
      <c r="BR7" s="624"/>
      <c r="BS7" s="625">
        <v>125574</v>
      </c>
      <c r="BT7" s="625"/>
      <c r="BU7" s="625"/>
      <c r="BV7" s="625"/>
      <c r="BW7" s="625"/>
      <c r="BX7" s="625"/>
      <c r="BY7" s="625"/>
      <c r="BZ7" s="625"/>
      <c r="CA7" s="625"/>
      <c r="CB7" s="629"/>
      <c r="CD7" s="636" t="s">
        <v>235</v>
      </c>
      <c r="CE7" s="637"/>
      <c r="CF7" s="637"/>
      <c r="CG7" s="637"/>
      <c r="CH7" s="637"/>
      <c r="CI7" s="637"/>
      <c r="CJ7" s="637"/>
      <c r="CK7" s="637"/>
      <c r="CL7" s="637"/>
      <c r="CM7" s="637"/>
      <c r="CN7" s="637"/>
      <c r="CO7" s="637"/>
      <c r="CP7" s="637"/>
      <c r="CQ7" s="638"/>
      <c r="CR7" s="621">
        <v>13214881</v>
      </c>
      <c r="CS7" s="622"/>
      <c r="CT7" s="622"/>
      <c r="CU7" s="622"/>
      <c r="CV7" s="622"/>
      <c r="CW7" s="622"/>
      <c r="CX7" s="622"/>
      <c r="CY7" s="623"/>
      <c r="CZ7" s="624">
        <v>25.4</v>
      </c>
      <c r="DA7" s="624"/>
      <c r="DB7" s="624"/>
      <c r="DC7" s="624"/>
      <c r="DD7" s="630">
        <v>4368522</v>
      </c>
      <c r="DE7" s="622"/>
      <c r="DF7" s="622"/>
      <c r="DG7" s="622"/>
      <c r="DH7" s="622"/>
      <c r="DI7" s="622"/>
      <c r="DJ7" s="622"/>
      <c r="DK7" s="622"/>
      <c r="DL7" s="622"/>
      <c r="DM7" s="622"/>
      <c r="DN7" s="622"/>
      <c r="DO7" s="622"/>
      <c r="DP7" s="623"/>
      <c r="DQ7" s="630">
        <v>7236637</v>
      </c>
      <c r="DR7" s="622"/>
      <c r="DS7" s="622"/>
      <c r="DT7" s="622"/>
      <c r="DU7" s="622"/>
      <c r="DV7" s="622"/>
      <c r="DW7" s="622"/>
      <c r="DX7" s="622"/>
      <c r="DY7" s="622"/>
      <c r="DZ7" s="622"/>
      <c r="EA7" s="622"/>
      <c r="EB7" s="622"/>
      <c r="EC7" s="631"/>
    </row>
    <row r="8" spans="2:143" ht="11.25" customHeight="1" x14ac:dyDescent="0.15">
      <c r="B8" s="618" t="s">
        <v>236</v>
      </c>
      <c r="C8" s="619"/>
      <c r="D8" s="619"/>
      <c r="E8" s="619"/>
      <c r="F8" s="619"/>
      <c r="G8" s="619"/>
      <c r="H8" s="619"/>
      <c r="I8" s="619"/>
      <c r="J8" s="619"/>
      <c r="K8" s="619"/>
      <c r="L8" s="619"/>
      <c r="M8" s="619"/>
      <c r="N8" s="619"/>
      <c r="O8" s="619"/>
      <c r="P8" s="619"/>
      <c r="Q8" s="620"/>
      <c r="R8" s="621">
        <v>11489</v>
      </c>
      <c r="S8" s="622"/>
      <c r="T8" s="622"/>
      <c r="U8" s="622"/>
      <c r="V8" s="622"/>
      <c r="W8" s="622"/>
      <c r="X8" s="622"/>
      <c r="Y8" s="623"/>
      <c r="Z8" s="624">
        <v>0</v>
      </c>
      <c r="AA8" s="624"/>
      <c r="AB8" s="624"/>
      <c r="AC8" s="624"/>
      <c r="AD8" s="625">
        <v>11489</v>
      </c>
      <c r="AE8" s="625"/>
      <c r="AF8" s="625"/>
      <c r="AG8" s="625"/>
      <c r="AH8" s="625"/>
      <c r="AI8" s="625"/>
      <c r="AJ8" s="625"/>
      <c r="AK8" s="625"/>
      <c r="AL8" s="626">
        <v>0.1</v>
      </c>
      <c r="AM8" s="627"/>
      <c r="AN8" s="627"/>
      <c r="AO8" s="628"/>
      <c r="AP8" s="618" t="s">
        <v>237</v>
      </c>
      <c r="AQ8" s="619"/>
      <c r="AR8" s="619"/>
      <c r="AS8" s="619"/>
      <c r="AT8" s="619"/>
      <c r="AU8" s="619"/>
      <c r="AV8" s="619"/>
      <c r="AW8" s="619"/>
      <c r="AX8" s="619"/>
      <c r="AY8" s="619"/>
      <c r="AZ8" s="619"/>
      <c r="BA8" s="619"/>
      <c r="BB8" s="619"/>
      <c r="BC8" s="619"/>
      <c r="BD8" s="619"/>
      <c r="BE8" s="619"/>
      <c r="BF8" s="620"/>
      <c r="BG8" s="621">
        <v>88994</v>
      </c>
      <c r="BH8" s="622"/>
      <c r="BI8" s="622"/>
      <c r="BJ8" s="622"/>
      <c r="BK8" s="622"/>
      <c r="BL8" s="622"/>
      <c r="BM8" s="622"/>
      <c r="BN8" s="623"/>
      <c r="BO8" s="624">
        <v>1.6</v>
      </c>
      <c r="BP8" s="624"/>
      <c r="BQ8" s="624"/>
      <c r="BR8" s="624"/>
      <c r="BS8" s="630" t="s">
        <v>181</v>
      </c>
      <c r="BT8" s="622"/>
      <c r="BU8" s="622"/>
      <c r="BV8" s="622"/>
      <c r="BW8" s="622"/>
      <c r="BX8" s="622"/>
      <c r="BY8" s="622"/>
      <c r="BZ8" s="622"/>
      <c r="CA8" s="622"/>
      <c r="CB8" s="631"/>
      <c r="CD8" s="636" t="s">
        <v>238</v>
      </c>
      <c r="CE8" s="637"/>
      <c r="CF8" s="637"/>
      <c r="CG8" s="637"/>
      <c r="CH8" s="637"/>
      <c r="CI8" s="637"/>
      <c r="CJ8" s="637"/>
      <c r="CK8" s="637"/>
      <c r="CL8" s="637"/>
      <c r="CM8" s="637"/>
      <c r="CN8" s="637"/>
      <c r="CO8" s="637"/>
      <c r="CP8" s="637"/>
      <c r="CQ8" s="638"/>
      <c r="CR8" s="621">
        <v>9637494</v>
      </c>
      <c r="CS8" s="622"/>
      <c r="CT8" s="622"/>
      <c r="CU8" s="622"/>
      <c r="CV8" s="622"/>
      <c r="CW8" s="622"/>
      <c r="CX8" s="622"/>
      <c r="CY8" s="623"/>
      <c r="CZ8" s="624">
        <v>18.5</v>
      </c>
      <c r="DA8" s="624"/>
      <c r="DB8" s="624"/>
      <c r="DC8" s="624"/>
      <c r="DD8" s="630">
        <v>675338</v>
      </c>
      <c r="DE8" s="622"/>
      <c r="DF8" s="622"/>
      <c r="DG8" s="622"/>
      <c r="DH8" s="622"/>
      <c r="DI8" s="622"/>
      <c r="DJ8" s="622"/>
      <c r="DK8" s="622"/>
      <c r="DL8" s="622"/>
      <c r="DM8" s="622"/>
      <c r="DN8" s="622"/>
      <c r="DO8" s="622"/>
      <c r="DP8" s="623"/>
      <c r="DQ8" s="630">
        <v>4487064</v>
      </c>
      <c r="DR8" s="622"/>
      <c r="DS8" s="622"/>
      <c r="DT8" s="622"/>
      <c r="DU8" s="622"/>
      <c r="DV8" s="622"/>
      <c r="DW8" s="622"/>
      <c r="DX8" s="622"/>
      <c r="DY8" s="622"/>
      <c r="DZ8" s="622"/>
      <c r="EA8" s="622"/>
      <c r="EB8" s="622"/>
      <c r="EC8" s="631"/>
    </row>
    <row r="9" spans="2:143" ht="11.25" customHeight="1" x14ac:dyDescent="0.15">
      <c r="B9" s="618" t="s">
        <v>239</v>
      </c>
      <c r="C9" s="619"/>
      <c r="D9" s="619"/>
      <c r="E9" s="619"/>
      <c r="F9" s="619"/>
      <c r="G9" s="619"/>
      <c r="H9" s="619"/>
      <c r="I9" s="619"/>
      <c r="J9" s="619"/>
      <c r="K9" s="619"/>
      <c r="L9" s="619"/>
      <c r="M9" s="619"/>
      <c r="N9" s="619"/>
      <c r="O9" s="619"/>
      <c r="P9" s="619"/>
      <c r="Q9" s="620"/>
      <c r="R9" s="621">
        <v>13322</v>
      </c>
      <c r="S9" s="622"/>
      <c r="T9" s="622"/>
      <c r="U9" s="622"/>
      <c r="V9" s="622"/>
      <c r="W9" s="622"/>
      <c r="X9" s="622"/>
      <c r="Y9" s="623"/>
      <c r="Z9" s="624">
        <v>0</v>
      </c>
      <c r="AA9" s="624"/>
      <c r="AB9" s="624"/>
      <c r="AC9" s="624"/>
      <c r="AD9" s="625">
        <v>13322</v>
      </c>
      <c r="AE9" s="625"/>
      <c r="AF9" s="625"/>
      <c r="AG9" s="625"/>
      <c r="AH9" s="625"/>
      <c r="AI9" s="625"/>
      <c r="AJ9" s="625"/>
      <c r="AK9" s="625"/>
      <c r="AL9" s="626">
        <v>0.1</v>
      </c>
      <c r="AM9" s="627"/>
      <c r="AN9" s="627"/>
      <c r="AO9" s="628"/>
      <c r="AP9" s="618" t="s">
        <v>240</v>
      </c>
      <c r="AQ9" s="619"/>
      <c r="AR9" s="619"/>
      <c r="AS9" s="619"/>
      <c r="AT9" s="619"/>
      <c r="AU9" s="619"/>
      <c r="AV9" s="619"/>
      <c r="AW9" s="619"/>
      <c r="AX9" s="619"/>
      <c r="AY9" s="619"/>
      <c r="AZ9" s="619"/>
      <c r="BA9" s="619"/>
      <c r="BB9" s="619"/>
      <c r="BC9" s="619"/>
      <c r="BD9" s="619"/>
      <c r="BE9" s="619"/>
      <c r="BF9" s="620"/>
      <c r="BG9" s="621">
        <v>1982345</v>
      </c>
      <c r="BH9" s="622"/>
      <c r="BI9" s="622"/>
      <c r="BJ9" s="622"/>
      <c r="BK9" s="622"/>
      <c r="BL9" s="622"/>
      <c r="BM9" s="622"/>
      <c r="BN9" s="623"/>
      <c r="BO9" s="624">
        <v>34.700000000000003</v>
      </c>
      <c r="BP9" s="624"/>
      <c r="BQ9" s="624"/>
      <c r="BR9" s="624"/>
      <c r="BS9" s="630" t="s">
        <v>181</v>
      </c>
      <c r="BT9" s="622"/>
      <c r="BU9" s="622"/>
      <c r="BV9" s="622"/>
      <c r="BW9" s="622"/>
      <c r="BX9" s="622"/>
      <c r="BY9" s="622"/>
      <c r="BZ9" s="622"/>
      <c r="CA9" s="622"/>
      <c r="CB9" s="631"/>
      <c r="CD9" s="636" t="s">
        <v>241</v>
      </c>
      <c r="CE9" s="637"/>
      <c r="CF9" s="637"/>
      <c r="CG9" s="637"/>
      <c r="CH9" s="637"/>
      <c r="CI9" s="637"/>
      <c r="CJ9" s="637"/>
      <c r="CK9" s="637"/>
      <c r="CL9" s="637"/>
      <c r="CM9" s="637"/>
      <c r="CN9" s="637"/>
      <c r="CO9" s="637"/>
      <c r="CP9" s="637"/>
      <c r="CQ9" s="638"/>
      <c r="CR9" s="621">
        <v>2341317</v>
      </c>
      <c r="CS9" s="622"/>
      <c r="CT9" s="622"/>
      <c r="CU9" s="622"/>
      <c r="CV9" s="622"/>
      <c r="CW9" s="622"/>
      <c r="CX9" s="622"/>
      <c r="CY9" s="623"/>
      <c r="CZ9" s="624">
        <v>4.5</v>
      </c>
      <c r="DA9" s="624"/>
      <c r="DB9" s="624"/>
      <c r="DC9" s="624"/>
      <c r="DD9" s="630">
        <v>67633</v>
      </c>
      <c r="DE9" s="622"/>
      <c r="DF9" s="622"/>
      <c r="DG9" s="622"/>
      <c r="DH9" s="622"/>
      <c r="DI9" s="622"/>
      <c r="DJ9" s="622"/>
      <c r="DK9" s="622"/>
      <c r="DL9" s="622"/>
      <c r="DM9" s="622"/>
      <c r="DN9" s="622"/>
      <c r="DO9" s="622"/>
      <c r="DP9" s="623"/>
      <c r="DQ9" s="630">
        <v>1644784</v>
      </c>
      <c r="DR9" s="622"/>
      <c r="DS9" s="622"/>
      <c r="DT9" s="622"/>
      <c r="DU9" s="622"/>
      <c r="DV9" s="622"/>
      <c r="DW9" s="622"/>
      <c r="DX9" s="622"/>
      <c r="DY9" s="622"/>
      <c r="DZ9" s="622"/>
      <c r="EA9" s="622"/>
      <c r="EB9" s="622"/>
      <c r="EC9" s="631"/>
    </row>
    <row r="10" spans="2:143" ht="11.25" customHeight="1" x14ac:dyDescent="0.15">
      <c r="B10" s="618" t="s">
        <v>242</v>
      </c>
      <c r="C10" s="619"/>
      <c r="D10" s="619"/>
      <c r="E10" s="619"/>
      <c r="F10" s="619"/>
      <c r="G10" s="619"/>
      <c r="H10" s="619"/>
      <c r="I10" s="619"/>
      <c r="J10" s="619"/>
      <c r="K10" s="619"/>
      <c r="L10" s="619"/>
      <c r="M10" s="619"/>
      <c r="N10" s="619"/>
      <c r="O10" s="619"/>
      <c r="P10" s="619"/>
      <c r="Q10" s="620"/>
      <c r="R10" s="621" t="s">
        <v>181</v>
      </c>
      <c r="S10" s="622"/>
      <c r="T10" s="622"/>
      <c r="U10" s="622"/>
      <c r="V10" s="622"/>
      <c r="W10" s="622"/>
      <c r="X10" s="622"/>
      <c r="Y10" s="623"/>
      <c r="Z10" s="624" t="s">
        <v>181</v>
      </c>
      <c r="AA10" s="624"/>
      <c r="AB10" s="624"/>
      <c r="AC10" s="624"/>
      <c r="AD10" s="625" t="s">
        <v>181</v>
      </c>
      <c r="AE10" s="625"/>
      <c r="AF10" s="625"/>
      <c r="AG10" s="625"/>
      <c r="AH10" s="625"/>
      <c r="AI10" s="625"/>
      <c r="AJ10" s="625"/>
      <c r="AK10" s="625"/>
      <c r="AL10" s="626" t="s">
        <v>181</v>
      </c>
      <c r="AM10" s="627"/>
      <c r="AN10" s="627"/>
      <c r="AO10" s="628"/>
      <c r="AP10" s="618" t="s">
        <v>243</v>
      </c>
      <c r="AQ10" s="619"/>
      <c r="AR10" s="619"/>
      <c r="AS10" s="619"/>
      <c r="AT10" s="619"/>
      <c r="AU10" s="619"/>
      <c r="AV10" s="619"/>
      <c r="AW10" s="619"/>
      <c r="AX10" s="619"/>
      <c r="AY10" s="619"/>
      <c r="AZ10" s="619"/>
      <c r="BA10" s="619"/>
      <c r="BB10" s="619"/>
      <c r="BC10" s="619"/>
      <c r="BD10" s="619"/>
      <c r="BE10" s="619"/>
      <c r="BF10" s="620"/>
      <c r="BG10" s="621">
        <v>195658</v>
      </c>
      <c r="BH10" s="622"/>
      <c r="BI10" s="622"/>
      <c r="BJ10" s="622"/>
      <c r="BK10" s="622"/>
      <c r="BL10" s="622"/>
      <c r="BM10" s="622"/>
      <c r="BN10" s="623"/>
      <c r="BO10" s="624">
        <v>3.4</v>
      </c>
      <c r="BP10" s="624"/>
      <c r="BQ10" s="624"/>
      <c r="BR10" s="624"/>
      <c r="BS10" s="630">
        <v>28913</v>
      </c>
      <c r="BT10" s="622"/>
      <c r="BU10" s="622"/>
      <c r="BV10" s="622"/>
      <c r="BW10" s="622"/>
      <c r="BX10" s="622"/>
      <c r="BY10" s="622"/>
      <c r="BZ10" s="622"/>
      <c r="CA10" s="622"/>
      <c r="CB10" s="631"/>
      <c r="CD10" s="636" t="s">
        <v>244</v>
      </c>
      <c r="CE10" s="637"/>
      <c r="CF10" s="637"/>
      <c r="CG10" s="637"/>
      <c r="CH10" s="637"/>
      <c r="CI10" s="637"/>
      <c r="CJ10" s="637"/>
      <c r="CK10" s="637"/>
      <c r="CL10" s="637"/>
      <c r="CM10" s="637"/>
      <c r="CN10" s="637"/>
      <c r="CO10" s="637"/>
      <c r="CP10" s="637"/>
      <c r="CQ10" s="638"/>
      <c r="CR10" s="621">
        <v>63272</v>
      </c>
      <c r="CS10" s="622"/>
      <c r="CT10" s="622"/>
      <c r="CU10" s="622"/>
      <c r="CV10" s="622"/>
      <c r="CW10" s="622"/>
      <c r="CX10" s="622"/>
      <c r="CY10" s="623"/>
      <c r="CZ10" s="624">
        <v>0.1</v>
      </c>
      <c r="DA10" s="624"/>
      <c r="DB10" s="624"/>
      <c r="DC10" s="624"/>
      <c r="DD10" s="630" t="s">
        <v>181</v>
      </c>
      <c r="DE10" s="622"/>
      <c r="DF10" s="622"/>
      <c r="DG10" s="622"/>
      <c r="DH10" s="622"/>
      <c r="DI10" s="622"/>
      <c r="DJ10" s="622"/>
      <c r="DK10" s="622"/>
      <c r="DL10" s="622"/>
      <c r="DM10" s="622"/>
      <c r="DN10" s="622"/>
      <c r="DO10" s="622"/>
      <c r="DP10" s="623"/>
      <c r="DQ10" s="630">
        <v>48272</v>
      </c>
      <c r="DR10" s="622"/>
      <c r="DS10" s="622"/>
      <c r="DT10" s="622"/>
      <c r="DU10" s="622"/>
      <c r="DV10" s="622"/>
      <c r="DW10" s="622"/>
      <c r="DX10" s="622"/>
      <c r="DY10" s="622"/>
      <c r="DZ10" s="622"/>
      <c r="EA10" s="622"/>
      <c r="EB10" s="622"/>
      <c r="EC10" s="631"/>
    </row>
    <row r="11" spans="2:143" ht="11.25" customHeight="1" x14ac:dyDescent="0.15">
      <c r="B11" s="618" t="s">
        <v>245</v>
      </c>
      <c r="C11" s="619"/>
      <c r="D11" s="619"/>
      <c r="E11" s="619"/>
      <c r="F11" s="619"/>
      <c r="G11" s="619"/>
      <c r="H11" s="619"/>
      <c r="I11" s="619"/>
      <c r="J11" s="619"/>
      <c r="K11" s="619"/>
      <c r="L11" s="619"/>
      <c r="M11" s="619"/>
      <c r="N11" s="619"/>
      <c r="O11" s="619"/>
      <c r="P11" s="619"/>
      <c r="Q11" s="620"/>
      <c r="R11" s="621" t="s">
        <v>181</v>
      </c>
      <c r="S11" s="622"/>
      <c r="T11" s="622"/>
      <c r="U11" s="622"/>
      <c r="V11" s="622"/>
      <c r="W11" s="622"/>
      <c r="X11" s="622"/>
      <c r="Y11" s="623"/>
      <c r="Z11" s="624" t="s">
        <v>181</v>
      </c>
      <c r="AA11" s="624"/>
      <c r="AB11" s="624"/>
      <c r="AC11" s="624"/>
      <c r="AD11" s="625" t="s">
        <v>181</v>
      </c>
      <c r="AE11" s="625"/>
      <c r="AF11" s="625"/>
      <c r="AG11" s="625"/>
      <c r="AH11" s="625"/>
      <c r="AI11" s="625"/>
      <c r="AJ11" s="625"/>
      <c r="AK11" s="625"/>
      <c r="AL11" s="626" t="s">
        <v>181</v>
      </c>
      <c r="AM11" s="627"/>
      <c r="AN11" s="627"/>
      <c r="AO11" s="628"/>
      <c r="AP11" s="618" t="s">
        <v>246</v>
      </c>
      <c r="AQ11" s="619"/>
      <c r="AR11" s="619"/>
      <c r="AS11" s="619"/>
      <c r="AT11" s="619"/>
      <c r="AU11" s="619"/>
      <c r="AV11" s="619"/>
      <c r="AW11" s="619"/>
      <c r="AX11" s="619"/>
      <c r="AY11" s="619"/>
      <c r="AZ11" s="619"/>
      <c r="BA11" s="619"/>
      <c r="BB11" s="619"/>
      <c r="BC11" s="619"/>
      <c r="BD11" s="619"/>
      <c r="BE11" s="619"/>
      <c r="BF11" s="620"/>
      <c r="BG11" s="621">
        <v>488090</v>
      </c>
      <c r="BH11" s="622"/>
      <c r="BI11" s="622"/>
      <c r="BJ11" s="622"/>
      <c r="BK11" s="622"/>
      <c r="BL11" s="622"/>
      <c r="BM11" s="622"/>
      <c r="BN11" s="623"/>
      <c r="BO11" s="624">
        <v>8.5</v>
      </c>
      <c r="BP11" s="624"/>
      <c r="BQ11" s="624"/>
      <c r="BR11" s="624"/>
      <c r="BS11" s="630">
        <v>96661</v>
      </c>
      <c r="BT11" s="622"/>
      <c r="BU11" s="622"/>
      <c r="BV11" s="622"/>
      <c r="BW11" s="622"/>
      <c r="BX11" s="622"/>
      <c r="BY11" s="622"/>
      <c r="BZ11" s="622"/>
      <c r="CA11" s="622"/>
      <c r="CB11" s="631"/>
      <c r="CD11" s="636" t="s">
        <v>247</v>
      </c>
      <c r="CE11" s="637"/>
      <c r="CF11" s="637"/>
      <c r="CG11" s="637"/>
      <c r="CH11" s="637"/>
      <c r="CI11" s="637"/>
      <c r="CJ11" s="637"/>
      <c r="CK11" s="637"/>
      <c r="CL11" s="637"/>
      <c r="CM11" s="637"/>
      <c r="CN11" s="637"/>
      <c r="CO11" s="637"/>
      <c r="CP11" s="637"/>
      <c r="CQ11" s="638"/>
      <c r="CR11" s="621">
        <v>2248934</v>
      </c>
      <c r="CS11" s="622"/>
      <c r="CT11" s="622"/>
      <c r="CU11" s="622"/>
      <c r="CV11" s="622"/>
      <c r="CW11" s="622"/>
      <c r="CX11" s="622"/>
      <c r="CY11" s="623"/>
      <c r="CZ11" s="624">
        <v>4.3</v>
      </c>
      <c r="DA11" s="624"/>
      <c r="DB11" s="624"/>
      <c r="DC11" s="624"/>
      <c r="DD11" s="630">
        <v>1617459</v>
      </c>
      <c r="DE11" s="622"/>
      <c r="DF11" s="622"/>
      <c r="DG11" s="622"/>
      <c r="DH11" s="622"/>
      <c r="DI11" s="622"/>
      <c r="DJ11" s="622"/>
      <c r="DK11" s="622"/>
      <c r="DL11" s="622"/>
      <c r="DM11" s="622"/>
      <c r="DN11" s="622"/>
      <c r="DO11" s="622"/>
      <c r="DP11" s="623"/>
      <c r="DQ11" s="630">
        <v>817981</v>
      </c>
      <c r="DR11" s="622"/>
      <c r="DS11" s="622"/>
      <c r="DT11" s="622"/>
      <c r="DU11" s="622"/>
      <c r="DV11" s="622"/>
      <c r="DW11" s="622"/>
      <c r="DX11" s="622"/>
      <c r="DY11" s="622"/>
      <c r="DZ11" s="622"/>
      <c r="EA11" s="622"/>
      <c r="EB11" s="622"/>
      <c r="EC11" s="631"/>
    </row>
    <row r="12" spans="2:143" ht="11.25" customHeight="1" x14ac:dyDescent="0.15">
      <c r="B12" s="618" t="s">
        <v>248</v>
      </c>
      <c r="C12" s="619"/>
      <c r="D12" s="619"/>
      <c r="E12" s="619"/>
      <c r="F12" s="619"/>
      <c r="G12" s="619"/>
      <c r="H12" s="619"/>
      <c r="I12" s="619"/>
      <c r="J12" s="619"/>
      <c r="K12" s="619"/>
      <c r="L12" s="619"/>
      <c r="M12" s="619"/>
      <c r="N12" s="619"/>
      <c r="O12" s="619"/>
      <c r="P12" s="619"/>
      <c r="Q12" s="620"/>
      <c r="R12" s="621">
        <v>985428</v>
      </c>
      <c r="S12" s="622"/>
      <c r="T12" s="622"/>
      <c r="U12" s="622"/>
      <c r="V12" s="622"/>
      <c r="W12" s="622"/>
      <c r="X12" s="622"/>
      <c r="Y12" s="623"/>
      <c r="Z12" s="624">
        <v>1.8</v>
      </c>
      <c r="AA12" s="624"/>
      <c r="AB12" s="624"/>
      <c r="AC12" s="624"/>
      <c r="AD12" s="625">
        <v>985428</v>
      </c>
      <c r="AE12" s="625"/>
      <c r="AF12" s="625"/>
      <c r="AG12" s="625"/>
      <c r="AH12" s="625"/>
      <c r="AI12" s="625"/>
      <c r="AJ12" s="625"/>
      <c r="AK12" s="625"/>
      <c r="AL12" s="626">
        <v>5.9</v>
      </c>
      <c r="AM12" s="627"/>
      <c r="AN12" s="627"/>
      <c r="AO12" s="628"/>
      <c r="AP12" s="618" t="s">
        <v>249</v>
      </c>
      <c r="AQ12" s="619"/>
      <c r="AR12" s="619"/>
      <c r="AS12" s="619"/>
      <c r="AT12" s="619"/>
      <c r="AU12" s="619"/>
      <c r="AV12" s="619"/>
      <c r="AW12" s="619"/>
      <c r="AX12" s="619"/>
      <c r="AY12" s="619"/>
      <c r="AZ12" s="619"/>
      <c r="BA12" s="619"/>
      <c r="BB12" s="619"/>
      <c r="BC12" s="619"/>
      <c r="BD12" s="619"/>
      <c r="BE12" s="619"/>
      <c r="BF12" s="620"/>
      <c r="BG12" s="621">
        <v>2379256</v>
      </c>
      <c r="BH12" s="622"/>
      <c r="BI12" s="622"/>
      <c r="BJ12" s="622"/>
      <c r="BK12" s="622"/>
      <c r="BL12" s="622"/>
      <c r="BM12" s="622"/>
      <c r="BN12" s="623"/>
      <c r="BO12" s="624">
        <v>41.6</v>
      </c>
      <c r="BP12" s="624"/>
      <c r="BQ12" s="624"/>
      <c r="BR12" s="624"/>
      <c r="BS12" s="630">
        <v>154340</v>
      </c>
      <c r="BT12" s="622"/>
      <c r="BU12" s="622"/>
      <c r="BV12" s="622"/>
      <c r="BW12" s="622"/>
      <c r="BX12" s="622"/>
      <c r="BY12" s="622"/>
      <c r="BZ12" s="622"/>
      <c r="CA12" s="622"/>
      <c r="CB12" s="631"/>
      <c r="CD12" s="636" t="s">
        <v>250</v>
      </c>
      <c r="CE12" s="637"/>
      <c r="CF12" s="637"/>
      <c r="CG12" s="637"/>
      <c r="CH12" s="637"/>
      <c r="CI12" s="637"/>
      <c r="CJ12" s="637"/>
      <c r="CK12" s="637"/>
      <c r="CL12" s="637"/>
      <c r="CM12" s="637"/>
      <c r="CN12" s="637"/>
      <c r="CO12" s="637"/>
      <c r="CP12" s="637"/>
      <c r="CQ12" s="638"/>
      <c r="CR12" s="621">
        <v>1544303</v>
      </c>
      <c r="CS12" s="622"/>
      <c r="CT12" s="622"/>
      <c r="CU12" s="622"/>
      <c r="CV12" s="622"/>
      <c r="CW12" s="622"/>
      <c r="CX12" s="622"/>
      <c r="CY12" s="623"/>
      <c r="CZ12" s="624">
        <v>3</v>
      </c>
      <c r="DA12" s="624"/>
      <c r="DB12" s="624"/>
      <c r="DC12" s="624"/>
      <c r="DD12" s="630">
        <v>504670</v>
      </c>
      <c r="DE12" s="622"/>
      <c r="DF12" s="622"/>
      <c r="DG12" s="622"/>
      <c r="DH12" s="622"/>
      <c r="DI12" s="622"/>
      <c r="DJ12" s="622"/>
      <c r="DK12" s="622"/>
      <c r="DL12" s="622"/>
      <c r="DM12" s="622"/>
      <c r="DN12" s="622"/>
      <c r="DO12" s="622"/>
      <c r="DP12" s="623"/>
      <c r="DQ12" s="630">
        <v>451620</v>
      </c>
      <c r="DR12" s="622"/>
      <c r="DS12" s="622"/>
      <c r="DT12" s="622"/>
      <c r="DU12" s="622"/>
      <c r="DV12" s="622"/>
      <c r="DW12" s="622"/>
      <c r="DX12" s="622"/>
      <c r="DY12" s="622"/>
      <c r="DZ12" s="622"/>
      <c r="EA12" s="622"/>
      <c r="EB12" s="622"/>
      <c r="EC12" s="631"/>
    </row>
    <row r="13" spans="2:143" ht="11.25" customHeight="1" x14ac:dyDescent="0.15">
      <c r="B13" s="618" t="s">
        <v>251</v>
      </c>
      <c r="C13" s="619"/>
      <c r="D13" s="619"/>
      <c r="E13" s="619"/>
      <c r="F13" s="619"/>
      <c r="G13" s="619"/>
      <c r="H13" s="619"/>
      <c r="I13" s="619"/>
      <c r="J13" s="619"/>
      <c r="K13" s="619"/>
      <c r="L13" s="619"/>
      <c r="M13" s="619"/>
      <c r="N13" s="619"/>
      <c r="O13" s="619"/>
      <c r="P13" s="619"/>
      <c r="Q13" s="620"/>
      <c r="R13" s="621">
        <v>9424</v>
      </c>
      <c r="S13" s="622"/>
      <c r="T13" s="622"/>
      <c r="U13" s="622"/>
      <c r="V13" s="622"/>
      <c r="W13" s="622"/>
      <c r="X13" s="622"/>
      <c r="Y13" s="623"/>
      <c r="Z13" s="624">
        <v>0</v>
      </c>
      <c r="AA13" s="624"/>
      <c r="AB13" s="624"/>
      <c r="AC13" s="624"/>
      <c r="AD13" s="625">
        <v>9424</v>
      </c>
      <c r="AE13" s="625"/>
      <c r="AF13" s="625"/>
      <c r="AG13" s="625"/>
      <c r="AH13" s="625"/>
      <c r="AI13" s="625"/>
      <c r="AJ13" s="625"/>
      <c r="AK13" s="625"/>
      <c r="AL13" s="626">
        <v>0.1</v>
      </c>
      <c r="AM13" s="627"/>
      <c r="AN13" s="627"/>
      <c r="AO13" s="628"/>
      <c r="AP13" s="618" t="s">
        <v>252</v>
      </c>
      <c r="AQ13" s="619"/>
      <c r="AR13" s="619"/>
      <c r="AS13" s="619"/>
      <c r="AT13" s="619"/>
      <c r="AU13" s="619"/>
      <c r="AV13" s="619"/>
      <c r="AW13" s="619"/>
      <c r="AX13" s="619"/>
      <c r="AY13" s="619"/>
      <c r="AZ13" s="619"/>
      <c r="BA13" s="619"/>
      <c r="BB13" s="619"/>
      <c r="BC13" s="619"/>
      <c r="BD13" s="619"/>
      <c r="BE13" s="619"/>
      <c r="BF13" s="620"/>
      <c r="BG13" s="621">
        <v>2323072</v>
      </c>
      <c r="BH13" s="622"/>
      <c r="BI13" s="622"/>
      <c r="BJ13" s="622"/>
      <c r="BK13" s="622"/>
      <c r="BL13" s="622"/>
      <c r="BM13" s="622"/>
      <c r="BN13" s="623"/>
      <c r="BO13" s="624">
        <v>40.6</v>
      </c>
      <c r="BP13" s="624"/>
      <c r="BQ13" s="624"/>
      <c r="BR13" s="624"/>
      <c r="BS13" s="630">
        <v>154340</v>
      </c>
      <c r="BT13" s="622"/>
      <c r="BU13" s="622"/>
      <c r="BV13" s="622"/>
      <c r="BW13" s="622"/>
      <c r="BX13" s="622"/>
      <c r="BY13" s="622"/>
      <c r="BZ13" s="622"/>
      <c r="CA13" s="622"/>
      <c r="CB13" s="631"/>
      <c r="CD13" s="636" t="s">
        <v>253</v>
      </c>
      <c r="CE13" s="637"/>
      <c r="CF13" s="637"/>
      <c r="CG13" s="637"/>
      <c r="CH13" s="637"/>
      <c r="CI13" s="637"/>
      <c r="CJ13" s="637"/>
      <c r="CK13" s="637"/>
      <c r="CL13" s="637"/>
      <c r="CM13" s="637"/>
      <c r="CN13" s="637"/>
      <c r="CO13" s="637"/>
      <c r="CP13" s="637"/>
      <c r="CQ13" s="638"/>
      <c r="CR13" s="621">
        <v>8509223</v>
      </c>
      <c r="CS13" s="622"/>
      <c r="CT13" s="622"/>
      <c r="CU13" s="622"/>
      <c r="CV13" s="622"/>
      <c r="CW13" s="622"/>
      <c r="CX13" s="622"/>
      <c r="CY13" s="623"/>
      <c r="CZ13" s="624">
        <v>16.3</v>
      </c>
      <c r="DA13" s="624"/>
      <c r="DB13" s="624"/>
      <c r="DC13" s="624"/>
      <c r="DD13" s="630">
        <v>5446417</v>
      </c>
      <c r="DE13" s="622"/>
      <c r="DF13" s="622"/>
      <c r="DG13" s="622"/>
      <c r="DH13" s="622"/>
      <c r="DI13" s="622"/>
      <c r="DJ13" s="622"/>
      <c r="DK13" s="622"/>
      <c r="DL13" s="622"/>
      <c r="DM13" s="622"/>
      <c r="DN13" s="622"/>
      <c r="DO13" s="622"/>
      <c r="DP13" s="623"/>
      <c r="DQ13" s="630">
        <v>1853453</v>
      </c>
      <c r="DR13" s="622"/>
      <c r="DS13" s="622"/>
      <c r="DT13" s="622"/>
      <c r="DU13" s="622"/>
      <c r="DV13" s="622"/>
      <c r="DW13" s="622"/>
      <c r="DX13" s="622"/>
      <c r="DY13" s="622"/>
      <c r="DZ13" s="622"/>
      <c r="EA13" s="622"/>
      <c r="EB13" s="622"/>
      <c r="EC13" s="631"/>
    </row>
    <row r="14" spans="2:143" ht="11.25" customHeight="1" x14ac:dyDescent="0.15">
      <c r="B14" s="618" t="s">
        <v>254</v>
      </c>
      <c r="C14" s="619"/>
      <c r="D14" s="619"/>
      <c r="E14" s="619"/>
      <c r="F14" s="619"/>
      <c r="G14" s="619"/>
      <c r="H14" s="619"/>
      <c r="I14" s="619"/>
      <c r="J14" s="619"/>
      <c r="K14" s="619"/>
      <c r="L14" s="619"/>
      <c r="M14" s="619"/>
      <c r="N14" s="619"/>
      <c r="O14" s="619"/>
      <c r="P14" s="619"/>
      <c r="Q14" s="620"/>
      <c r="R14" s="621" t="s">
        <v>181</v>
      </c>
      <c r="S14" s="622"/>
      <c r="T14" s="622"/>
      <c r="U14" s="622"/>
      <c r="V14" s="622"/>
      <c r="W14" s="622"/>
      <c r="X14" s="622"/>
      <c r="Y14" s="623"/>
      <c r="Z14" s="624" t="s">
        <v>181</v>
      </c>
      <c r="AA14" s="624"/>
      <c r="AB14" s="624"/>
      <c r="AC14" s="624"/>
      <c r="AD14" s="625" t="s">
        <v>181</v>
      </c>
      <c r="AE14" s="625"/>
      <c r="AF14" s="625"/>
      <c r="AG14" s="625"/>
      <c r="AH14" s="625"/>
      <c r="AI14" s="625"/>
      <c r="AJ14" s="625"/>
      <c r="AK14" s="625"/>
      <c r="AL14" s="626" t="s">
        <v>181</v>
      </c>
      <c r="AM14" s="627"/>
      <c r="AN14" s="627"/>
      <c r="AO14" s="628"/>
      <c r="AP14" s="618" t="s">
        <v>255</v>
      </c>
      <c r="AQ14" s="619"/>
      <c r="AR14" s="619"/>
      <c r="AS14" s="619"/>
      <c r="AT14" s="619"/>
      <c r="AU14" s="619"/>
      <c r="AV14" s="619"/>
      <c r="AW14" s="619"/>
      <c r="AX14" s="619"/>
      <c r="AY14" s="619"/>
      <c r="AZ14" s="619"/>
      <c r="BA14" s="619"/>
      <c r="BB14" s="619"/>
      <c r="BC14" s="619"/>
      <c r="BD14" s="619"/>
      <c r="BE14" s="619"/>
      <c r="BF14" s="620"/>
      <c r="BG14" s="621">
        <v>147244</v>
      </c>
      <c r="BH14" s="622"/>
      <c r="BI14" s="622"/>
      <c r="BJ14" s="622"/>
      <c r="BK14" s="622"/>
      <c r="BL14" s="622"/>
      <c r="BM14" s="622"/>
      <c r="BN14" s="623"/>
      <c r="BO14" s="624">
        <v>2.6</v>
      </c>
      <c r="BP14" s="624"/>
      <c r="BQ14" s="624"/>
      <c r="BR14" s="624"/>
      <c r="BS14" s="630" t="s">
        <v>181</v>
      </c>
      <c r="BT14" s="622"/>
      <c r="BU14" s="622"/>
      <c r="BV14" s="622"/>
      <c r="BW14" s="622"/>
      <c r="BX14" s="622"/>
      <c r="BY14" s="622"/>
      <c r="BZ14" s="622"/>
      <c r="CA14" s="622"/>
      <c r="CB14" s="631"/>
      <c r="CD14" s="636" t="s">
        <v>256</v>
      </c>
      <c r="CE14" s="637"/>
      <c r="CF14" s="637"/>
      <c r="CG14" s="637"/>
      <c r="CH14" s="637"/>
      <c r="CI14" s="637"/>
      <c r="CJ14" s="637"/>
      <c r="CK14" s="637"/>
      <c r="CL14" s="637"/>
      <c r="CM14" s="637"/>
      <c r="CN14" s="637"/>
      <c r="CO14" s="637"/>
      <c r="CP14" s="637"/>
      <c r="CQ14" s="638"/>
      <c r="CR14" s="621">
        <v>1954474</v>
      </c>
      <c r="CS14" s="622"/>
      <c r="CT14" s="622"/>
      <c r="CU14" s="622"/>
      <c r="CV14" s="622"/>
      <c r="CW14" s="622"/>
      <c r="CX14" s="622"/>
      <c r="CY14" s="623"/>
      <c r="CZ14" s="624">
        <v>3.8</v>
      </c>
      <c r="DA14" s="624"/>
      <c r="DB14" s="624"/>
      <c r="DC14" s="624"/>
      <c r="DD14" s="630">
        <v>556803</v>
      </c>
      <c r="DE14" s="622"/>
      <c r="DF14" s="622"/>
      <c r="DG14" s="622"/>
      <c r="DH14" s="622"/>
      <c r="DI14" s="622"/>
      <c r="DJ14" s="622"/>
      <c r="DK14" s="622"/>
      <c r="DL14" s="622"/>
      <c r="DM14" s="622"/>
      <c r="DN14" s="622"/>
      <c r="DO14" s="622"/>
      <c r="DP14" s="623"/>
      <c r="DQ14" s="630">
        <v>1334422</v>
      </c>
      <c r="DR14" s="622"/>
      <c r="DS14" s="622"/>
      <c r="DT14" s="622"/>
      <c r="DU14" s="622"/>
      <c r="DV14" s="622"/>
      <c r="DW14" s="622"/>
      <c r="DX14" s="622"/>
      <c r="DY14" s="622"/>
      <c r="DZ14" s="622"/>
      <c r="EA14" s="622"/>
      <c r="EB14" s="622"/>
      <c r="EC14" s="631"/>
    </row>
    <row r="15" spans="2:143" ht="11.25" customHeight="1" x14ac:dyDescent="0.15">
      <c r="B15" s="618" t="s">
        <v>257</v>
      </c>
      <c r="C15" s="619"/>
      <c r="D15" s="619"/>
      <c r="E15" s="619"/>
      <c r="F15" s="619"/>
      <c r="G15" s="619"/>
      <c r="H15" s="619"/>
      <c r="I15" s="619"/>
      <c r="J15" s="619"/>
      <c r="K15" s="619"/>
      <c r="L15" s="619"/>
      <c r="M15" s="619"/>
      <c r="N15" s="619"/>
      <c r="O15" s="619"/>
      <c r="P15" s="619"/>
      <c r="Q15" s="620"/>
      <c r="R15" s="621">
        <v>44632</v>
      </c>
      <c r="S15" s="622"/>
      <c r="T15" s="622"/>
      <c r="U15" s="622"/>
      <c r="V15" s="622"/>
      <c r="W15" s="622"/>
      <c r="X15" s="622"/>
      <c r="Y15" s="623"/>
      <c r="Z15" s="624">
        <v>0.1</v>
      </c>
      <c r="AA15" s="624"/>
      <c r="AB15" s="624"/>
      <c r="AC15" s="624"/>
      <c r="AD15" s="625">
        <v>44632</v>
      </c>
      <c r="AE15" s="625"/>
      <c r="AF15" s="625"/>
      <c r="AG15" s="625"/>
      <c r="AH15" s="625"/>
      <c r="AI15" s="625"/>
      <c r="AJ15" s="625"/>
      <c r="AK15" s="625"/>
      <c r="AL15" s="626">
        <v>0.3</v>
      </c>
      <c r="AM15" s="627"/>
      <c r="AN15" s="627"/>
      <c r="AO15" s="628"/>
      <c r="AP15" s="618" t="s">
        <v>258</v>
      </c>
      <c r="AQ15" s="619"/>
      <c r="AR15" s="619"/>
      <c r="AS15" s="619"/>
      <c r="AT15" s="619"/>
      <c r="AU15" s="619"/>
      <c r="AV15" s="619"/>
      <c r="AW15" s="619"/>
      <c r="AX15" s="619"/>
      <c r="AY15" s="619"/>
      <c r="AZ15" s="619"/>
      <c r="BA15" s="619"/>
      <c r="BB15" s="619"/>
      <c r="BC15" s="619"/>
      <c r="BD15" s="619"/>
      <c r="BE15" s="619"/>
      <c r="BF15" s="620"/>
      <c r="BG15" s="621">
        <v>434102</v>
      </c>
      <c r="BH15" s="622"/>
      <c r="BI15" s="622"/>
      <c r="BJ15" s="622"/>
      <c r="BK15" s="622"/>
      <c r="BL15" s="622"/>
      <c r="BM15" s="622"/>
      <c r="BN15" s="623"/>
      <c r="BO15" s="624">
        <v>7.6</v>
      </c>
      <c r="BP15" s="624"/>
      <c r="BQ15" s="624"/>
      <c r="BR15" s="624"/>
      <c r="BS15" s="630" t="s">
        <v>181</v>
      </c>
      <c r="BT15" s="622"/>
      <c r="BU15" s="622"/>
      <c r="BV15" s="622"/>
      <c r="BW15" s="622"/>
      <c r="BX15" s="622"/>
      <c r="BY15" s="622"/>
      <c r="BZ15" s="622"/>
      <c r="CA15" s="622"/>
      <c r="CB15" s="631"/>
      <c r="CD15" s="636" t="s">
        <v>259</v>
      </c>
      <c r="CE15" s="637"/>
      <c r="CF15" s="637"/>
      <c r="CG15" s="637"/>
      <c r="CH15" s="637"/>
      <c r="CI15" s="637"/>
      <c r="CJ15" s="637"/>
      <c r="CK15" s="637"/>
      <c r="CL15" s="637"/>
      <c r="CM15" s="637"/>
      <c r="CN15" s="637"/>
      <c r="CO15" s="637"/>
      <c r="CP15" s="637"/>
      <c r="CQ15" s="638"/>
      <c r="CR15" s="621">
        <v>3384569</v>
      </c>
      <c r="CS15" s="622"/>
      <c r="CT15" s="622"/>
      <c r="CU15" s="622"/>
      <c r="CV15" s="622"/>
      <c r="CW15" s="622"/>
      <c r="CX15" s="622"/>
      <c r="CY15" s="623"/>
      <c r="CZ15" s="624">
        <v>6.5</v>
      </c>
      <c r="DA15" s="624"/>
      <c r="DB15" s="624"/>
      <c r="DC15" s="624"/>
      <c r="DD15" s="630">
        <v>970346</v>
      </c>
      <c r="DE15" s="622"/>
      <c r="DF15" s="622"/>
      <c r="DG15" s="622"/>
      <c r="DH15" s="622"/>
      <c r="DI15" s="622"/>
      <c r="DJ15" s="622"/>
      <c r="DK15" s="622"/>
      <c r="DL15" s="622"/>
      <c r="DM15" s="622"/>
      <c r="DN15" s="622"/>
      <c r="DO15" s="622"/>
      <c r="DP15" s="623"/>
      <c r="DQ15" s="630">
        <v>2354410</v>
      </c>
      <c r="DR15" s="622"/>
      <c r="DS15" s="622"/>
      <c r="DT15" s="622"/>
      <c r="DU15" s="622"/>
      <c r="DV15" s="622"/>
      <c r="DW15" s="622"/>
      <c r="DX15" s="622"/>
      <c r="DY15" s="622"/>
      <c r="DZ15" s="622"/>
      <c r="EA15" s="622"/>
      <c r="EB15" s="622"/>
      <c r="EC15" s="631"/>
    </row>
    <row r="16" spans="2:143" ht="11.25" customHeight="1" x14ac:dyDescent="0.15">
      <c r="B16" s="618" t="s">
        <v>260</v>
      </c>
      <c r="C16" s="619"/>
      <c r="D16" s="619"/>
      <c r="E16" s="619"/>
      <c r="F16" s="619"/>
      <c r="G16" s="619"/>
      <c r="H16" s="619"/>
      <c r="I16" s="619"/>
      <c r="J16" s="619"/>
      <c r="K16" s="619"/>
      <c r="L16" s="619"/>
      <c r="M16" s="619"/>
      <c r="N16" s="619"/>
      <c r="O16" s="619"/>
      <c r="P16" s="619"/>
      <c r="Q16" s="620"/>
      <c r="R16" s="621" t="s">
        <v>181</v>
      </c>
      <c r="S16" s="622"/>
      <c r="T16" s="622"/>
      <c r="U16" s="622"/>
      <c r="V16" s="622"/>
      <c r="W16" s="622"/>
      <c r="X16" s="622"/>
      <c r="Y16" s="623"/>
      <c r="Z16" s="624" t="s">
        <v>181</v>
      </c>
      <c r="AA16" s="624"/>
      <c r="AB16" s="624"/>
      <c r="AC16" s="624"/>
      <c r="AD16" s="625" t="s">
        <v>181</v>
      </c>
      <c r="AE16" s="625"/>
      <c r="AF16" s="625"/>
      <c r="AG16" s="625"/>
      <c r="AH16" s="625"/>
      <c r="AI16" s="625"/>
      <c r="AJ16" s="625"/>
      <c r="AK16" s="625"/>
      <c r="AL16" s="626" t="s">
        <v>181</v>
      </c>
      <c r="AM16" s="627"/>
      <c r="AN16" s="627"/>
      <c r="AO16" s="628"/>
      <c r="AP16" s="618" t="s">
        <v>261</v>
      </c>
      <c r="AQ16" s="619"/>
      <c r="AR16" s="619"/>
      <c r="AS16" s="619"/>
      <c r="AT16" s="619"/>
      <c r="AU16" s="619"/>
      <c r="AV16" s="619"/>
      <c r="AW16" s="619"/>
      <c r="AX16" s="619"/>
      <c r="AY16" s="619"/>
      <c r="AZ16" s="619"/>
      <c r="BA16" s="619"/>
      <c r="BB16" s="619"/>
      <c r="BC16" s="619"/>
      <c r="BD16" s="619"/>
      <c r="BE16" s="619"/>
      <c r="BF16" s="620"/>
      <c r="BG16" s="621" t="s">
        <v>181</v>
      </c>
      <c r="BH16" s="622"/>
      <c r="BI16" s="622"/>
      <c r="BJ16" s="622"/>
      <c r="BK16" s="622"/>
      <c r="BL16" s="622"/>
      <c r="BM16" s="622"/>
      <c r="BN16" s="623"/>
      <c r="BO16" s="624" t="s">
        <v>181</v>
      </c>
      <c r="BP16" s="624"/>
      <c r="BQ16" s="624"/>
      <c r="BR16" s="624"/>
      <c r="BS16" s="630" t="s">
        <v>181</v>
      </c>
      <c r="BT16" s="622"/>
      <c r="BU16" s="622"/>
      <c r="BV16" s="622"/>
      <c r="BW16" s="622"/>
      <c r="BX16" s="622"/>
      <c r="BY16" s="622"/>
      <c r="BZ16" s="622"/>
      <c r="CA16" s="622"/>
      <c r="CB16" s="631"/>
      <c r="CD16" s="636" t="s">
        <v>262</v>
      </c>
      <c r="CE16" s="637"/>
      <c r="CF16" s="637"/>
      <c r="CG16" s="637"/>
      <c r="CH16" s="637"/>
      <c r="CI16" s="637"/>
      <c r="CJ16" s="637"/>
      <c r="CK16" s="637"/>
      <c r="CL16" s="637"/>
      <c r="CM16" s="637"/>
      <c r="CN16" s="637"/>
      <c r="CO16" s="637"/>
      <c r="CP16" s="637"/>
      <c r="CQ16" s="638"/>
      <c r="CR16" s="621">
        <v>5595529</v>
      </c>
      <c r="CS16" s="622"/>
      <c r="CT16" s="622"/>
      <c r="CU16" s="622"/>
      <c r="CV16" s="622"/>
      <c r="CW16" s="622"/>
      <c r="CX16" s="622"/>
      <c r="CY16" s="623"/>
      <c r="CZ16" s="624">
        <v>10.7</v>
      </c>
      <c r="DA16" s="624"/>
      <c r="DB16" s="624"/>
      <c r="DC16" s="624"/>
      <c r="DD16" s="630" t="s">
        <v>181</v>
      </c>
      <c r="DE16" s="622"/>
      <c r="DF16" s="622"/>
      <c r="DG16" s="622"/>
      <c r="DH16" s="622"/>
      <c r="DI16" s="622"/>
      <c r="DJ16" s="622"/>
      <c r="DK16" s="622"/>
      <c r="DL16" s="622"/>
      <c r="DM16" s="622"/>
      <c r="DN16" s="622"/>
      <c r="DO16" s="622"/>
      <c r="DP16" s="623"/>
      <c r="DQ16" s="630">
        <v>547765</v>
      </c>
      <c r="DR16" s="622"/>
      <c r="DS16" s="622"/>
      <c r="DT16" s="622"/>
      <c r="DU16" s="622"/>
      <c r="DV16" s="622"/>
      <c r="DW16" s="622"/>
      <c r="DX16" s="622"/>
      <c r="DY16" s="622"/>
      <c r="DZ16" s="622"/>
      <c r="EA16" s="622"/>
      <c r="EB16" s="622"/>
      <c r="EC16" s="631"/>
    </row>
    <row r="17" spans="2:133" ht="11.25" customHeight="1" x14ac:dyDescent="0.15">
      <c r="B17" s="618" t="s">
        <v>263</v>
      </c>
      <c r="C17" s="619"/>
      <c r="D17" s="619"/>
      <c r="E17" s="619"/>
      <c r="F17" s="619"/>
      <c r="G17" s="619"/>
      <c r="H17" s="619"/>
      <c r="I17" s="619"/>
      <c r="J17" s="619"/>
      <c r="K17" s="619"/>
      <c r="L17" s="619"/>
      <c r="M17" s="619"/>
      <c r="N17" s="619"/>
      <c r="O17" s="619"/>
      <c r="P17" s="619"/>
      <c r="Q17" s="620"/>
      <c r="R17" s="621">
        <v>20282</v>
      </c>
      <c r="S17" s="622"/>
      <c r="T17" s="622"/>
      <c r="U17" s="622"/>
      <c r="V17" s="622"/>
      <c r="W17" s="622"/>
      <c r="X17" s="622"/>
      <c r="Y17" s="623"/>
      <c r="Z17" s="624">
        <v>0</v>
      </c>
      <c r="AA17" s="624"/>
      <c r="AB17" s="624"/>
      <c r="AC17" s="624"/>
      <c r="AD17" s="625">
        <v>20282</v>
      </c>
      <c r="AE17" s="625"/>
      <c r="AF17" s="625"/>
      <c r="AG17" s="625"/>
      <c r="AH17" s="625"/>
      <c r="AI17" s="625"/>
      <c r="AJ17" s="625"/>
      <c r="AK17" s="625"/>
      <c r="AL17" s="626">
        <v>0.1</v>
      </c>
      <c r="AM17" s="627"/>
      <c r="AN17" s="627"/>
      <c r="AO17" s="628"/>
      <c r="AP17" s="618" t="s">
        <v>264</v>
      </c>
      <c r="AQ17" s="619"/>
      <c r="AR17" s="619"/>
      <c r="AS17" s="619"/>
      <c r="AT17" s="619"/>
      <c r="AU17" s="619"/>
      <c r="AV17" s="619"/>
      <c r="AW17" s="619"/>
      <c r="AX17" s="619"/>
      <c r="AY17" s="619"/>
      <c r="AZ17" s="619"/>
      <c r="BA17" s="619"/>
      <c r="BB17" s="619"/>
      <c r="BC17" s="619"/>
      <c r="BD17" s="619"/>
      <c r="BE17" s="619"/>
      <c r="BF17" s="620"/>
      <c r="BG17" s="621" t="s">
        <v>181</v>
      </c>
      <c r="BH17" s="622"/>
      <c r="BI17" s="622"/>
      <c r="BJ17" s="622"/>
      <c r="BK17" s="622"/>
      <c r="BL17" s="622"/>
      <c r="BM17" s="622"/>
      <c r="BN17" s="623"/>
      <c r="BO17" s="624" t="s">
        <v>181</v>
      </c>
      <c r="BP17" s="624"/>
      <c r="BQ17" s="624"/>
      <c r="BR17" s="624"/>
      <c r="BS17" s="630" t="s">
        <v>181</v>
      </c>
      <c r="BT17" s="622"/>
      <c r="BU17" s="622"/>
      <c r="BV17" s="622"/>
      <c r="BW17" s="622"/>
      <c r="BX17" s="622"/>
      <c r="BY17" s="622"/>
      <c r="BZ17" s="622"/>
      <c r="CA17" s="622"/>
      <c r="CB17" s="631"/>
      <c r="CD17" s="636" t="s">
        <v>265</v>
      </c>
      <c r="CE17" s="637"/>
      <c r="CF17" s="637"/>
      <c r="CG17" s="637"/>
      <c r="CH17" s="637"/>
      <c r="CI17" s="637"/>
      <c r="CJ17" s="637"/>
      <c r="CK17" s="637"/>
      <c r="CL17" s="637"/>
      <c r="CM17" s="637"/>
      <c r="CN17" s="637"/>
      <c r="CO17" s="637"/>
      <c r="CP17" s="637"/>
      <c r="CQ17" s="638"/>
      <c r="CR17" s="621">
        <v>3358648</v>
      </c>
      <c r="CS17" s="622"/>
      <c r="CT17" s="622"/>
      <c r="CU17" s="622"/>
      <c r="CV17" s="622"/>
      <c r="CW17" s="622"/>
      <c r="CX17" s="622"/>
      <c r="CY17" s="623"/>
      <c r="CZ17" s="624">
        <v>6.4</v>
      </c>
      <c r="DA17" s="624"/>
      <c r="DB17" s="624"/>
      <c r="DC17" s="624"/>
      <c r="DD17" s="630" t="s">
        <v>181</v>
      </c>
      <c r="DE17" s="622"/>
      <c r="DF17" s="622"/>
      <c r="DG17" s="622"/>
      <c r="DH17" s="622"/>
      <c r="DI17" s="622"/>
      <c r="DJ17" s="622"/>
      <c r="DK17" s="622"/>
      <c r="DL17" s="622"/>
      <c r="DM17" s="622"/>
      <c r="DN17" s="622"/>
      <c r="DO17" s="622"/>
      <c r="DP17" s="623"/>
      <c r="DQ17" s="630">
        <v>3277296</v>
      </c>
      <c r="DR17" s="622"/>
      <c r="DS17" s="622"/>
      <c r="DT17" s="622"/>
      <c r="DU17" s="622"/>
      <c r="DV17" s="622"/>
      <c r="DW17" s="622"/>
      <c r="DX17" s="622"/>
      <c r="DY17" s="622"/>
      <c r="DZ17" s="622"/>
      <c r="EA17" s="622"/>
      <c r="EB17" s="622"/>
      <c r="EC17" s="631"/>
    </row>
    <row r="18" spans="2:133" ht="11.25" customHeight="1" x14ac:dyDescent="0.15">
      <c r="B18" s="618" t="s">
        <v>266</v>
      </c>
      <c r="C18" s="619"/>
      <c r="D18" s="619"/>
      <c r="E18" s="619"/>
      <c r="F18" s="619"/>
      <c r="G18" s="619"/>
      <c r="H18" s="619"/>
      <c r="I18" s="619"/>
      <c r="J18" s="619"/>
      <c r="K18" s="619"/>
      <c r="L18" s="619"/>
      <c r="M18" s="619"/>
      <c r="N18" s="619"/>
      <c r="O18" s="619"/>
      <c r="P18" s="619"/>
      <c r="Q18" s="620"/>
      <c r="R18" s="621">
        <v>12566964</v>
      </c>
      <c r="S18" s="622"/>
      <c r="T18" s="622"/>
      <c r="U18" s="622"/>
      <c r="V18" s="622"/>
      <c r="W18" s="622"/>
      <c r="X18" s="622"/>
      <c r="Y18" s="623"/>
      <c r="Z18" s="624">
        <v>22.7</v>
      </c>
      <c r="AA18" s="624"/>
      <c r="AB18" s="624"/>
      <c r="AC18" s="624"/>
      <c r="AD18" s="625">
        <v>9594718</v>
      </c>
      <c r="AE18" s="625"/>
      <c r="AF18" s="625"/>
      <c r="AG18" s="625"/>
      <c r="AH18" s="625"/>
      <c r="AI18" s="625"/>
      <c r="AJ18" s="625"/>
      <c r="AK18" s="625"/>
      <c r="AL18" s="626">
        <v>57.3</v>
      </c>
      <c r="AM18" s="627"/>
      <c r="AN18" s="627"/>
      <c r="AO18" s="628"/>
      <c r="AP18" s="618" t="s">
        <v>267</v>
      </c>
      <c r="AQ18" s="619"/>
      <c r="AR18" s="619"/>
      <c r="AS18" s="619"/>
      <c r="AT18" s="619"/>
      <c r="AU18" s="619"/>
      <c r="AV18" s="619"/>
      <c r="AW18" s="619"/>
      <c r="AX18" s="619"/>
      <c r="AY18" s="619"/>
      <c r="AZ18" s="619"/>
      <c r="BA18" s="619"/>
      <c r="BB18" s="619"/>
      <c r="BC18" s="619"/>
      <c r="BD18" s="619"/>
      <c r="BE18" s="619"/>
      <c r="BF18" s="620"/>
      <c r="BG18" s="621" t="s">
        <v>181</v>
      </c>
      <c r="BH18" s="622"/>
      <c r="BI18" s="622"/>
      <c r="BJ18" s="622"/>
      <c r="BK18" s="622"/>
      <c r="BL18" s="622"/>
      <c r="BM18" s="622"/>
      <c r="BN18" s="623"/>
      <c r="BO18" s="624" t="s">
        <v>181</v>
      </c>
      <c r="BP18" s="624"/>
      <c r="BQ18" s="624"/>
      <c r="BR18" s="624"/>
      <c r="BS18" s="630" t="s">
        <v>181</v>
      </c>
      <c r="BT18" s="622"/>
      <c r="BU18" s="622"/>
      <c r="BV18" s="622"/>
      <c r="BW18" s="622"/>
      <c r="BX18" s="622"/>
      <c r="BY18" s="622"/>
      <c r="BZ18" s="622"/>
      <c r="CA18" s="622"/>
      <c r="CB18" s="631"/>
      <c r="CD18" s="636" t="s">
        <v>268</v>
      </c>
      <c r="CE18" s="637"/>
      <c r="CF18" s="637"/>
      <c r="CG18" s="637"/>
      <c r="CH18" s="637"/>
      <c r="CI18" s="637"/>
      <c r="CJ18" s="637"/>
      <c r="CK18" s="637"/>
      <c r="CL18" s="637"/>
      <c r="CM18" s="637"/>
      <c r="CN18" s="637"/>
      <c r="CO18" s="637"/>
      <c r="CP18" s="637"/>
      <c r="CQ18" s="638"/>
      <c r="CR18" s="621" t="s">
        <v>181</v>
      </c>
      <c r="CS18" s="622"/>
      <c r="CT18" s="622"/>
      <c r="CU18" s="622"/>
      <c r="CV18" s="622"/>
      <c r="CW18" s="622"/>
      <c r="CX18" s="622"/>
      <c r="CY18" s="623"/>
      <c r="CZ18" s="624" t="s">
        <v>181</v>
      </c>
      <c r="DA18" s="624"/>
      <c r="DB18" s="624"/>
      <c r="DC18" s="624"/>
      <c r="DD18" s="630" t="s">
        <v>181</v>
      </c>
      <c r="DE18" s="622"/>
      <c r="DF18" s="622"/>
      <c r="DG18" s="622"/>
      <c r="DH18" s="622"/>
      <c r="DI18" s="622"/>
      <c r="DJ18" s="622"/>
      <c r="DK18" s="622"/>
      <c r="DL18" s="622"/>
      <c r="DM18" s="622"/>
      <c r="DN18" s="622"/>
      <c r="DO18" s="622"/>
      <c r="DP18" s="623"/>
      <c r="DQ18" s="630" t="s">
        <v>181</v>
      </c>
      <c r="DR18" s="622"/>
      <c r="DS18" s="622"/>
      <c r="DT18" s="622"/>
      <c r="DU18" s="622"/>
      <c r="DV18" s="622"/>
      <c r="DW18" s="622"/>
      <c r="DX18" s="622"/>
      <c r="DY18" s="622"/>
      <c r="DZ18" s="622"/>
      <c r="EA18" s="622"/>
      <c r="EB18" s="622"/>
      <c r="EC18" s="631"/>
    </row>
    <row r="19" spans="2:133" ht="11.25" customHeight="1" x14ac:dyDescent="0.15">
      <c r="B19" s="618" t="s">
        <v>269</v>
      </c>
      <c r="C19" s="619"/>
      <c r="D19" s="619"/>
      <c r="E19" s="619"/>
      <c r="F19" s="619"/>
      <c r="G19" s="619"/>
      <c r="H19" s="619"/>
      <c r="I19" s="619"/>
      <c r="J19" s="619"/>
      <c r="K19" s="619"/>
      <c r="L19" s="619"/>
      <c r="M19" s="619"/>
      <c r="N19" s="619"/>
      <c r="O19" s="619"/>
      <c r="P19" s="619"/>
      <c r="Q19" s="620"/>
      <c r="R19" s="621">
        <v>9594718</v>
      </c>
      <c r="S19" s="622"/>
      <c r="T19" s="622"/>
      <c r="U19" s="622"/>
      <c r="V19" s="622"/>
      <c r="W19" s="622"/>
      <c r="X19" s="622"/>
      <c r="Y19" s="623"/>
      <c r="Z19" s="624">
        <v>17.3</v>
      </c>
      <c r="AA19" s="624"/>
      <c r="AB19" s="624"/>
      <c r="AC19" s="624"/>
      <c r="AD19" s="625">
        <v>9594718</v>
      </c>
      <c r="AE19" s="625"/>
      <c r="AF19" s="625"/>
      <c r="AG19" s="625"/>
      <c r="AH19" s="625"/>
      <c r="AI19" s="625"/>
      <c r="AJ19" s="625"/>
      <c r="AK19" s="625"/>
      <c r="AL19" s="626">
        <v>57.3</v>
      </c>
      <c r="AM19" s="627"/>
      <c r="AN19" s="627"/>
      <c r="AO19" s="628"/>
      <c r="AP19" s="618" t="s">
        <v>270</v>
      </c>
      <c r="AQ19" s="619"/>
      <c r="AR19" s="619"/>
      <c r="AS19" s="619"/>
      <c r="AT19" s="619"/>
      <c r="AU19" s="619"/>
      <c r="AV19" s="619"/>
      <c r="AW19" s="619"/>
      <c r="AX19" s="619"/>
      <c r="AY19" s="619"/>
      <c r="AZ19" s="619"/>
      <c r="BA19" s="619"/>
      <c r="BB19" s="619"/>
      <c r="BC19" s="619"/>
      <c r="BD19" s="619"/>
      <c r="BE19" s="619"/>
      <c r="BF19" s="620"/>
      <c r="BG19" s="621">
        <v>1231</v>
      </c>
      <c r="BH19" s="622"/>
      <c r="BI19" s="622"/>
      <c r="BJ19" s="622"/>
      <c r="BK19" s="622"/>
      <c r="BL19" s="622"/>
      <c r="BM19" s="622"/>
      <c r="BN19" s="623"/>
      <c r="BO19" s="624">
        <v>0</v>
      </c>
      <c r="BP19" s="624"/>
      <c r="BQ19" s="624"/>
      <c r="BR19" s="624"/>
      <c r="BS19" s="630" t="s">
        <v>181</v>
      </c>
      <c r="BT19" s="622"/>
      <c r="BU19" s="622"/>
      <c r="BV19" s="622"/>
      <c r="BW19" s="622"/>
      <c r="BX19" s="622"/>
      <c r="BY19" s="622"/>
      <c r="BZ19" s="622"/>
      <c r="CA19" s="622"/>
      <c r="CB19" s="631"/>
      <c r="CD19" s="636" t="s">
        <v>271</v>
      </c>
      <c r="CE19" s="637"/>
      <c r="CF19" s="637"/>
      <c r="CG19" s="637"/>
      <c r="CH19" s="637"/>
      <c r="CI19" s="637"/>
      <c r="CJ19" s="637"/>
      <c r="CK19" s="637"/>
      <c r="CL19" s="637"/>
      <c r="CM19" s="637"/>
      <c r="CN19" s="637"/>
      <c r="CO19" s="637"/>
      <c r="CP19" s="637"/>
      <c r="CQ19" s="638"/>
      <c r="CR19" s="621" t="s">
        <v>181</v>
      </c>
      <c r="CS19" s="622"/>
      <c r="CT19" s="622"/>
      <c r="CU19" s="622"/>
      <c r="CV19" s="622"/>
      <c r="CW19" s="622"/>
      <c r="CX19" s="622"/>
      <c r="CY19" s="623"/>
      <c r="CZ19" s="624" t="s">
        <v>181</v>
      </c>
      <c r="DA19" s="624"/>
      <c r="DB19" s="624"/>
      <c r="DC19" s="624"/>
      <c r="DD19" s="630" t="s">
        <v>181</v>
      </c>
      <c r="DE19" s="622"/>
      <c r="DF19" s="622"/>
      <c r="DG19" s="622"/>
      <c r="DH19" s="622"/>
      <c r="DI19" s="622"/>
      <c r="DJ19" s="622"/>
      <c r="DK19" s="622"/>
      <c r="DL19" s="622"/>
      <c r="DM19" s="622"/>
      <c r="DN19" s="622"/>
      <c r="DO19" s="622"/>
      <c r="DP19" s="623"/>
      <c r="DQ19" s="630" t="s">
        <v>181</v>
      </c>
      <c r="DR19" s="622"/>
      <c r="DS19" s="622"/>
      <c r="DT19" s="622"/>
      <c r="DU19" s="622"/>
      <c r="DV19" s="622"/>
      <c r="DW19" s="622"/>
      <c r="DX19" s="622"/>
      <c r="DY19" s="622"/>
      <c r="DZ19" s="622"/>
      <c r="EA19" s="622"/>
      <c r="EB19" s="622"/>
      <c r="EC19" s="631"/>
    </row>
    <row r="20" spans="2:133" ht="11.25" customHeight="1" x14ac:dyDescent="0.15">
      <c r="B20" s="618" t="s">
        <v>272</v>
      </c>
      <c r="C20" s="619"/>
      <c r="D20" s="619"/>
      <c r="E20" s="619"/>
      <c r="F20" s="619"/>
      <c r="G20" s="619"/>
      <c r="H20" s="619"/>
      <c r="I20" s="619"/>
      <c r="J20" s="619"/>
      <c r="K20" s="619"/>
      <c r="L20" s="619"/>
      <c r="M20" s="619"/>
      <c r="N20" s="619"/>
      <c r="O20" s="619"/>
      <c r="P20" s="619"/>
      <c r="Q20" s="620"/>
      <c r="R20" s="621">
        <v>1037919</v>
      </c>
      <c r="S20" s="622"/>
      <c r="T20" s="622"/>
      <c r="U20" s="622"/>
      <c r="V20" s="622"/>
      <c r="W20" s="622"/>
      <c r="X20" s="622"/>
      <c r="Y20" s="623"/>
      <c r="Z20" s="624">
        <v>1.9</v>
      </c>
      <c r="AA20" s="624"/>
      <c r="AB20" s="624"/>
      <c r="AC20" s="624"/>
      <c r="AD20" s="625" t="s">
        <v>181</v>
      </c>
      <c r="AE20" s="625"/>
      <c r="AF20" s="625"/>
      <c r="AG20" s="625"/>
      <c r="AH20" s="625"/>
      <c r="AI20" s="625"/>
      <c r="AJ20" s="625"/>
      <c r="AK20" s="625"/>
      <c r="AL20" s="626" t="s">
        <v>181</v>
      </c>
      <c r="AM20" s="627"/>
      <c r="AN20" s="627"/>
      <c r="AO20" s="628"/>
      <c r="AP20" s="618" t="s">
        <v>273</v>
      </c>
      <c r="AQ20" s="619"/>
      <c r="AR20" s="619"/>
      <c r="AS20" s="619"/>
      <c r="AT20" s="619"/>
      <c r="AU20" s="619"/>
      <c r="AV20" s="619"/>
      <c r="AW20" s="619"/>
      <c r="AX20" s="619"/>
      <c r="AY20" s="619"/>
      <c r="AZ20" s="619"/>
      <c r="BA20" s="619"/>
      <c r="BB20" s="619"/>
      <c r="BC20" s="619"/>
      <c r="BD20" s="619"/>
      <c r="BE20" s="619"/>
      <c r="BF20" s="620"/>
      <c r="BG20" s="621">
        <v>1231</v>
      </c>
      <c r="BH20" s="622"/>
      <c r="BI20" s="622"/>
      <c r="BJ20" s="622"/>
      <c r="BK20" s="622"/>
      <c r="BL20" s="622"/>
      <c r="BM20" s="622"/>
      <c r="BN20" s="623"/>
      <c r="BO20" s="624">
        <v>0</v>
      </c>
      <c r="BP20" s="624"/>
      <c r="BQ20" s="624"/>
      <c r="BR20" s="624"/>
      <c r="BS20" s="630" t="s">
        <v>181</v>
      </c>
      <c r="BT20" s="622"/>
      <c r="BU20" s="622"/>
      <c r="BV20" s="622"/>
      <c r="BW20" s="622"/>
      <c r="BX20" s="622"/>
      <c r="BY20" s="622"/>
      <c r="BZ20" s="622"/>
      <c r="CA20" s="622"/>
      <c r="CB20" s="631"/>
      <c r="CD20" s="636" t="s">
        <v>274</v>
      </c>
      <c r="CE20" s="637"/>
      <c r="CF20" s="637"/>
      <c r="CG20" s="637"/>
      <c r="CH20" s="637"/>
      <c r="CI20" s="637"/>
      <c r="CJ20" s="637"/>
      <c r="CK20" s="637"/>
      <c r="CL20" s="637"/>
      <c r="CM20" s="637"/>
      <c r="CN20" s="637"/>
      <c r="CO20" s="637"/>
      <c r="CP20" s="637"/>
      <c r="CQ20" s="638"/>
      <c r="CR20" s="621">
        <v>52095694</v>
      </c>
      <c r="CS20" s="622"/>
      <c r="CT20" s="622"/>
      <c r="CU20" s="622"/>
      <c r="CV20" s="622"/>
      <c r="CW20" s="622"/>
      <c r="CX20" s="622"/>
      <c r="CY20" s="623"/>
      <c r="CZ20" s="624">
        <v>100</v>
      </c>
      <c r="DA20" s="624"/>
      <c r="DB20" s="624"/>
      <c r="DC20" s="624"/>
      <c r="DD20" s="630">
        <v>14207188</v>
      </c>
      <c r="DE20" s="622"/>
      <c r="DF20" s="622"/>
      <c r="DG20" s="622"/>
      <c r="DH20" s="622"/>
      <c r="DI20" s="622"/>
      <c r="DJ20" s="622"/>
      <c r="DK20" s="622"/>
      <c r="DL20" s="622"/>
      <c r="DM20" s="622"/>
      <c r="DN20" s="622"/>
      <c r="DO20" s="622"/>
      <c r="DP20" s="623"/>
      <c r="DQ20" s="630">
        <v>24296754</v>
      </c>
      <c r="DR20" s="622"/>
      <c r="DS20" s="622"/>
      <c r="DT20" s="622"/>
      <c r="DU20" s="622"/>
      <c r="DV20" s="622"/>
      <c r="DW20" s="622"/>
      <c r="DX20" s="622"/>
      <c r="DY20" s="622"/>
      <c r="DZ20" s="622"/>
      <c r="EA20" s="622"/>
      <c r="EB20" s="622"/>
      <c r="EC20" s="631"/>
    </row>
    <row r="21" spans="2:133" ht="11.25" customHeight="1" x14ac:dyDescent="0.15">
      <c r="B21" s="618" t="s">
        <v>275</v>
      </c>
      <c r="C21" s="619"/>
      <c r="D21" s="619"/>
      <c r="E21" s="619"/>
      <c r="F21" s="619"/>
      <c r="G21" s="619"/>
      <c r="H21" s="619"/>
      <c r="I21" s="619"/>
      <c r="J21" s="619"/>
      <c r="K21" s="619"/>
      <c r="L21" s="619"/>
      <c r="M21" s="619"/>
      <c r="N21" s="619"/>
      <c r="O21" s="619"/>
      <c r="P21" s="619"/>
      <c r="Q21" s="620"/>
      <c r="R21" s="621">
        <v>1934327</v>
      </c>
      <c r="S21" s="622"/>
      <c r="T21" s="622"/>
      <c r="U21" s="622"/>
      <c r="V21" s="622"/>
      <c r="W21" s="622"/>
      <c r="X21" s="622"/>
      <c r="Y21" s="623"/>
      <c r="Z21" s="624">
        <v>3.5</v>
      </c>
      <c r="AA21" s="624"/>
      <c r="AB21" s="624"/>
      <c r="AC21" s="624"/>
      <c r="AD21" s="625" t="s">
        <v>181</v>
      </c>
      <c r="AE21" s="625"/>
      <c r="AF21" s="625"/>
      <c r="AG21" s="625"/>
      <c r="AH21" s="625"/>
      <c r="AI21" s="625"/>
      <c r="AJ21" s="625"/>
      <c r="AK21" s="625"/>
      <c r="AL21" s="626" t="s">
        <v>181</v>
      </c>
      <c r="AM21" s="627"/>
      <c r="AN21" s="627"/>
      <c r="AO21" s="628"/>
      <c r="AP21" s="639" t="s">
        <v>276</v>
      </c>
      <c r="AQ21" s="640"/>
      <c r="AR21" s="640"/>
      <c r="AS21" s="640"/>
      <c r="AT21" s="640"/>
      <c r="AU21" s="640"/>
      <c r="AV21" s="640"/>
      <c r="AW21" s="640"/>
      <c r="AX21" s="640"/>
      <c r="AY21" s="640"/>
      <c r="AZ21" s="640"/>
      <c r="BA21" s="640"/>
      <c r="BB21" s="640"/>
      <c r="BC21" s="640"/>
      <c r="BD21" s="640"/>
      <c r="BE21" s="640"/>
      <c r="BF21" s="641"/>
      <c r="BG21" s="621">
        <v>1231</v>
      </c>
      <c r="BH21" s="622"/>
      <c r="BI21" s="622"/>
      <c r="BJ21" s="622"/>
      <c r="BK21" s="622"/>
      <c r="BL21" s="622"/>
      <c r="BM21" s="622"/>
      <c r="BN21" s="623"/>
      <c r="BO21" s="624">
        <v>0</v>
      </c>
      <c r="BP21" s="624"/>
      <c r="BQ21" s="624"/>
      <c r="BR21" s="624"/>
      <c r="BS21" s="630" t="s">
        <v>181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277</v>
      </c>
      <c r="C22" s="619"/>
      <c r="D22" s="619"/>
      <c r="E22" s="619"/>
      <c r="F22" s="619"/>
      <c r="G22" s="619"/>
      <c r="H22" s="619"/>
      <c r="I22" s="619"/>
      <c r="J22" s="619"/>
      <c r="K22" s="619"/>
      <c r="L22" s="619"/>
      <c r="M22" s="619"/>
      <c r="N22" s="619"/>
      <c r="O22" s="619"/>
      <c r="P22" s="619"/>
      <c r="Q22" s="620"/>
      <c r="R22" s="621">
        <v>19632482</v>
      </c>
      <c r="S22" s="622"/>
      <c r="T22" s="622"/>
      <c r="U22" s="622"/>
      <c r="V22" s="622"/>
      <c r="W22" s="622"/>
      <c r="X22" s="622"/>
      <c r="Y22" s="623"/>
      <c r="Z22" s="624">
        <v>35.4</v>
      </c>
      <c r="AA22" s="624"/>
      <c r="AB22" s="624"/>
      <c r="AC22" s="624"/>
      <c r="AD22" s="625">
        <v>16660236</v>
      </c>
      <c r="AE22" s="625"/>
      <c r="AF22" s="625"/>
      <c r="AG22" s="625"/>
      <c r="AH22" s="625"/>
      <c r="AI22" s="625"/>
      <c r="AJ22" s="625"/>
      <c r="AK22" s="625"/>
      <c r="AL22" s="626">
        <v>99.5</v>
      </c>
      <c r="AM22" s="627"/>
      <c r="AN22" s="627"/>
      <c r="AO22" s="628"/>
      <c r="AP22" s="639" t="s">
        <v>278</v>
      </c>
      <c r="AQ22" s="640"/>
      <c r="AR22" s="640"/>
      <c r="AS22" s="640"/>
      <c r="AT22" s="640"/>
      <c r="AU22" s="640"/>
      <c r="AV22" s="640"/>
      <c r="AW22" s="640"/>
      <c r="AX22" s="640"/>
      <c r="AY22" s="640"/>
      <c r="AZ22" s="640"/>
      <c r="BA22" s="640"/>
      <c r="BB22" s="640"/>
      <c r="BC22" s="640"/>
      <c r="BD22" s="640"/>
      <c r="BE22" s="640"/>
      <c r="BF22" s="641"/>
      <c r="BG22" s="621" t="s">
        <v>181</v>
      </c>
      <c r="BH22" s="622"/>
      <c r="BI22" s="622"/>
      <c r="BJ22" s="622"/>
      <c r="BK22" s="622"/>
      <c r="BL22" s="622"/>
      <c r="BM22" s="622"/>
      <c r="BN22" s="623"/>
      <c r="BO22" s="624" t="s">
        <v>181</v>
      </c>
      <c r="BP22" s="624"/>
      <c r="BQ22" s="624"/>
      <c r="BR22" s="624"/>
      <c r="BS22" s="630" t="s">
        <v>181</v>
      </c>
      <c r="BT22" s="622"/>
      <c r="BU22" s="622"/>
      <c r="BV22" s="622"/>
      <c r="BW22" s="622"/>
      <c r="BX22" s="622"/>
      <c r="BY22" s="622"/>
      <c r="BZ22" s="622"/>
      <c r="CA22" s="622"/>
      <c r="CB22" s="631"/>
      <c r="CD22" s="603" t="s">
        <v>279</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280</v>
      </c>
      <c r="C23" s="619"/>
      <c r="D23" s="619"/>
      <c r="E23" s="619"/>
      <c r="F23" s="619"/>
      <c r="G23" s="619"/>
      <c r="H23" s="619"/>
      <c r="I23" s="619"/>
      <c r="J23" s="619"/>
      <c r="K23" s="619"/>
      <c r="L23" s="619"/>
      <c r="M23" s="619"/>
      <c r="N23" s="619"/>
      <c r="O23" s="619"/>
      <c r="P23" s="619"/>
      <c r="Q23" s="620"/>
      <c r="R23" s="621">
        <v>7482</v>
      </c>
      <c r="S23" s="622"/>
      <c r="T23" s="622"/>
      <c r="U23" s="622"/>
      <c r="V23" s="622"/>
      <c r="W23" s="622"/>
      <c r="X23" s="622"/>
      <c r="Y23" s="623"/>
      <c r="Z23" s="624">
        <v>0</v>
      </c>
      <c r="AA23" s="624"/>
      <c r="AB23" s="624"/>
      <c r="AC23" s="624"/>
      <c r="AD23" s="625">
        <v>7482</v>
      </c>
      <c r="AE23" s="625"/>
      <c r="AF23" s="625"/>
      <c r="AG23" s="625"/>
      <c r="AH23" s="625"/>
      <c r="AI23" s="625"/>
      <c r="AJ23" s="625"/>
      <c r="AK23" s="625"/>
      <c r="AL23" s="626">
        <v>0</v>
      </c>
      <c r="AM23" s="627"/>
      <c r="AN23" s="627"/>
      <c r="AO23" s="628"/>
      <c r="AP23" s="639" t="s">
        <v>281</v>
      </c>
      <c r="AQ23" s="640"/>
      <c r="AR23" s="640"/>
      <c r="AS23" s="640"/>
      <c r="AT23" s="640"/>
      <c r="AU23" s="640"/>
      <c r="AV23" s="640"/>
      <c r="AW23" s="640"/>
      <c r="AX23" s="640"/>
      <c r="AY23" s="640"/>
      <c r="AZ23" s="640"/>
      <c r="BA23" s="640"/>
      <c r="BB23" s="640"/>
      <c r="BC23" s="640"/>
      <c r="BD23" s="640"/>
      <c r="BE23" s="640"/>
      <c r="BF23" s="641"/>
      <c r="BG23" s="621" t="s">
        <v>181</v>
      </c>
      <c r="BH23" s="622"/>
      <c r="BI23" s="622"/>
      <c r="BJ23" s="622"/>
      <c r="BK23" s="622"/>
      <c r="BL23" s="622"/>
      <c r="BM23" s="622"/>
      <c r="BN23" s="623"/>
      <c r="BO23" s="624" t="s">
        <v>181</v>
      </c>
      <c r="BP23" s="624"/>
      <c r="BQ23" s="624"/>
      <c r="BR23" s="624"/>
      <c r="BS23" s="630" t="s">
        <v>181</v>
      </c>
      <c r="BT23" s="622"/>
      <c r="BU23" s="622"/>
      <c r="BV23" s="622"/>
      <c r="BW23" s="622"/>
      <c r="BX23" s="622"/>
      <c r="BY23" s="622"/>
      <c r="BZ23" s="622"/>
      <c r="CA23" s="622"/>
      <c r="CB23" s="631"/>
      <c r="CD23" s="603" t="s">
        <v>221</v>
      </c>
      <c r="CE23" s="604"/>
      <c r="CF23" s="604"/>
      <c r="CG23" s="604"/>
      <c r="CH23" s="604"/>
      <c r="CI23" s="604"/>
      <c r="CJ23" s="604"/>
      <c r="CK23" s="604"/>
      <c r="CL23" s="604"/>
      <c r="CM23" s="604"/>
      <c r="CN23" s="604"/>
      <c r="CO23" s="604"/>
      <c r="CP23" s="604"/>
      <c r="CQ23" s="605"/>
      <c r="CR23" s="603" t="s">
        <v>282</v>
      </c>
      <c r="CS23" s="604"/>
      <c r="CT23" s="604"/>
      <c r="CU23" s="604"/>
      <c r="CV23" s="604"/>
      <c r="CW23" s="604"/>
      <c r="CX23" s="604"/>
      <c r="CY23" s="605"/>
      <c r="CZ23" s="603" t="s">
        <v>283</v>
      </c>
      <c r="DA23" s="604"/>
      <c r="DB23" s="604"/>
      <c r="DC23" s="605"/>
      <c r="DD23" s="603" t="s">
        <v>284</v>
      </c>
      <c r="DE23" s="604"/>
      <c r="DF23" s="604"/>
      <c r="DG23" s="604"/>
      <c r="DH23" s="604"/>
      <c r="DI23" s="604"/>
      <c r="DJ23" s="604"/>
      <c r="DK23" s="605"/>
      <c r="DL23" s="651" t="s">
        <v>285</v>
      </c>
      <c r="DM23" s="652"/>
      <c r="DN23" s="652"/>
      <c r="DO23" s="652"/>
      <c r="DP23" s="652"/>
      <c r="DQ23" s="652"/>
      <c r="DR23" s="652"/>
      <c r="DS23" s="652"/>
      <c r="DT23" s="652"/>
      <c r="DU23" s="652"/>
      <c r="DV23" s="653"/>
      <c r="DW23" s="603" t="s">
        <v>286</v>
      </c>
      <c r="DX23" s="604"/>
      <c r="DY23" s="604"/>
      <c r="DZ23" s="604"/>
      <c r="EA23" s="604"/>
      <c r="EB23" s="604"/>
      <c r="EC23" s="605"/>
    </row>
    <row r="24" spans="2:133" ht="11.25" customHeight="1" x14ac:dyDescent="0.15">
      <c r="B24" s="618" t="s">
        <v>287</v>
      </c>
      <c r="C24" s="619"/>
      <c r="D24" s="619"/>
      <c r="E24" s="619"/>
      <c r="F24" s="619"/>
      <c r="G24" s="619"/>
      <c r="H24" s="619"/>
      <c r="I24" s="619"/>
      <c r="J24" s="619"/>
      <c r="K24" s="619"/>
      <c r="L24" s="619"/>
      <c r="M24" s="619"/>
      <c r="N24" s="619"/>
      <c r="O24" s="619"/>
      <c r="P24" s="619"/>
      <c r="Q24" s="620"/>
      <c r="R24" s="621">
        <v>108505</v>
      </c>
      <c r="S24" s="622"/>
      <c r="T24" s="622"/>
      <c r="U24" s="622"/>
      <c r="V24" s="622"/>
      <c r="W24" s="622"/>
      <c r="X24" s="622"/>
      <c r="Y24" s="623"/>
      <c r="Z24" s="624">
        <v>0.2</v>
      </c>
      <c r="AA24" s="624"/>
      <c r="AB24" s="624"/>
      <c r="AC24" s="624"/>
      <c r="AD24" s="625" t="s">
        <v>181</v>
      </c>
      <c r="AE24" s="625"/>
      <c r="AF24" s="625"/>
      <c r="AG24" s="625"/>
      <c r="AH24" s="625"/>
      <c r="AI24" s="625"/>
      <c r="AJ24" s="625"/>
      <c r="AK24" s="625"/>
      <c r="AL24" s="626" t="s">
        <v>181</v>
      </c>
      <c r="AM24" s="627"/>
      <c r="AN24" s="627"/>
      <c r="AO24" s="628"/>
      <c r="AP24" s="639" t="s">
        <v>288</v>
      </c>
      <c r="AQ24" s="640"/>
      <c r="AR24" s="640"/>
      <c r="AS24" s="640"/>
      <c r="AT24" s="640"/>
      <c r="AU24" s="640"/>
      <c r="AV24" s="640"/>
      <c r="AW24" s="640"/>
      <c r="AX24" s="640"/>
      <c r="AY24" s="640"/>
      <c r="AZ24" s="640"/>
      <c r="BA24" s="640"/>
      <c r="BB24" s="640"/>
      <c r="BC24" s="640"/>
      <c r="BD24" s="640"/>
      <c r="BE24" s="640"/>
      <c r="BF24" s="641"/>
      <c r="BG24" s="621" t="s">
        <v>181</v>
      </c>
      <c r="BH24" s="622"/>
      <c r="BI24" s="622"/>
      <c r="BJ24" s="622"/>
      <c r="BK24" s="622"/>
      <c r="BL24" s="622"/>
      <c r="BM24" s="622"/>
      <c r="BN24" s="623"/>
      <c r="BO24" s="624" t="s">
        <v>181</v>
      </c>
      <c r="BP24" s="624"/>
      <c r="BQ24" s="624"/>
      <c r="BR24" s="624"/>
      <c r="BS24" s="630" t="s">
        <v>181</v>
      </c>
      <c r="BT24" s="622"/>
      <c r="BU24" s="622"/>
      <c r="BV24" s="622"/>
      <c r="BW24" s="622"/>
      <c r="BX24" s="622"/>
      <c r="BY24" s="622"/>
      <c r="BZ24" s="622"/>
      <c r="CA24" s="622"/>
      <c r="CB24" s="631"/>
      <c r="CD24" s="632" t="s">
        <v>289</v>
      </c>
      <c r="CE24" s="633"/>
      <c r="CF24" s="633"/>
      <c r="CG24" s="633"/>
      <c r="CH24" s="633"/>
      <c r="CI24" s="633"/>
      <c r="CJ24" s="633"/>
      <c r="CK24" s="633"/>
      <c r="CL24" s="633"/>
      <c r="CM24" s="633"/>
      <c r="CN24" s="633"/>
      <c r="CO24" s="633"/>
      <c r="CP24" s="633"/>
      <c r="CQ24" s="634"/>
      <c r="CR24" s="610">
        <v>13074489</v>
      </c>
      <c r="CS24" s="611"/>
      <c r="CT24" s="611"/>
      <c r="CU24" s="611"/>
      <c r="CV24" s="611"/>
      <c r="CW24" s="611"/>
      <c r="CX24" s="611"/>
      <c r="CY24" s="612"/>
      <c r="CZ24" s="615">
        <v>25.1</v>
      </c>
      <c r="DA24" s="616"/>
      <c r="DB24" s="616"/>
      <c r="DC24" s="635"/>
      <c r="DD24" s="656">
        <v>9151517</v>
      </c>
      <c r="DE24" s="611"/>
      <c r="DF24" s="611"/>
      <c r="DG24" s="611"/>
      <c r="DH24" s="611"/>
      <c r="DI24" s="611"/>
      <c r="DJ24" s="611"/>
      <c r="DK24" s="612"/>
      <c r="DL24" s="656">
        <v>8612339</v>
      </c>
      <c r="DM24" s="611"/>
      <c r="DN24" s="611"/>
      <c r="DO24" s="611"/>
      <c r="DP24" s="611"/>
      <c r="DQ24" s="611"/>
      <c r="DR24" s="611"/>
      <c r="DS24" s="611"/>
      <c r="DT24" s="611"/>
      <c r="DU24" s="611"/>
      <c r="DV24" s="612"/>
      <c r="DW24" s="615">
        <v>49.2</v>
      </c>
      <c r="DX24" s="616"/>
      <c r="DY24" s="616"/>
      <c r="DZ24" s="616"/>
      <c r="EA24" s="616"/>
      <c r="EB24" s="616"/>
      <c r="EC24" s="617"/>
    </row>
    <row r="25" spans="2:133" ht="11.25" customHeight="1" x14ac:dyDescent="0.15">
      <c r="B25" s="618" t="s">
        <v>290</v>
      </c>
      <c r="C25" s="619"/>
      <c r="D25" s="619"/>
      <c r="E25" s="619"/>
      <c r="F25" s="619"/>
      <c r="G25" s="619"/>
      <c r="H25" s="619"/>
      <c r="I25" s="619"/>
      <c r="J25" s="619"/>
      <c r="K25" s="619"/>
      <c r="L25" s="619"/>
      <c r="M25" s="619"/>
      <c r="N25" s="619"/>
      <c r="O25" s="619"/>
      <c r="P25" s="619"/>
      <c r="Q25" s="620"/>
      <c r="R25" s="621">
        <v>467772</v>
      </c>
      <c r="S25" s="622"/>
      <c r="T25" s="622"/>
      <c r="U25" s="622"/>
      <c r="V25" s="622"/>
      <c r="W25" s="622"/>
      <c r="X25" s="622"/>
      <c r="Y25" s="623"/>
      <c r="Z25" s="624">
        <v>0.8</v>
      </c>
      <c r="AA25" s="624"/>
      <c r="AB25" s="624"/>
      <c r="AC25" s="624"/>
      <c r="AD25" s="625">
        <v>32456</v>
      </c>
      <c r="AE25" s="625"/>
      <c r="AF25" s="625"/>
      <c r="AG25" s="625"/>
      <c r="AH25" s="625"/>
      <c r="AI25" s="625"/>
      <c r="AJ25" s="625"/>
      <c r="AK25" s="625"/>
      <c r="AL25" s="626">
        <v>0.2</v>
      </c>
      <c r="AM25" s="627"/>
      <c r="AN25" s="627"/>
      <c r="AO25" s="628"/>
      <c r="AP25" s="639" t="s">
        <v>291</v>
      </c>
      <c r="AQ25" s="640"/>
      <c r="AR25" s="640"/>
      <c r="AS25" s="640"/>
      <c r="AT25" s="640"/>
      <c r="AU25" s="640"/>
      <c r="AV25" s="640"/>
      <c r="AW25" s="640"/>
      <c r="AX25" s="640"/>
      <c r="AY25" s="640"/>
      <c r="AZ25" s="640"/>
      <c r="BA25" s="640"/>
      <c r="BB25" s="640"/>
      <c r="BC25" s="640"/>
      <c r="BD25" s="640"/>
      <c r="BE25" s="640"/>
      <c r="BF25" s="641"/>
      <c r="BG25" s="621" t="s">
        <v>181</v>
      </c>
      <c r="BH25" s="622"/>
      <c r="BI25" s="622"/>
      <c r="BJ25" s="622"/>
      <c r="BK25" s="622"/>
      <c r="BL25" s="622"/>
      <c r="BM25" s="622"/>
      <c r="BN25" s="623"/>
      <c r="BO25" s="624" t="s">
        <v>181</v>
      </c>
      <c r="BP25" s="624"/>
      <c r="BQ25" s="624"/>
      <c r="BR25" s="624"/>
      <c r="BS25" s="630" t="s">
        <v>181</v>
      </c>
      <c r="BT25" s="622"/>
      <c r="BU25" s="622"/>
      <c r="BV25" s="622"/>
      <c r="BW25" s="622"/>
      <c r="BX25" s="622"/>
      <c r="BY25" s="622"/>
      <c r="BZ25" s="622"/>
      <c r="CA25" s="622"/>
      <c r="CB25" s="631"/>
      <c r="CD25" s="636" t="s">
        <v>292</v>
      </c>
      <c r="CE25" s="637"/>
      <c r="CF25" s="637"/>
      <c r="CG25" s="637"/>
      <c r="CH25" s="637"/>
      <c r="CI25" s="637"/>
      <c r="CJ25" s="637"/>
      <c r="CK25" s="637"/>
      <c r="CL25" s="637"/>
      <c r="CM25" s="637"/>
      <c r="CN25" s="637"/>
      <c r="CO25" s="637"/>
      <c r="CP25" s="637"/>
      <c r="CQ25" s="638"/>
      <c r="CR25" s="621">
        <v>5081723</v>
      </c>
      <c r="CS25" s="657"/>
      <c r="CT25" s="657"/>
      <c r="CU25" s="657"/>
      <c r="CV25" s="657"/>
      <c r="CW25" s="657"/>
      <c r="CX25" s="657"/>
      <c r="CY25" s="658"/>
      <c r="CZ25" s="626">
        <v>9.8000000000000007</v>
      </c>
      <c r="DA25" s="654"/>
      <c r="DB25" s="654"/>
      <c r="DC25" s="659"/>
      <c r="DD25" s="630">
        <v>4700196</v>
      </c>
      <c r="DE25" s="657"/>
      <c r="DF25" s="657"/>
      <c r="DG25" s="657"/>
      <c r="DH25" s="657"/>
      <c r="DI25" s="657"/>
      <c r="DJ25" s="657"/>
      <c r="DK25" s="658"/>
      <c r="DL25" s="630">
        <v>4190348</v>
      </c>
      <c r="DM25" s="657"/>
      <c r="DN25" s="657"/>
      <c r="DO25" s="657"/>
      <c r="DP25" s="657"/>
      <c r="DQ25" s="657"/>
      <c r="DR25" s="657"/>
      <c r="DS25" s="657"/>
      <c r="DT25" s="657"/>
      <c r="DU25" s="657"/>
      <c r="DV25" s="658"/>
      <c r="DW25" s="626">
        <v>23.9</v>
      </c>
      <c r="DX25" s="654"/>
      <c r="DY25" s="654"/>
      <c r="DZ25" s="654"/>
      <c r="EA25" s="654"/>
      <c r="EB25" s="654"/>
      <c r="EC25" s="655"/>
    </row>
    <row r="26" spans="2:133" ht="11.25" customHeight="1" x14ac:dyDescent="0.15">
      <c r="B26" s="618" t="s">
        <v>293</v>
      </c>
      <c r="C26" s="619"/>
      <c r="D26" s="619"/>
      <c r="E26" s="619"/>
      <c r="F26" s="619"/>
      <c r="G26" s="619"/>
      <c r="H26" s="619"/>
      <c r="I26" s="619"/>
      <c r="J26" s="619"/>
      <c r="K26" s="619"/>
      <c r="L26" s="619"/>
      <c r="M26" s="619"/>
      <c r="N26" s="619"/>
      <c r="O26" s="619"/>
      <c r="P26" s="619"/>
      <c r="Q26" s="620"/>
      <c r="R26" s="621">
        <v>41542</v>
      </c>
      <c r="S26" s="622"/>
      <c r="T26" s="622"/>
      <c r="U26" s="622"/>
      <c r="V26" s="622"/>
      <c r="W26" s="622"/>
      <c r="X26" s="622"/>
      <c r="Y26" s="623"/>
      <c r="Z26" s="624">
        <v>0.1</v>
      </c>
      <c r="AA26" s="624"/>
      <c r="AB26" s="624"/>
      <c r="AC26" s="624"/>
      <c r="AD26" s="625" t="s">
        <v>181</v>
      </c>
      <c r="AE26" s="625"/>
      <c r="AF26" s="625"/>
      <c r="AG26" s="625"/>
      <c r="AH26" s="625"/>
      <c r="AI26" s="625"/>
      <c r="AJ26" s="625"/>
      <c r="AK26" s="625"/>
      <c r="AL26" s="626" t="s">
        <v>181</v>
      </c>
      <c r="AM26" s="627"/>
      <c r="AN26" s="627"/>
      <c r="AO26" s="628"/>
      <c r="AP26" s="639" t="s">
        <v>294</v>
      </c>
      <c r="AQ26" s="660"/>
      <c r="AR26" s="660"/>
      <c r="AS26" s="660"/>
      <c r="AT26" s="660"/>
      <c r="AU26" s="660"/>
      <c r="AV26" s="660"/>
      <c r="AW26" s="660"/>
      <c r="AX26" s="660"/>
      <c r="AY26" s="660"/>
      <c r="AZ26" s="660"/>
      <c r="BA26" s="660"/>
      <c r="BB26" s="660"/>
      <c r="BC26" s="660"/>
      <c r="BD26" s="660"/>
      <c r="BE26" s="660"/>
      <c r="BF26" s="641"/>
      <c r="BG26" s="621" t="s">
        <v>181</v>
      </c>
      <c r="BH26" s="622"/>
      <c r="BI26" s="622"/>
      <c r="BJ26" s="622"/>
      <c r="BK26" s="622"/>
      <c r="BL26" s="622"/>
      <c r="BM26" s="622"/>
      <c r="BN26" s="623"/>
      <c r="BO26" s="624" t="s">
        <v>181</v>
      </c>
      <c r="BP26" s="624"/>
      <c r="BQ26" s="624"/>
      <c r="BR26" s="624"/>
      <c r="BS26" s="630" t="s">
        <v>181</v>
      </c>
      <c r="BT26" s="622"/>
      <c r="BU26" s="622"/>
      <c r="BV26" s="622"/>
      <c r="BW26" s="622"/>
      <c r="BX26" s="622"/>
      <c r="BY26" s="622"/>
      <c r="BZ26" s="622"/>
      <c r="CA26" s="622"/>
      <c r="CB26" s="631"/>
      <c r="CD26" s="636" t="s">
        <v>295</v>
      </c>
      <c r="CE26" s="637"/>
      <c r="CF26" s="637"/>
      <c r="CG26" s="637"/>
      <c r="CH26" s="637"/>
      <c r="CI26" s="637"/>
      <c r="CJ26" s="637"/>
      <c r="CK26" s="637"/>
      <c r="CL26" s="637"/>
      <c r="CM26" s="637"/>
      <c r="CN26" s="637"/>
      <c r="CO26" s="637"/>
      <c r="CP26" s="637"/>
      <c r="CQ26" s="638"/>
      <c r="CR26" s="621">
        <v>3212614</v>
      </c>
      <c r="CS26" s="622"/>
      <c r="CT26" s="622"/>
      <c r="CU26" s="622"/>
      <c r="CV26" s="622"/>
      <c r="CW26" s="622"/>
      <c r="CX26" s="622"/>
      <c r="CY26" s="623"/>
      <c r="CZ26" s="626">
        <v>6.2</v>
      </c>
      <c r="DA26" s="654"/>
      <c r="DB26" s="654"/>
      <c r="DC26" s="659"/>
      <c r="DD26" s="630">
        <v>2940665</v>
      </c>
      <c r="DE26" s="622"/>
      <c r="DF26" s="622"/>
      <c r="DG26" s="622"/>
      <c r="DH26" s="622"/>
      <c r="DI26" s="622"/>
      <c r="DJ26" s="622"/>
      <c r="DK26" s="623"/>
      <c r="DL26" s="630" t="s">
        <v>181</v>
      </c>
      <c r="DM26" s="622"/>
      <c r="DN26" s="622"/>
      <c r="DO26" s="622"/>
      <c r="DP26" s="622"/>
      <c r="DQ26" s="622"/>
      <c r="DR26" s="622"/>
      <c r="DS26" s="622"/>
      <c r="DT26" s="622"/>
      <c r="DU26" s="622"/>
      <c r="DV26" s="623"/>
      <c r="DW26" s="626" t="s">
        <v>181</v>
      </c>
      <c r="DX26" s="654"/>
      <c r="DY26" s="654"/>
      <c r="DZ26" s="654"/>
      <c r="EA26" s="654"/>
      <c r="EB26" s="654"/>
      <c r="EC26" s="655"/>
    </row>
    <row r="27" spans="2:133" ht="11.25" customHeight="1" x14ac:dyDescent="0.15">
      <c r="B27" s="618" t="s">
        <v>296</v>
      </c>
      <c r="C27" s="619"/>
      <c r="D27" s="619"/>
      <c r="E27" s="619"/>
      <c r="F27" s="619"/>
      <c r="G27" s="619"/>
      <c r="H27" s="619"/>
      <c r="I27" s="619"/>
      <c r="J27" s="619"/>
      <c r="K27" s="619"/>
      <c r="L27" s="619"/>
      <c r="M27" s="619"/>
      <c r="N27" s="619"/>
      <c r="O27" s="619"/>
      <c r="P27" s="619"/>
      <c r="Q27" s="620"/>
      <c r="R27" s="621">
        <v>8886220</v>
      </c>
      <c r="S27" s="622"/>
      <c r="T27" s="622"/>
      <c r="U27" s="622"/>
      <c r="V27" s="622"/>
      <c r="W27" s="622"/>
      <c r="X27" s="622"/>
      <c r="Y27" s="623"/>
      <c r="Z27" s="624">
        <v>16</v>
      </c>
      <c r="AA27" s="624"/>
      <c r="AB27" s="624"/>
      <c r="AC27" s="624"/>
      <c r="AD27" s="625" t="s">
        <v>181</v>
      </c>
      <c r="AE27" s="625"/>
      <c r="AF27" s="625"/>
      <c r="AG27" s="625"/>
      <c r="AH27" s="625"/>
      <c r="AI27" s="625"/>
      <c r="AJ27" s="625"/>
      <c r="AK27" s="625"/>
      <c r="AL27" s="626" t="s">
        <v>181</v>
      </c>
      <c r="AM27" s="627"/>
      <c r="AN27" s="627"/>
      <c r="AO27" s="628"/>
      <c r="AP27" s="618" t="s">
        <v>297</v>
      </c>
      <c r="AQ27" s="619"/>
      <c r="AR27" s="619"/>
      <c r="AS27" s="619"/>
      <c r="AT27" s="619"/>
      <c r="AU27" s="619"/>
      <c r="AV27" s="619"/>
      <c r="AW27" s="619"/>
      <c r="AX27" s="619"/>
      <c r="AY27" s="619"/>
      <c r="AZ27" s="619"/>
      <c r="BA27" s="619"/>
      <c r="BB27" s="619"/>
      <c r="BC27" s="619"/>
      <c r="BD27" s="619"/>
      <c r="BE27" s="619"/>
      <c r="BF27" s="620"/>
      <c r="BG27" s="621">
        <v>5716920</v>
      </c>
      <c r="BH27" s="622"/>
      <c r="BI27" s="622"/>
      <c r="BJ27" s="622"/>
      <c r="BK27" s="622"/>
      <c r="BL27" s="622"/>
      <c r="BM27" s="622"/>
      <c r="BN27" s="623"/>
      <c r="BO27" s="624">
        <v>100</v>
      </c>
      <c r="BP27" s="624"/>
      <c r="BQ27" s="624"/>
      <c r="BR27" s="624"/>
      <c r="BS27" s="630">
        <v>279914</v>
      </c>
      <c r="BT27" s="622"/>
      <c r="BU27" s="622"/>
      <c r="BV27" s="622"/>
      <c r="BW27" s="622"/>
      <c r="BX27" s="622"/>
      <c r="BY27" s="622"/>
      <c r="BZ27" s="622"/>
      <c r="CA27" s="622"/>
      <c r="CB27" s="631"/>
      <c r="CD27" s="636" t="s">
        <v>298</v>
      </c>
      <c r="CE27" s="637"/>
      <c r="CF27" s="637"/>
      <c r="CG27" s="637"/>
      <c r="CH27" s="637"/>
      <c r="CI27" s="637"/>
      <c r="CJ27" s="637"/>
      <c r="CK27" s="637"/>
      <c r="CL27" s="637"/>
      <c r="CM27" s="637"/>
      <c r="CN27" s="637"/>
      <c r="CO27" s="637"/>
      <c r="CP27" s="637"/>
      <c r="CQ27" s="638"/>
      <c r="CR27" s="621">
        <v>4634118</v>
      </c>
      <c r="CS27" s="657"/>
      <c r="CT27" s="657"/>
      <c r="CU27" s="657"/>
      <c r="CV27" s="657"/>
      <c r="CW27" s="657"/>
      <c r="CX27" s="657"/>
      <c r="CY27" s="658"/>
      <c r="CZ27" s="626">
        <v>8.9</v>
      </c>
      <c r="DA27" s="654"/>
      <c r="DB27" s="654"/>
      <c r="DC27" s="659"/>
      <c r="DD27" s="630">
        <v>1174025</v>
      </c>
      <c r="DE27" s="657"/>
      <c r="DF27" s="657"/>
      <c r="DG27" s="657"/>
      <c r="DH27" s="657"/>
      <c r="DI27" s="657"/>
      <c r="DJ27" s="657"/>
      <c r="DK27" s="658"/>
      <c r="DL27" s="630">
        <v>1144695</v>
      </c>
      <c r="DM27" s="657"/>
      <c r="DN27" s="657"/>
      <c r="DO27" s="657"/>
      <c r="DP27" s="657"/>
      <c r="DQ27" s="657"/>
      <c r="DR27" s="657"/>
      <c r="DS27" s="657"/>
      <c r="DT27" s="657"/>
      <c r="DU27" s="657"/>
      <c r="DV27" s="658"/>
      <c r="DW27" s="626">
        <v>6.5</v>
      </c>
      <c r="DX27" s="654"/>
      <c r="DY27" s="654"/>
      <c r="DZ27" s="654"/>
      <c r="EA27" s="654"/>
      <c r="EB27" s="654"/>
      <c r="EC27" s="655"/>
    </row>
    <row r="28" spans="2:133" ht="11.25" customHeight="1" x14ac:dyDescent="0.15">
      <c r="B28" s="663" t="s">
        <v>299</v>
      </c>
      <c r="C28" s="664"/>
      <c r="D28" s="664"/>
      <c r="E28" s="664"/>
      <c r="F28" s="664"/>
      <c r="G28" s="664"/>
      <c r="H28" s="664"/>
      <c r="I28" s="664"/>
      <c r="J28" s="664"/>
      <c r="K28" s="664"/>
      <c r="L28" s="664"/>
      <c r="M28" s="664"/>
      <c r="N28" s="664"/>
      <c r="O28" s="664"/>
      <c r="P28" s="664"/>
      <c r="Q28" s="665"/>
      <c r="R28" s="621" t="s">
        <v>181</v>
      </c>
      <c r="S28" s="622"/>
      <c r="T28" s="622"/>
      <c r="U28" s="622"/>
      <c r="V28" s="622"/>
      <c r="W28" s="622"/>
      <c r="X28" s="622"/>
      <c r="Y28" s="623"/>
      <c r="Z28" s="624" t="s">
        <v>181</v>
      </c>
      <c r="AA28" s="624"/>
      <c r="AB28" s="624"/>
      <c r="AC28" s="624"/>
      <c r="AD28" s="625" t="s">
        <v>181</v>
      </c>
      <c r="AE28" s="625"/>
      <c r="AF28" s="625"/>
      <c r="AG28" s="625"/>
      <c r="AH28" s="625"/>
      <c r="AI28" s="625"/>
      <c r="AJ28" s="625"/>
      <c r="AK28" s="625"/>
      <c r="AL28" s="626" t="s">
        <v>181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300</v>
      </c>
      <c r="CE28" s="637"/>
      <c r="CF28" s="637"/>
      <c r="CG28" s="637"/>
      <c r="CH28" s="637"/>
      <c r="CI28" s="637"/>
      <c r="CJ28" s="637"/>
      <c r="CK28" s="637"/>
      <c r="CL28" s="637"/>
      <c r="CM28" s="637"/>
      <c r="CN28" s="637"/>
      <c r="CO28" s="637"/>
      <c r="CP28" s="637"/>
      <c r="CQ28" s="638"/>
      <c r="CR28" s="621">
        <v>3358648</v>
      </c>
      <c r="CS28" s="622"/>
      <c r="CT28" s="622"/>
      <c r="CU28" s="622"/>
      <c r="CV28" s="622"/>
      <c r="CW28" s="622"/>
      <c r="CX28" s="622"/>
      <c r="CY28" s="623"/>
      <c r="CZ28" s="626">
        <v>6.4</v>
      </c>
      <c r="DA28" s="654"/>
      <c r="DB28" s="654"/>
      <c r="DC28" s="659"/>
      <c r="DD28" s="630">
        <v>3277296</v>
      </c>
      <c r="DE28" s="622"/>
      <c r="DF28" s="622"/>
      <c r="DG28" s="622"/>
      <c r="DH28" s="622"/>
      <c r="DI28" s="622"/>
      <c r="DJ28" s="622"/>
      <c r="DK28" s="623"/>
      <c r="DL28" s="630">
        <v>3277296</v>
      </c>
      <c r="DM28" s="622"/>
      <c r="DN28" s="622"/>
      <c r="DO28" s="622"/>
      <c r="DP28" s="622"/>
      <c r="DQ28" s="622"/>
      <c r="DR28" s="622"/>
      <c r="DS28" s="622"/>
      <c r="DT28" s="622"/>
      <c r="DU28" s="622"/>
      <c r="DV28" s="623"/>
      <c r="DW28" s="626">
        <v>18.7</v>
      </c>
      <c r="DX28" s="654"/>
      <c r="DY28" s="654"/>
      <c r="DZ28" s="654"/>
      <c r="EA28" s="654"/>
      <c r="EB28" s="654"/>
      <c r="EC28" s="655"/>
    </row>
    <row r="29" spans="2:133" ht="11.25" customHeight="1" x14ac:dyDescent="0.15">
      <c r="B29" s="618" t="s">
        <v>301</v>
      </c>
      <c r="C29" s="619"/>
      <c r="D29" s="619"/>
      <c r="E29" s="619"/>
      <c r="F29" s="619"/>
      <c r="G29" s="619"/>
      <c r="H29" s="619"/>
      <c r="I29" s="619"/>
      <c r="J29" s="619"/>
      <c r="K29" s="619"/>
      <c r="L29" s="619"/>
      <c r="M29" s="619"/>
      <c r="N29" s="619"/>
      <c r="O29" s="619"/>
      <c r="P29" s="619"/>
      <c r="Q29" s="620"/>
      <c r="R29" s="621">
        <v>4376603</v>
      </c>
      <c r="S29" s="622"/>
      <c r="T29" s="622"/>
      <c r="U29" s="622"/>
      <c r="V29" s="622"/>
      <c r="W29" s="622"/>
      <c r="X29" s="622"/>
      <c r="Y29" s="623"/>
      <c r="Z29" s="624">
        <v>7.9</v>
      </c>
      <c r="AA29" s="624"/>
      <c r="AB29" s="624"/>
      <c r="AC29" s="624"/>
      <c r="AD29" s="625" t="s">
        <v>181</v>
      </c>
      <c r="AE29" s="625"/>
      <c r="AF29" s="625"/>
      <c r="AG29" s="625"/>
      <c r="AH29" s="625"/>
      <c r="AI29" s="625"/>
      <c r="AJ29" s="625"/>
      <c r="AK29" s="625"/>
      <c r="AL29" s="626" t="s">
        <v>181</v>
      </c>
      <c r="AM29" s="627"/>
      <c r="AN29" s="627"/>
      <c r="AO29" s="628"/>
      <c r="AP29" s="600" t="s">
        <v>221</v>
      </c>
      <c r="AQ29" s="601"/>
      <c r="AR29" s="601"/>
      <c r="AS29" s="601"/>
      <c r="AT29" s="601"/>
      <c r="AU29" s="601"/>
      <c r="AV29" s="601"/>
      <c r="AW29" s="601"/>
      <c r="AX29" s="601"/>
      <c r="AY29" s="601"/>
      <c r="AZ29" s="601"/>
      <c r="BA29" s="601"/>
      <c r="BB29" s="601"/>
      <c r="BC29" s="601"/>
      <c r="BD29" s="601"/>
      <c r="BE29" s="601"/>
      <c r="BF29" s="602"/>
      <c r="BG29" s="600" t="s">
        <v>302</v>
      </c>
      <c r="BH29" s="661"/>
      <c r="BI29" s="661"/>
      <c r="BJ29" s="661"/>
      <c r="BK29" s="661"/>
      <c r="BL29" s="661"/>
      <c r="BM29" s="661"/>
      <c r="BN29" s="661"/>
      <c r="BO29" s="661"/>
      <c r="BP29" s="661"/>
      <c r="BQ29" s="662"/>
      <c r="BR29" s="600" t="s">
        <v>303</v>
      </c>
      <c r="BS29" s="661"/>
      <c r="BT29" s="661"/>
      <c r="BU29" s="661"/>
      <c r="BV29" s="661"/>
      <c r="BW29" s="661"/>
      <c r="BX29" s="661"/>
      <c r="BY29" s="661"/>
      <c r="BZ29" s="661"/>
      <c r="CA29" s="661"/>
      <c r="CB29" s="662"/>
      <c r="CD29" s="684" t="s">
        <v>304</v>
      </c>
      <c r="CE29" s="685"/>
      <c r="CF29" s="636" t="s">
        <v>63</v>
      </c>
      <c r="CG29" s="637"/>
      <c r="CH29" s="637"/>
      <c r="CI29" s="637"/>
      <c r="CJ29" s="637"/>
      <c r="CK29" s="637"/>
      <c r="CL29" s="637"/>
      <c r="CM29" s="637"/>
      <c r="CN29" s="637"/>
      <c r="CO29" s="637"/>
      <c r="CP29" s="637"/>
      <c r="CQ29" s="638"/>
      <c r="CR29" s="621">
        <v>3358432</v>
      </c>
      <c r="CS29" s="657"/>
      <c r="CT29" s="657"/>
      <c r="CU29" s="657"/>
      <c r="CV29" s="657"/>
      <c r="CW29" s="657"/>
      <c r="CX29" s="657"/>
      <c r="CY29" s="658"/>
      <c r="CZ29" s="626">
        <v>6.4</v>
      </c>
      <c r="DA29" s="654"/>
      <c r="DB29" s="654"/>
      <c r="DC29" s="659"/>
      <c r="DD29" s="630">
        <v>3277080</v>
      </c>
      <c r="DE29" s="657"/>
      <c r="DF29" s="657"/>
      <c r="DG29" s="657"/>
      <c r="DH29" s="657"/>
      <c r="DI29" s="657"/>
      <c r="DJ29" s="657"/>
      <c r="DK29" s="658"/>
      <c r="DL29" s="630">
        <v>3277080</v>
      </c>
      <c r="DM29" s="657"/>
      <c r="DN29" s="657"/>
      <c r="DO29" s="657"/>
      <c r="DP29" s="657"/>
      <c r="DQ29" s="657"/>
      <c r="DR29" s="657"/>
      <c r="DS29" s="657"/>
      <c r="DT29" s="657"/>
      <c r="DU29" s="657"/>
      <c r="DV29" s="658"/>
      <c r="DW29" s="626">
        <v>18.7</v>
      </c>
      <c r="DX29" s="654"/>
      <c r="DY29" s="654"/>
      <c r="DZ29" s="654"/>
      <c r="EA29" s="654"/>
      <c r="EB29" s="654"/>
      <c r="EC29" s="655"/>
    </row>
    <row r="30" spans="2:133" ht="11.25" customHeight="1" x14ac:dyDescent="0.15">
      <c r="B30" s="618" t="s">
        <v>305</v>
      </c>
      <c r="C30" s="619"/>
      <c r="D30" s="619"/>
      <c r="E30" s="619"/>
      <c r="F30" s="619"/>
      <c r="G30" s="619"/>
      <c r="H30" s="619"/>
      <c r="I30" s="619"/>
      <c r="J30" s="619"/>
      <c r="K30" s="619"/>
      <c r="L30" s="619"/>
      <c r="M30" s="619"/>
      <c r="N30" s="619"/>
      <c r="O30" s="619"/>
      <c r="P30" s="619"/>
      <c r="Q30" s="620"/>
      <c r="R30" s="621">
        <v>74852</v>
      </c>
      <c r="S30" s="622"/>
      <c r="T30" s="622"/>
      <c r="U30" s="622"/>
      <c r="V30" s="622"/>
      <c r="W30" s="622"/>
      <c r="X30" s="622"/>
      <c r="Y30" s="623"/>
      <c r="Z30" s="624">
        <v>0.1</v>
      </c>
      <c r="AA30" s="624"/>
      <c r="AB30" s="624"/>
      <c r="AC30" s="624"/>
      <c r="AD30" s="625">
        <v>48565</v>
      </c>
      <c r="AE30" s="625"/>
      <c r="AF30" s="625"/>
      <c r="AG30" s="625"/>
      <c r="AH30" s="625"/>
      <c r="AI30" s="625"/>
      <c r="AJ30" s="625"/>
      <c r="AK30" s="625"/>
      <c r="AL30" s="626">
        <v>0.3</v>
      </c>
      <c r="AM30" s="627"/>
      <c r="AN30" s="627"/>
      <c r="AO30" s="628"/>
      <c r="AP30" s="669" t="s">
        <v>306</v>
      </c>
      <c r="AQ30" s="670"/>
      <c r="AR30" s="670"/>
      <c r="AS30" s="670"/>
      <c r="AT30" s="675" t="s">
        <v>307</v>
      </c>
      <c r="AU30" s="210"/>
      <c r="AV30" s="210"/>
      <c r="AW30" s="210"/>
      <c r="AX30" s="607" t="s">
        <v>184</v>
      </c>
      <c r="AY30" s="608"/>
      <c r="AZ30" s="608"/>
      <c r="BA30" s="608"/>
      <c r="BB30" s="608"/>
      <c r="BC30" s="608"/>
      <c r="BD30" s="608"/>
      <c r="BE30" s="608"/>
      <c r="BF30" s="609"/>
      <c r="BG30" s="681">
        <v>99.7</v>
      </c>
      <c r="BH30" s="682"/>
      <c r="BI30" s="682"/>
      <c r="BJ30" s="682"/>
      <c r="BK30" s="682"/>
      <c r="BL30" s="682"/>
      <c r="BM30" s="616">
        <v>99.3</v>
      </c>
      <c r="BN30" s="682"/>
      <c r="BO30" s="682"/>
      <c r="BP30" s="682"/>
      <c r="BQ30" s="683"/>
      <c r="BR30" s="681">
        <v>99.7</v>
      </c>
      <c r="BS30" s="682"/>
      <c r="BT30" s="682"/>
      <c r="BU30" s="682"/>
      <c r="BV30" s="682"/>
      <c r="BW30" s="682"/>
      <c r="BX30" s="616">
        <v>99.2</v>
      </c>
      <c r="BY30" s="682"/>
      <c r="BZ30" s="682"/>
      <c r="CA30" s="682"/>
      <c r="CB30" s="683"/>
      <c r="CD30" s="686"/>
      <c r="CE30" s="687"/>
      <c r="CF30" s="636" t="s">
        <v>308</v>
      </c>
      <c r="CG30" s="637"/>
      <c r="CH30" s="637"/>
      <c r="CI30" s="637"/>
      <c r="CJ30" s="637"/>
      <c r="CK30" s="637"/>
      <c r="CL30" s="637"/>
      <c r="CM30" s="637"/>
      <c r="CN30" s="637"/>
      <c r="CO30" s="637"/>
      <c r="CP30" s="637"/>
      <c r="CQ30" s="638"/>
      <c r="CR30" s="621">
        <v>3052254</v>
      </c>
      <c r="CS30" s="622"/>
      <c r="CT30" s="622"/>
      <c r="CU30" s="622"/>
      <c r="CV30" s="622"/>
      <c r="CW30" s="622"/>
      <c r="CX30" s="622"/>
      <c r="CY30" s="623"/>
      <c r="CZ30" s="626">
        <v>5.9</v>
      </c>
      <c r="DA30" s="654"/>
      <c r="DB30" s="654"/>
      <c r="DC30" s="659"/>
      <c r="DD30" s="630">
        <v>2993333</v>
      </c>
      <c r="DE30" s="622"/>
      <c r="DF30" s="622"/>
      <c r="DG30" s="622"/>
      <c r="DH30" s="622"/>
      <c r="DI30" s="622"/>
      <c r="DJ30" s="622"/>
      <c r="DK30" s="623"/>
      <c r="DL30" s="630">
        <v>2993333</v>
      </c>
      <c r="DM30" s="622"/>
      <c r="DN30" s="622"/>
      <c r="DO30" s="622"/>
      <c r="DP30" s="622"/>
      <c r="DQ30" s="622"/>
      <c r="DR30" s="622"/>
      <c r="DS30" s="622"/>
      <c r="DT30" s="622"/>
      <c r="DU30" s="622"/>
      <c r="DV30" s="623"/>
      <c r="DW30" s="626">
        <v>17.100000000000001</v>
      </c>
      <c r="DX30" s="654"/>
      <c r="DY30" s="654"/>
      <c r="DZ30" s="654"/>
      <c r="EA30" s="654"/>
      <c r="EB30" s="654"/>
      <c r="EC30" s="655"/>
    </row>
    <row r="31" spans="2:133" ht="11.25" customHeight="1" x14ac:dyDescent="0.15">
      <c r="B31" s="618" t="s">
        <v>309</v>
      </c>
      <c r="C31" s="619"/>
      <c r="D31" s="619"/>
      <c r="E31" s="619"/>
      <c r="F31" s="619"/>
      <c r="G31" s="619"/>
      <c r="H31" s="619"/>
      <c r="I31" s="619"/>
      <c r="J31" s="619"/>
      <c r="K31" s="619"/>
      <c r="L31" s="619"/>
      <c r="M31" s="619"/>
      <c r="N31" s="619"/>
      <c r="O31" s="619"/>
      <c r="P31" s="619"/>
      <c r="Q31" s="620"/>
      <c r="R31" s="621">
        <v>279044</v>
      </c>
      <c r="S31" s="622"/>
      <c r="T31" s="622"/>
      <c r="U31" s="622"/>
      <c r="V31" s="622"/>
      <c r="W31" s="622"/>
      <c r="X31" s="622"/>
      <c r="Y31" s="623"/>
      <c r="Z31" s="624">
        <v>0.5</v>
      </c>
      <c r="AA31" s="624"/>
      <c r="AB31" s="624"/>
      <c r="AC31" s="624"/>
      <c r="AD31" s="625" t="s">
        <v>181</v>
      </c>
      <c r="AE31" s="625"/>
      <c r="AF31" s="625"/>
      <c r="AG31" s="625"/>
      <c r="AH31" s="625"/>
      <c r="AI31" s="625"/>
      <c r="AJ31" s="625"/>
      <c r="AK31" s="625"/>
      <c r="AL31" s="626" t="s">
        <v>181</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99.8</v>
      </c>
      <c r="BH31" s="657"/>
      <c r="BI31" s="657"/>
      <c r="BJ31" s="657"/>
      <c r="BK31" s="657"/>
      <c r="BL31" s="657"/>
      <c r="BM31" s="627">
        <v>99.5</v>
      </c>
      <c r="BN31" s="679"/>
      <c r="BO31" s="679"/>
      <c r="BP31" s="679"/>
      <c r="BQ31" s="680"/>
      <c r="BR31" s="678">
        <v>99.7</v>
      </c>
      <c r="BS31" s="657"/>
      <c r="BT31" s="657"/>
      <c r="BU31" s="657"/>
      <c r="BV31" s="657"/>
      <c r="BW31" s="657"/>
      <c r="BX31" s="627">
        <v>99.5</v>
      </c>
      <c r="BY31" s="679"/>
      <c r="BZ31" s="679"/>
      <c r="CA31" s="679"/>
      <c r="CB31" s="680"/>
      <c r="CD31" s="686"/>
      <c r="CE31" s="687"/>
      <c r="CF31" s="636" t="s">
        <v>312</v>
      </c>
      <c r="CG31" s="637"/>
      <c r="CH31" s="637"/>
      <c r="CI31" s="637"/>
      <c r="CJ31" s="637"/>
      <c r="CK31" s="637"/>
      <c r="CL31" s="637"/>
      <c r="CM31" s="637"/>
      <c r="CN31" s="637"/>
      <c r="CO31" s="637"/>
      <c r="CP31" s="637"/>
      <c r="CQ31" s="638"/>
      <c r="CR31" s="621">
        <v>306178</v>
      </c>
      <c r="CS31" s="657"/>
      <c r="CT31" s="657"/>
      <c r="CU31" s="657"/>
      <c r="CV31" s="657"/>
      <c r="CW31" s="657"/>
      <c r="CX31" s="657"/>
      <c r="CY31" s="658"/>
      <c r="CZ31" s="626">
        <v>0.6</v>
      </c>
      <c r="DA31" s="654"/>
      <c r="DB31" s="654"/>
      <c r="DC31" s="659"/>
      <c r="DD31" s="630">
        <v>283747</v>
      </c>
      <c r="DE31" s="657"/>
      <c r="DF31" s="657"/>
      <c r="DG31" s="657"/>
      <c r="DH31" s="657"/>
      <c r="DI31" s="657"/>
      <c r="DJ31" s="657"/>
      <c r="DK31" s="658"/>
      <c r="DL31" s="630">
        <v>283747</v>
      </c>
      <c r="DM31" s="657"/>
      <c r="DN31" s="657"/>
      <c r="DO31" s="657"/>
      <c r="DP31" s="657"/>
      <c r="DQ31" s="657"/>
      <c r="DR31" s="657"/>
      <c r="DS31" s="657"/>
      <c r="DT31" s="657"/>
      <c r="DU31" s="657"/>
      <c r="DV31" s="658"/>
      <c r="DW31" s="626">
        <v>1.6</v>
      </c>
      <c r="DX31" s="654"/>
      <c r="DY31" s="654"/>
      <c r="DZ31" s="654"/>
      <c r="EA31" s="654"/>
      <c r="EB31" s="654"/>
      <c r="EC31" s="655"/>
    </row>
    <row r="32" spans="2:133" ht="11.25" customHeight="1" x14ac:dyDescent="0.15">
      <c r="B32" s="618" t="s">
        <v>313</v>
      </c>
      <c r="C32" s="619"/>
      <c r="D32" s="619"/>
      <c r="E32" s="619"/>
      <c r="F32" s="619"/>
      <c r="G32" s="619"/>
      <c r="H32" s="619"/>
      <c r="I32" s="619"/>
      <c r="J32" s="619"/>
      <c r="K32" s="619"/>
      <c r="L32" s="619"/>
      <c r="M32" s="619"/>
      <c r="N32" s="619"/>
      <c r="O32" s="619"/>
      <c r="P32" s="619"/>
      <c r="Q32" s="620"/>
      <c r="R32" s="621">
        <v>9851530</v>
      </c>
      <c r="S32" s="622"/>
      <c r="T32" s="622"/>
      <c r="U32" s="622"/>
      <c r="V32" s="622"/>
      <c r="W32" s="622"/>
      <c r="X32" s="622"/>
      <c r="Y32" s="623"/>
      <c r="Z32" s="624">
        <v>17.8</v>
      </c>
      <c r="AA32" s="624"/>
      <c r="AB32" s="624"/>
      <c r="AC32" s="624"/>
      <c r="AD32" s="625" t="s">
        <v>181</v>
      </c>
      <c r="AE32" s="625"/>
      <c r="AF32" s="625"/>
      <c r="AG32" s="625"/>
      <c r="AH32" s="625"/>
      <c r="AI32" s="625"/>
      <c r="AJ32" s="625"/>
      <c r="AK32" s="625"/>
      <c r="AL32" s="626" t="s">
        <v>181</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99.7</v>
      </c>
      <c r="BH32" s="691"/>
      <c r="BI32" s="691"/>
      <c r="BJ32" s="691"/>
      <c r="BK32" s="691"/>
      <c r="BL32" s="691"/>
      <c r="BM32" s="692">
        <v>99</v>
      </c>
      <c r="BN32" s="691"/>
      <c r="BO32" s="691"/>
      <c r="BP32" s="691"/>
      <c r="BQ32" s="693"/>
      <c r="BR32" s="690">
        <v>99.6</v>
      </c>
      <c r="BS32" s="691"/>
      <c r="BT32" s="691"/>
      <c r="BU32" s="691"/>
      <c r="BV32" s="691"/>
      <c r="BW32" s="691"/>
      <c r="BX32" s="692">
        <v>98.7</v>
      </c>
      <c r="BY32" s="691"/>
      <c r="BZ32" s="691"/>
      <c r="CA32" s="691"/>
      <c r="CB32" s="693"/>
      <c r="CD32" s="688"/>
      <c r="CE32" s="689"/>
      <c r="CF32" s="636" t="s">
        <v>315</v>
      </c>
      <c r="CG32" s="637"/>
      <c r="CH32" s="637"/>
      <c r="CI32" s="637"/>
      <c r="CJ32" s="637"/>
      <c r="CK32" s="637"/>
      <c r="CL32" s="637"/>
      <c r="CM32" s="637"/>
      <c r="CN32" s="637"/>
      <c r="CO32" s="637"/>
      <c r="CP32" s="637"/>
      <c r="CQ32" s="638"/>
      <c r="CR32" s="621">
        <v>216</v>
      </c>
      <c r="CS32" s="622"/>
      <c r="CT32" s="622"/>
      <c r="CU32" s="622"/>
      <c r="CV32" s="622"/>
      <c r="CW32" s="622"/>
      <c r="CX32" s="622"/>
      <c r="CY32" s="623"/>
      <c r="CZ32" s="626">
        <v>0</v>
      </c>
      <c r="DA32" s="654"/>
      <c r="DB32" s="654"/>
      <c r="DC32" s="659"/>
      <c r="DD32" s="630">
        <v>216</v>
      </c>
      <c r="DE32" s="622"/>
      <c r="DF32" s="622"/>
      <c r="DG32" s="622"/>
      <c r="DH32" s="622"/>
      <c r="DI32" s="622"/>
      <c r="DJ32" s="622"/>
      <c r="DK32" s="623"/>
      <c r="DL32" s="630">
        <v>216</v>
      </c>
      <c r="DM32" s="622"/>
      <c r="DN32" s="622"/>
      <c r="DO32" s="622"/>
      <c r="DP32" s="622"/>
      <c r="DQ32" s="622"/>
      <c r="DR32" s="622"/>
      <c r="DS32" s="622"/>
      <c r="DT32" s="622"/>
      <c r="DU32" s="622"/>
      <c r="DV32" s="623"/>
      <c r="DW32" s="626">
        <v>0</v>
      </c>
      <c r="DX32" s="654"/>
      <c r="DY32" s="654"/>
      <c r="DZ32" s="654"/>
      <c r="EA32" s="654"/>
      <c r="EB32" s="654"/>
      <c r="EC32" s="655"/>
    </row>
    <row r="33" spans="2:133" ht="11.25" customHeight="1" x14ac:dyDescent="0.15">
      <c r="B33" s="618" t="s">
        <v>316</v>
      </c>
      <c r="C33" s="619"/>
      <c r="D33" s="619"/>
      <c r="E33" s="619"/>
      <c r="F33" s="619"/>
      <c r="G33" s="619"/>
      <c r="H33" s="619"/>
      <c r="I33" s="619"/>
      <c r="J33" s="619"/>
      <c r="K33" s="619"/>
      <c r="L33" s="619"/>
      <c r="M33" s="619"/>
      <c r="N33" s="619"/>
      <c r="O33" s="619"/>
      <c r="P33" s="619"/>
      <c r="Q33" s="620"/>
      <c r="R33" s="621">
        <v>4681933</v>
      </c>
      <c r="S33" s="622"/>
      <c r="T33" s="622"/>
      <c r="U33" s="622"/>
      <c r="V33" s="622"/>
      <c r="W33" s="622"/>
      <c r="X33" s="622"/>
      <c r="Y33" s="623"/>
      <c r="Z33" s="624">
        <v>8.4</v>
      </c>
      <c r="AA33" s="624"/>
      <c r="AB33" s="624"/>
      <c r="AC33" s="624"/>
      <c r="AD33" s="625" t="s">
        <v>181</v>
      </c>
      <c r="AE33" s="625"/>
      <c r="AF33" s="625"/>
      <c r="AG33" s="625"/>
      <c r="AH33" s="625"/>
      <c r="AI33" s="625"/>
      <c r="AJ33" s="625"/>
      <c r="AK33" s="625"/>
      <c r="AL33" s="626" t="s">
        <v>181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19218488</v>
      </c>
      <c r="CS33" s="657"/>
      <c r="CT33" s="657"/>
      <c r="CU33" s="657"/>
      <c r="CV33" s="657"/>
      <c r="CW33" s="657"/>
      <c r="CX33" s="657"/>
      <c r="CY33" s="658"/>
      <c r="CZ33" s="626">
        <v>36.9</v>
      </c>
      <c r="DA33" s="654"/>
      <c r="DB33" s="654"/>
      <c r="DC33" s="659"/>
      <c r="DD33" s="630">
        <v>13381599</v>
      </c>
      <c r="DE33" s="657"/>
      <c r="DF33" s="657"/>
      <c r="DG33" s="657"/>
      <c r="DH33" s="657"/>
      <c r="DI33" s="657"/>
      <c r="DJ33" s="657"/>
      <c r="DK33" s="658"/>
      <c r="DL33" s="630">
        <v>7294018</v>
      </c>
      <c r="DM33" s="657"/>
      <c r="DN33" s="657"/>
      <c r="DO33" s="657"/>
      <c r="DP33" s="657"/>
      <c r="DQ33" s="657"/>
      <c r="DR33" s="657"/>
      <c r="DS33" s="657"/>
      <c r="DT33" s="657"/>
      <c r="DU33" s="657"/>
      <c r="DV33" s="658"/>
      <c r="DW33" s="626">
        <v>41.6</v>
      </c>
      <c r="DX33" s="654"/>
      <c r="DY33" s="654"/>
      <c r="DZ33" s="654"/>
      <c r="EA33" s="654"/>
      <c r="EB33" s="654"/>
      <c r="EC33" s="655"/>
    </row>
    <row r="34" spans="2:133" ht="11.25" customHeight="1" x14ac:dyDescent="0.15">
      <c r="B34" s="618" t="s">
        <v>318</v>
      </c>
      <c r="C34" s="619"/>
      <c r="D34" s="619"/>
      <c r="E34" s="619"/>
      <c r="F34" s="619"/>
      <c r="G34" s="619"/>
      <c r="H34" s="619"/>
      <c r="I34" s="619"/>
      <c r="J34" s="619"/>
      <c r="K34" s="619"/>
      <c r="L34" s="619"/>
      <c r="M34" s="619"/>
      <c r="N34" s="619"/>
      <c r="O34" s="619"/>
      <c r="P34" s="619"/>
      <c r="Q34" s="620"/>
      <c r="R34" s="621">
        <v>795350</v>
      </c>
      <c r="S34" s="622"/>
      <c r="T34" s="622"/>
      <c r="U34" s="622"/>
      <c r="V34" s="622"/>
      <c r="W34" s="622"/>
      <c r="X34" s="622"/>
      <c r="Y34" s="623"/>
      <c r="Z34" s="624">
        <v>1.4</v>
      </c>
      <c r="AA34" s="624"/>
      <c r="AB34" s="624"/>
      <c r="AC34" s="624"/>
      <c r="AD34" s="625">
        <v>68</v>
      </c>
      <c r="AE34" s="625"/>
      <c r="AF34" s="625"/>
      <c r="AG34" s="625"/>
      <c r="AH34" s="625"/>
      <c r="AI34" s="625"/>
      <c r="AJ34" s="625"/>
      <c r="AK34" s="625"/>
      <c r="AL34" s="626">
        <v>0</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5127535</v>
      </c>
      <c r="CS34" s="622"/>
      <c r="CT34" s="622"/>
      <c r="CU34" s="622"/>
      <c r="CV34" s="622"/>
      <c r="CW34" s="622"/>
      <c r="CX34" s="622"/>
      <c r="CY34" s="623"/>
      <c r="CZ34" s="626">
        <v>9.8000000000000007</v>
      </c>
      <c r="DA34" s="654"/>
      <c r="DB34" s="654"/>
      <c r="DC34" s="659"/>
      <c r="DD34" s="630">
        <v>3923600</v>
      </c>
      <c r="DE34" s="622"/>
      <c r="DF34" s="622"/>
      <c r="DG34" s="622"/>
      <c r="DH34" s="622"/>
      <c r="DI34" s="622"/>
      <c r="DJ34" s="622"/>
      <c r="DK34" s="623"/>
      <c r="DL34" s="630">
        <v>2976964</v>
      </c>
      <c r="DM34" s="622"/>
      <c r="DN34" s="622"/>
      <c r="DO34" s="622"/>
      <c r="DP34" s="622"/>
      <c r="DQ34" s="622"/>
      <c r="DR34" s="622"/>
      <c r="DS34" s="622"/>
      <c r="DT34" s="622"/>
      <c r="DU34" s="622"/>
      <c r="DV34" s="623"/>
      <c r="DW34" s="626">
        <v>17</v>
      </c>
      <c r="DX34" s="654"/>
      <c r="DY34" s="654"/>
      <c r="DZ34" s="654"/>
      <c r="EA34" s="654"/>
      <c r="EB34" s="654"/>
      <c r="EC34" s="655"/>
    </row>
    <row r="35" spans="2:133" ht="11.25" customHeight="1" x14ac:dyDescent="0.15">
      <c r="B35" s="618" t="s">
        <v>322</v>
      </c>
      <c r="C35" s="619"/>
      <c r="D35" s="619"/>
      <c r="E35" s="619"/>
      <c r="F35" s="619"/>
      <c r="G35" s="619"/>
      <c r="H35" s="619"/>
      <c r="I35" s="619"/>
      <c r="J35" s="619"/>
      <c r="K35" s="619"/>
      <c r="L35" s="619"/>
      <c r="M35" s="619"/>
      <c r="N35" s="619"/>
      <c r="O35" s="619"/>
      <c r="P35" s="619"/>
      <c r="Q35" s="620"/>
      <c r="R35" s="621">
        <v>6225600</v>
      </c>
      <c r="S35" s="622"/>
      <c r="T35" s="622"/>
      <c r="U35" s="622"/>
      <c r="V35" s="622"/>
      <c r="W35" s="622"/>
      <c r="X35" s="622"/>
      <c r="Y35" s="623"/>
      <c r="Z35" s="624">
        <v>11.2</v>
      </c>
      <c r="AA35" s="624"/>
      <c r="AB35" s="624"/>
      <c r="AC35" s="624"/>
      <c r="AD35" s="625" t="s">
        <v>181</v>
      </c>
      <c r="AE35" s="625"/>
      <c r="AF35" s="625"/>
      <c r="AG35" s="625"/>
      <c r="AH35" s="625"/>
      <c r="AI35" s="625"/>
      <c r="AJ35" s="625"/>
      <c r="AK35" s="625"/>
      <c r="AL35" s="626" t="s">
        <v>181</v>
      </c>
      <c r="AM35" s="627"/>
      <c r="AN35" s="627"/>
      <c r="AO35" s="628"/>
      <c r="AP35" s="214"/>
      <c r="AQ35" s="694" t="s">
        <v>323</v>
      </c>
      <c r="AR35" s="695"/>
      <c r="AS35" s="695"/>
      <c r="AT35" s="695"/>
      <c r="AU35" s="695"/>
      <c r="AV35" s="695"/>
      <c r="AW35" s="695"/>
      <c r="AX35" s="695"/>
      <c r="AY35" s="696"/>
      <c r="AZ35" s="610">
        <v>5160756</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18525</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226987</v>
      </c>
      <c r="CS35" s="657"/>
      <c r="CT35" s="657"/>
      <c r="CU35" s="657"/>
      <c r="CV35" s="657"/>
      <c r="CW35" s="657"/>
      <c r="CX35" s="657"/>
      <c r="CY35" s="658"/>
      <c r="CZ35" s="626">
        <v>0.4</v>
      </c>
      <c r="DA35" s="654"/>
      <c r="DB35" s="654"/>
      <c r="DC35" s="659"/>
      <c r="DD35" s="630">
        <v>196533</v>
      </c>
      <c r="DE35" s="657"/>
      <c r="DF35" s="657"/>
      <c r="DG35" s="657"/>
      <c r="DH35" s="657"/>
      <c r="DI35" s="657"/>
      <c r="DJ35" s="657"/>
      <c r="DK35" s="658"/>
      <c r="DL35" s="630">
        <v>196533</v>
      </c>
      <c r="DM35" s="657"/>
      <c r="DN35" s="657"/>
      <c r="DO35" s="657"/>
      <c r="DP35" s="657"/>
      <c r="DQ35" s="657"/>
      <c r="DR35" s="657"/>
      <c r="DS35" s="657"/>
      <c r="DT35" s="657"/>
      <c r="DU35" s="657"/>
      <c r="DV35" s="658"/>
      <c r="DW35" s="626">
        <v>1.1000000000000001</v>
      </c>
      <c r="DX35" s="654"/>
      <c r="DY35" s="654"/>
      <c r="DZ35" s="654"/>
      <c r="EA35" s="654"/>
      <c r="EB35" s="654"/>
      <c r="EC35" s="655"/>
    </row>
    <row r="36" spans="2:133" ht="11.25" customHeight="1" x14ac:dyDescent="0.15">
      <c r="B36" s="618" t="s">
        <v>326</v>
      </c>
      <c r="C36" s="619"/>
      <c r="D36" s="619"/>
      <c r="E36" s="619"/>
      <c r="F36" s="619"/>
      <c r="G36" s="619"/>
      <c r="H36" s="619"/>
      <c r="I36" s="619"/>
      <c r="J36" s="619"/>
      <c r="K36" s="619"/>
      <c r="L36" s="619"/>
      <c r="M36" s="619"/>
      <c r="N36" s="619"/>
      <c r="O36" s="619"/>
      <c r="P36" s="619"/>
      <c r="Q36" s="620"/>
      <c r="R36" s="621" t="s">
        <v>181</v>
      </c>
      <c r="S36" s="622"/>
      <c r="T36" s="622"/>
      <c r="U36" s="622"/>
      <c r="V36" s="622"/>
      <c r="W36" s="622"/>
      <c r="X36" s="622"/>
      <c r="Y36" s="623"/>
      <c r="Z36" s="624" t="s">
        <v>181</v>
      </c>
      <c r="AA36" s="624"/>
      <c r="AB36" s="624"/>
      <c r="AC36" s="624"/>
      <c r="AD36" s="625" t="s">
        <v>181</v>
      </c>
      <c r="AE36" s="625"/>
      <c r="AF36" s="625"/>
      <c r="AG36" s="625"/>
      <c r="AH36" s="625"/>
      <c r="AI36" s="625"/>
      <c r="AJ36" s="625"/>
      <c r="AK36" s="625"/>
      <c r="AL36" s="626" t="s">
        <v>181</v>
      </c>
      <c r="AM36" s="627"/>
      <c r="AN36" s="627"/>
      <c r="AO36" s="628"/>
      <c r="AQ36" s="698" t="s">
        <v>327</v>
      </c>
      <c r="AR36" s="699"/>
      <c r="AS36" s="699"/>
      <c r="AT36" s="699"/>
      <c r="AU36" s="699"/>
      <c r="AV36" s="699"/>
      <c r="AW36" s="699"/>
      <c r="AX36" s="699"/>
      <c r="AY36" s="700"/>
      <c r="AZ36" s="621">
        <v>2251965</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-90431</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5457922</v>
      </c>
      <c r="CS36" s="622"/>
      <c r="CT36" s="622"/>
      <c r="CU36" s="622"/>
      <c r="CV36" s="622"/>
      <c r="CW36" s="622"/>
      <c r="CX36" s="622"/>
      <c r="CY36" s="623"/>
      <c r="CZ36" s="626">
        <v>10.5</v>
      </c>
      <c r="DA36" s="654"/>
      <c r="DB36" s="654"/>
      <c r="DC36" s="659"/>
      <c r="DD36" s="630">
        <v>3705251</v>
      </c>
      <c r="DE36" s="622"/>
      <c r="DF36" s="622"/>
      <c r="DG36" s="622"/>
      <c r="DH36" s="622"/>
      <c r="DI36" s="622"/>
      <c r="DJ36" s="622"/>
      <c r="DK36" s="623"/>
      <c r="DL36" s="630">
        <v>2165521</v>
      </c>
      <c r="DM36" s="622"/>
      <c r="DN36" s="622"/>
      <c r="DO36" s="622"/>
      <c r="DP36" s="622"/>
      <c r="DQ36" s="622"/>
      <c r="DR36" s="622"/>
      <c r="DS36" s="622"/>
      <c r="DT36" s="622"/>
      <c r="DU36" s="622"/>
      <c r="DV36" s="623"/>
      <c r="DW36" s="626">
        <v>12.4</v>
      </c>
      <c r="DX36" s="654"/>
      <c r="DY36" s="654"/>
      <c r="DZ36" s="654"/>
      <c r="EA36" s="654"/>
      <c r="EB36" s="654"/>
      <c r="EC36" s="655"/>
    </row>
    <row r="37" spans="2:133" ht="11.25" customHeight="1" x14ac:dyDescent="0.15">
      <c r="B37" s="618" t="s">
        <v>330</v>
      </c>
      <c r="C37" s="619"/>
      <c r="D37" s="619"/>
      <c r="E37" s="619"/>
      <c r="F37" s="619"/>
      <c r="G37" s="619"/>
      <c r="H37" s="619"/>
      <c r="I37" s="619"/>
      <c r="J37" s="619"/>
      <c r="K37" s="619"/>
      <c r="L37" s="619"/>
      <c r="M37" s="619"/>
      <c r="N37" s="619"/>
      <c r="O37" s="619"/>
      <c r="P37" s="619"/>
      <c r="Q37" s="620"/>
      <c r="R37" s="621">
        <v>768200</v>
      </c>
      <c r="S37" s="622"/>
      <c r="T37" s="622"/>
      <c r="U37" s="622"/>
      <c r="V37" s="622"/>
      <c r="W37" s="622"/>
      <c r="X37" s="622"/>
      <c r="Y37" s="623"/>
      <c r="Z37" s="624">
        <v>1.4</v>
      </c>
      <c r="AA37" s="624"/>
      <c r="AB37" s="624"/>
      <c r="AC37" s="624"/>
      <c r="AD37" s="625" t="s">
        <v>181</v>
      </c>
      <c r="AE37" s="625"/>
      <c r="AF37" s="625"/>
      <c r="AG37" s="625"/>
      <c r="AH37" s="625"/>
      <c r="AI37" s="625"/>
      <c r="AJ37" s="625"/>
      <c r="AK37" s="625"/>
      <c r="AL37" s="626" t="s">
        <v>181</v>
      </c>
      <c r="AM37" s="627"/>
      <c r="AN37" s="627"/>
      <c r="AO37" s="628"/>
      <c r="AQ37" s="698" t="s">
        <v>331</v>
      </c>
      <c r="AR37" s="699"/>
      <c r="AS37" s="699"/>
      <c r="AT37" s="699"/>
      <c r="AU37" s="699"/>
      <c r="AV37" s="699"/>
      <c r="AW37" s="699"/>
      <c r="AX37" s="699"/>
      <c r="AY37" s="700"/>
      <c r="AZ37" s="621">
        <v>114200</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8639</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1839055</v>
      </c>
      <c r="CS37" s="657"/>
      <c r="CT37" s="657"/>
      <c r="CU37" s="657"/>
      <c r="CV37" s="657"/>
      <c r="CW37" s="657"/>
      <c r="CX37" s="657"/>
      <c r="CY37" s="658"/>
      <c r="CZ37" s="626">
        <v>3.5</v>
      </c>
      <c r="DA37" s="654"/>
      <c r="DB37" s="654"/>
      <c r="DC37" s="659"/>
      <c r="DD37" s="630">
        <v>1599378</v>
      </c>
      <c r="DE37" s="657"/>
      <c r="DF37" s="657"/>
      <c r="DG37" s="657"/>
      <c r="DH37" s="657"/>
      <c r="DI37" s="657"/>
      <c r="DJ37" s="657"/>
      <c r="DK37" s="658"/>
      <c r="DL37" s="630">
        <v>1246654</v>
      </c>
      <c r="DM37" s="657"/>
      <c r="DN37" s="657"/>
      <c r="DO37" s="657"/>
      <c r="DP37" s="657"/>
      <c r="DQ37" s="657"/>
      <c r="DR37" s="657"/>
      <c r="DS37" s="657"/>
      <c r="DT37" s="657"/>
      <c r="DU37" s="657"/>
      <c r="DV37" s="658"/>
      <c r="DW37" s="626">
        <v>7.1</v>
      </c>
      <c r="DX37" s="654"/>
      <c r="DY37" s="654"/>
      <c r="DZ37" s="654"/>
      <c r="EA37" s="654"/>
      <c r="EB37" s="654"/>
      <c r="EC37" s="655"/>
    </row>
    <row r="38" spans="2:133" ht="11.25" customHeight="1" x14ac:dyDescent="0.15">
      <c r="B38" s="666" t="s">
        <v>334</v>
      </c>
      <c r="C38" s="667"/>
      <c r="D38" s="667"/>
      <c r="E38" s="667"/>
      <c r="F38" s="667"/>
      <c r="G38" s="667"/>
      <c r="H38" s="667"/>
      <c r="I38" s="667"/>
      <c r="J38" s="667"/>
      <c r="K38" s="667"/>
      <c r="L38" s="667"/>
      <c r="M38" s="667"/>
      <c r="N38" s="667"/>
      <c r="O38" s="667"/>
      <c r="P38" s="667"/>
      <c r="Q38" s="668"/>
      <c r="R38" s="701">
        <v>55428915</v>
      </c>
      <c r="S38" s="702"/>
      <c r="T38" s="702"/>
      <c r="U38" s="702"/>
      <c r="V38" s="702"/>
      <c r="W38" s="702"/>
      <c r="X38" s="702"/>
      <c r="Y38" s="703"/>
      <c r="Z38" s="704">
        <v>100</v>
      </c>
      <c r="AA38" s="704"/>
      <c r="AB38" s="704"/>
      <c r="AC38" s="704"/>
      <c r="AD38" s="705">
        <v>16748807</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v>89550</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13713</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2890269</v>
      </c>
      <c r="CS38" s="622"/>
      <c r="CT38" s="622"/>
      <c r="CU38" s="622"/>
      <c r="CV38" s="622"/>
      <c r="CW38" s="622"/>
      <c r="CX38" s="622"/>
      <c r="CY38" s="623"/>
      <c r="CZ38" s="626">
        <v>5.5</v>
      </c>
      <c r="DA38" s="654"/>
      <c r="DB38" s="654"/>
      <c r="DC38" s="659"/>
      <c r="DD38" s="630">
        <v>2203931</v>
      </c>
      <c r="DE38" s="622"/>
      <c r="DF38" s="622"/>
      <c r="DG38" s="622"/>
      <c r="DH38" s="622"/>
      <c r="DI38" s="622"/>
      <c r="DJ38" s="622"/>
      <c r="DK38" s="623"/>
      <c r="DL38" s="630">
        <v>1955000</v>
      </c>
      <c r="DM38" s="622"/>
      <c r="DN38" s="622"/>
      <c r="DO38" s="622"/>
      <c r="DP38" s="622"/>
      <c r="DQ38" s="622"/>
      <c r="DR38" s="622"/>
      <c r="DS38" s="622"/>
      <c r="DT38" s="622"/>
      <c r="DU38" s="622"/>
      <c r="DV38" s="623"/>
      <c r="DW38" s="626">
        <v>11.2</v>
      </c>
      <c r="DX38" s="654"/>
      <c r="DY38" s="654"/>
      <c r="DZ38" s="654"/>
      <c r="EA38" s="654"/>
      <c r="EB38" s="654"/>
      <c r="EC38" s="655"/>
    </row>
    <row r="39" spans="2:133" ht="11.25" customHeight="1" x14ac:dyDescent="0.15">
      <c r="AQ39" s="698" t="s">
        <v>338</v>
      </c>
      <c r="AR39" s="699"/>
      <c r="AS39" s="699"/>
      <c r="AT39" s="699"/>
      <c r="AU39" s="699"/>
      <c r="AV39" s="699"/>
      <c r="AW39" s="699"/>
      <c r="AX39" s="699"/>
      <c r="AY39" s="700"/>
      <c r="AZ39" s="621" t="s">
        <v>181</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84</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4987779</v>
      </c>
      <c r="CS39" s="657"/>
      <c r="CT39" s="657"/>
      <c r="CU39" s="657"/>
      <c r="CV39" s="657"/>
      <c r="CW39" s="657"/>
      <c r="CX39" s="657"/>
      <c r="CY39" s="658"/>
      <c r="CZ39" s="626">
        <v>9.6</v>
      </c>
      <c r="DA39" s="654"/>
      <c r="DB39" s="654"/>
      <c r="DC39" s="659"/>
      <c r="DD39" s="630">
        <v>3352284</v>
      </c>
      <c r="DE39" s="657"/>
      <c r="DF39" s="657"/>
      <c r="DG39" s="657"/>
      <c r="DH39" s="657"/>
      <c r="DI39" s="657"/>
      <c r="DJ39" s="657"/>
      <c r="DK39" s="658"/>
      <c r="DL39" s="630" t="s">
        <v>342</v>
      </c>
      <c r="DM39" s="657"/>
      <c r="DN39" s="657"/>
      <c r="DO39" s="657"/>
      <c r="DP39" s="657"/>
      <c r="DQ39" s="657"/>
      <c r="DR39" s="657"/>
      <c r="DS39" s="657"/>
      <c r="DT39" s="657"/>
      <c r="DU39" s="657"/>
      <c r="DV39" s="658"/>
      <c r="DW39" s="626" t="s">
        <v>181</v>
      </c>
      <c r="DX39" s="654"/>
      <c r="DY39" s="654"/>
      <c r="DZ39" s="654"/>
      <c r="EA39" s="654"/>
      <c r="EB39" s="654"/>
      <c r="EC39" s="655"/>
    </row>
    <row r="40" spans="2:133" ht="11.25" customHeight="1" x14ac:dyDescent="0.15">
      <c r="AQ40" s="698" t="s">
        <v>343</v>
      </c>
      <c r="AR40" s="699"/>
      <c r="AS40" s="699"/>
      <c r="AT40" s="699"/>
      <c r="AU40" s="699"/>
      <c r="AV40" s="699"/>
      <c r="AW40" s="699"/>
      <c r="AX40" s="699"/>
      <c r="AY40" s="700"/>
      <c r="AZ40" s="621">
        <v>928148</v>
      </c>
      <c r="BA40" s="622"/>
      <c r="BB40" s="622"/>
      <c r="BC40" s="622"/>
      <c r="BD40" s="657"/>
      <c r="BE40" s="657"/>
      <c r="BF40" s="680"/>
      <c r="BG40" s="712"/>
      <c r="BH40" s="713"/>
      <c r="BI40" s="713"/>
      <c r="BJ40" s="713"/>
      <c r="BK40" s="713"/>
      <c r="BL40" s="215"/>
      <c r="BM40" s="637" t="s">
        <v>344</v>
      </c>
      <c r="BN40" s="637"/>
      <c r="BO40" s="637"/>
      <c r="BP40" s="637"/>
      <c r="BQ40" s="637"/>
      <c r="BR40" s="637"/>
      <c r="BS40" s="637"/>
      <c r="BT40" s="637"/>
      <c r="BU40" s="638"/>
      <c r="BV40" s="621">
        <v>158</v>
      </c>
      <c r="BW40" s="622"/>
      <c r="BX40" s="622"/>
      <c r="BY40" s="622"/>
      <c r="BZ40" s="622"/>
      <c r="CA40" s="622"/>
      <c r="CB40" s="631"/>
      <c r="CD40" s="636" t="s">
        <v>345</v>
      </c>
      <c r="CE40" s="637"/>
      <c r="CF40" s="637"/>
      <c r="CG40" s="637"/>
      <c r="CH40" s="637"/>
      <c r="CI40" s="637"/>
      <c r="CJ40" s="637"/>
      <c r="CK40" s="637"/>
      <c r="CL40" s="637"/>
      <c r="CM40" s="637"/>
      <c r="CN40" s="637"/>
      <c r="CO40" s="637"/>
      <c r="CP40" s="637"/>
      <c r="CQ40" s="638"/>
      <c r="CR40" s="621">
        <v>527996</v>
      </c>
      <c r="CS40" s="622"/>
      <c r="CT40" s="622"/>
      <c r="CU40" s="622"/>
      <c r="CV40" s="622"/>
      <c r="CW40" s="622"/>
      <c r="CX40" s="622"/>
      <c r="CY40" s="623"/>
      <c r="CZ40" s="626">
        <v>1</v>
      </c>
      <c r="DA40" s="654"/>
      <c r="DB40" s="654"/>
      <c r="DC40" s="659"/>
      <c r="DD40" s="630" t="s">
        <v>342</v>
      </c>
      <c r="DE40" s="622"/>
      <c r="DF40" s="622"/>
      <c r="DG40" s="622"/>
      <c r="DH40" s="622"/>
      <c r="DI40" s="622"/>
      <c r="DJ40" s="622"/>
      <c r="DK40" s="623"/>
      <c r="DL40" s="630" t="s">
        <v>342</v>
      </c>
      <c r="DM40" s="622"/>
      <c r="DN40" s="622"/>
      <c r="DO40" s="622"/>
      <c r="DP40" s="622"/>
      <c r="DQ40" s="622"/>
      <c r="DR40" s="622"/>
      <c r="DS40" s="622"/>
      <c r="DT40" s="622"/>
      <c r="DU40" s="622"/>
      <c r="DV40" s="623"/>
      <c r="DW40" s="626" t="s">
        <v>181</v>
      </c>
      <c r="DX40" s="654"/>
      <c r="DY40" s="654"/>
      <c r="DZ40" s="654"/>
      <c r="EA40" s="654"/>
      <c r="EB40" s="654"/>
      <c r="EC40" s="655"/>
    </row>
    <row r="41" spans="2:133" ht="11.25" customHeight="1" x14ac:dyDescent="0.15">
      <c r="AQ41" s="708" t="s">
        <v>346</v>
      </c>
      <c r="AR41" s="709"/>
      <c r="AS41" s="709"/>
      <c r="AT41" s="709"/>
      <c r="AU41" s="709"/>
      <c r="AV41" s="709"/>
      <c r="AW41" s="709"/>
      <c r="AX41" s="709"/>
      <c r="AY41" s="710"/>
      <c r="AZ41" s="701">
        <v>1776893</v>
      </c>
      <c r="BA41" s="702"/>
      <c r="BB41" s="702"/>
      <c r="BC41" s="702"/>
      <c r="BD41" s="691"/>
      <c r="BE41" s="691"/>
      <c r="BF41" s="693"/>
      <c r="BG41" s="714"/>
      <c r="BH41" s="715"/>
      <c r="BI41" s="715"/>
      <c r="BJ41" s="715"/>
      <c r="BK41" s="715"/>
      <c r="BL41" s="216"/>
      <c r="BM41" s="646" t="s">
        <v>347</v>
      </c>
      <c r="BN41" s="646"/>
      <c r="BO41" s="646"/>
      <c r="BP41" s="646"/>
      <c r="BQ41" s="646"/>
      <c r="BR41" s="646"/>
      <c r="BS41" s="646"/>
      <c r="BT41" s="646"/>
      <c r="BU41" s="647"/>
      <c r="BV41" s="701">
        <v>368</v>
      </c>
      <c r="BW41" s="702"/>
      <c r="BX41" s="702"/>
      <c r="BY41" s="702"/>
      <c r="BZ41" s="702"/>
      <c r="CA41" s="702"/>
      <c r="CB41" s="711"/>
      <c r="CD41" s="636" t="s">
        <v>348</v>
      </c>
      <c r="CE41" s="637"/>
      <c r="CF41" s="637"/>
      <c r="CG41" s="637"/>
      <c r="CH41" s="637"/>
      <c r="CI41" s="637"/>
      <c r="CJ41" s="637"/>
      <c r="CK41" s="637"/>
      <c r="CL41" s="637"/>
      <c r="CM41" s="637"/>
      <c r="CN41" s="637"/>
      <c r="CO41" s="637"/>
      <c r="CP41" s="637"/>
      <c r="CQ41" s="638"/>
      <c r="CR41" s="621" t="s">
        <v>342</v>
      </c>
      <c r="CS41" s="657"/>
      <c r="CT41" s="657"/>
      <c r="CU41" s="657"/>
      <c r="CV41" s="657"/>
      <c r="CW41" s="657"/>
      <c r="CX41" s="657"/>
      <c r="CY41" s="658"/>
      <c r="CZ41" s="626" t="s">
        <v>342</v>
      </c>
      <c r="DA41" s="654"/>
      <c r="DB41" s="654"/>
      <c r="DC41" s="659"/>
      <c r="DD41" s="630" t="s">
        <v>181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350</v>
      </c>
      <c r="CE42" s="619"/>
      <c r="CF42" s="619"/>
      <c r="CG42" s="619"/>
      <c r="CH42" s="619"/>
      <c r="CI42" s="619"/>
      <c r="CJ42" s="619"/>
      <c r="CK42" s="619"/>
      <c r="CL42" s="619"/>
      <c r="CM42" s="619"/>
      <c r="CN42" s="619"/>
      <c r="CO42" s="619"/>
      <c r="CP42" s="619"/>
      <c r="CQ42" s="620"/>
      <c r="CR42" s="621">
        <v>19802717</v>
      </c>
      <c r="CS42" s="622"/>
      <c r="CT42" s="622"/>
      <c r="CU42" s="622"/>
      <c r="CV42" s="622"/>
      <c r="CW42" s="622"/>
      <c r="CX42" s="622"/>
      <c r="CY42" s="623"/>
      <c r="CZ42" s="626">
        <v>38</v>
      </c>
      <c r="DA42" s="627"/>
      <c r="DB42" s="627"/>
      <c r="DC42" s="722"/>
      <c r="DD42" s="630">
        <v>1763638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352</v>
      </c>
      <c r="CE43" s="619"/>
      <c r="CF43" s="619"/>
      <c r="CG43" s="619"/>
      <c r="CH43" s="619"/>
      <c r="CI43" s="619"/>
      <c r="CJ43" s="619"/>
      <c r="CK43" s="619"/>
      <c r="CL43" s="619"/>
      <c r="CM43" s="619"/>
      <c r="CN43" s="619"/>
      <c r="CO43" s="619"/>
      <c r="CP43" s="619"/>
      <c r="CQ43" s="620"/>
      <c r="CR43" s="621">
        <v>78490</v>
      </c>
      <c r="CS43" s="657"/>
      <c r="CT43" s="657"/>
      <c r="CU43" s="657"/>
      <c r="CV43" s="657"/>
      <c r="CW43" s="657"/>
      <c r="CX43" s="657"/>
      <c r="CY43" s="658"/>
      <c r="CZ43" s="626">
        <v>0.2</v>
      </c>
      <c r="DA43" s="654"/>
      <c r="DB43" s="654"/>
      <c r="DC43" s="659"/>
      <c r="DD43" s="630">
        <v>78490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353</v>
      </c>
      <c r="CD44" s="733" t="s">
        <v>304</v>
      </c>
      <c r="CE44" s="734"/>
      <c r="CF44" s="618" t="s">
        <v>354</v>
      </c>
      <c r="CG44" s="619"/>
      <c r="CH44" s="619"/>
      <c r="CI44" s="619"/>
      <c r="CJ44" s="619"/>
      <c r="CK44" s="619"/>
      <c r="CL44" s="619"/>
      <c r="CM44" s="619"/>
      <c r="CN44" s="619"/>
      <c r="CO44" s="619"/>
      <c r="CP44" s="619"/>
      <c r="CQ44" s="620"/>
      <c r="CR44" s="621">
        <v>14207188</v>
      </c>
      <c r="CS44" s="622"/>
      <c r="CT44" s="622"/>
      <c r="CU44" s="622"/>
      <c r="CV44" s="622"/>
      <c r="CW44" s="622"/>
      <c r="CX44" s="622"/>
      <c r="CY44" s="623"/>
      <c r="CZ44" s="626">
        <v>27.3</v>
      </c>
      <c r="DA44" s="627"/>
      <c r="DB44" s="627"/>
      <c r="DC44" s="722"/>
      <c r="DD44" s="630">
        <v>1215873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355</v>
      </c>
      <c r="CG45" s="619"/>
      <c r="CH45" s="619"/>
      <c r="CI45" s="619"/>
      <c r="CJ45" s="619"/>
      <c r="CK45" s="619"/>
      <c r="CL45" s="619"/>
      <c r="CM45" s="619"/>
      <c r="CN45" s="619"/>
      <c r="CO45" s="619"/>
      <c r="CP45" s="619"/>
      <c r="CQ45" s="620"/>
      <c r="CR45" s="621">
        <v>8621093</v>
      </c>
      <c r="CS45" s="657"/>
      <c r="CT45" s="657"/>
      <c r="CU45" s="657"/>
      <c r="CV45" s="657"/>
      <c r="CW45" s="657"/>
      <c r="CX45" s="657"/>
      <c r="CY45" s="658"/>
      <c r="CZ45" s="626">
        <v>16.5</v>
      </c>
      <c r="DA45" s="654"/>
      <c r="DB45" s="654"/>
      <c r="DC45" s="659"/>
      <c r="DD45" s="630">
        <v>526191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356</v>
      </c>
      <c r="CG46" s="619"/>
      <c r="CH46" s="619"/>
      <c r="CI46" s="619"/>
      <c r="CJ46" s="619"/>
      <c r="CK46" s="619"/>
      <c r="CL46" s="619"/>
      <c r="CM46" s="619"/>
      <c r="CN46" s="619"/>
      <c r="CO46" s="619"/>
      <c r="CP46" s="619"/>
      <c r="CQ46" s="620"/>
      <c r="CR46" s="621">
        <v>5372449</v>
      </c>
      <c r="CS46" s="622"/>
      <c r="CT46" s="622"/>
      <c r="CU46" s="622"/>
      <c r="CV46" s="622"/>
      <c r="CW46" s="622"/>
      <c r="CX46" s="622"/>
      <c r="CY46" s="623"/>
      <c r="CZ46" s="626">
        <v>10.3</v>
      </c>
      <c r="DA46" s="627"/>
      <c r="DB46" s="627"/>
      <c r="DC46" s="722"/>
      <c r="DD46" s="630">
        <v>522419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357</v>
      </c>
      <c r="CG47" s="619"/>
      <c r="CH47" s="619"/>
      <c r="CI47" s="619"/>
      <c r="CJ47" s="619"/>
      <c r="CK47" s="619"/>
      <c r="CL47" s="619"/>
      <c r="CM47" s="619"/>
      <c r="CN47" s="619"/>
      <c r="CO47" s="619"/>
      <c r="CP47" s="619"/>
      <c r="CQ47" s="620"/>
      <c r="CR47" s="621">
        <v>5595529</v>
      </c>
      <c r="CS47" s="657"/>
      <c r="CT47" s="657"/>
      <c r="CU47" s="657"/>
      <c r="CV47" s="657"/>
      <c r="CW47" s="657"/>
      <c r="CX47" s="657"/>
      <c r="CY47" s="658"/>
      <c r="CZ47" s="626">
        <v>10.7</v>
      </c>
      <c r="DA47" s="654"/>
      <c r="DB47" s="654"/>
      <c r="DC47" s="659"/>
      <c r="DD47" s="630">
        <v>547765</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358</v>
      </c>
      <c r="CG48" s="619"/>
      <c r="CH48" s="619"/>
      <c r="CI48" s="619"/>
      <c r="CJ48" s="619"/>
      <c r="CK48" s="619"/>
      <c r="CL48" s="619"/>
      <c r="CM48" s="619"/>
      <c r="CN48" s="619"/>
      <c r="CO48" s="619"/>
      <c r="CP48" s="619"/>
      <c r="CQ48" s="620"/>
      <c r="CR48" s="621" t="s">
        <v>181</v>
      </c>
      <c r="CS48" s="622"/>
      <c r="CT48" s="622"/>
      <c r="CU48" s="622"/>
      <c r="CV48" s="622"/>
      <c r="CW48" s="622"/>
      <c r="CX48" s="622"/>
      <c r="CY48" s="623"/>
      <c r="CZ48" s="626" t="s">
        <v>342</v>
      </c>
      <c r="DA48" s="627"/>
      <c r="DB48" s="627"/>
      <c r="DC48" s="722"/>
      <c r="DD48" s="630" t="s">
        <v>181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359</v>
      </c>
      <c r="CE49" s="667"/>
      <c r="CF49" s="667"/>
      <c r="CG49" s="667"/>
      <c r="CH49" s="667"/>
      <c r="CI49" s="667"/>
      <c r="CJ49" s="667"/>
      <c r="CK49" s="667"/>
      <c r="CL49" s="667"/>
      <c r="CM49" s="667"/>
      <c r="CN49" s="667"/>
      <c r="CO49" s="667"/>
      <c r="CP49" s="667"/>
      <c r="CQ49" s="668"/>
      <c r="CR49" s="701">
        <v>52095694</v>
      </c>
      <c r="CS49" s="691"/>
      <c r="CT49" s="691"/>
      <c r="CU49" s="691"/>
      <c r="CV49" s="691"/>
      <c r="CW49" s="691"/>
      <c r="CX49" s="691"/>
      <c r="CY49" s="723"/>
      <c r="CZ49" s="706">
        <v>100</v>
      </c>
      <c r="DA49" s="724"/>
      <c r="DB49" s="724"/>
      <c r="DC49" s="725"/>
      <c r="DD49" s="726">
        <v>24296754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qUIhUlSxOerYJESjkRV2rp4AYcBXNns5jjdF6u8ZTQPjl1LxWh8PbC3QkbbMkbPn5HGxp7mpmHpLS5Z/34xCtQ==" saltValue="b8v6bbD+tMajwYcddQRuF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361</v>
      </c>
      <c r="DK2" s="769"/>
      <c r="DL2" s="769"/>
      <c r="DM2" s="769"/>
      <c r="DN2" s="769"/>
      <c r="DO2" s="770"/>
      <c r="DP2" s="229"/>
      <c r="DQ2" s="768" t="s">
        <v>362</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363</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365</v>
      </c>
      <c r="B5" s="763"/>
      <c r="C5" s="763"/>
      <c r="D5" s="763"/>
      <c r="E5" s="763"/>
      <c r="F5" s="763"/>
      <c r="G5" s="763"/>
      <c r="H5" s="763"/>
      <c r="I5" s="763"/>
      <c r="J5" s="763"/>
      <c r="K5" s="763"/>
      <c r="L5" s="763"/>
      <c r="M5" s="763"/>
      <c r="N5" s="763"/>
      <c r="O5" s="763"/>
      <c r="P5" s="764"/>
      <c r="Q5" s="739" t="s">
        <v>366</v>
      </c>
      <c r="R5" s="740"/>
      <c r="S5" s="740"/>
      <c r="T5" s="740"/>
      <c r="U5" s="741"/>
      <c r="V5" s="739" t="s">
        <v>367</v>
      </c>
      <c r="W5" s="740"/>
      <c r="X5" s="740"/>
      <c r="Y5" s="740"/>
      <c r="Z5" s="741"/>
      <c r="AA5" s="739" t="s">
        <v>368</v>
      </c>
      <c r="AB5" s="740"/>
      <c r="AC5" s="740"/>
      <c r="AD5" s="740"/>
      <c r="AE5" s="740"/>
      <c r="AF5" s="772" t="s">
        <v>369</v>
      </c>
      <c r="AG5" s="740"/>
      <c r="AH5" s="740"/>
      <c r="AI5" s="740"/>
      <c r="AJ5" s="751"/>
      <c r="AK5" s="740" t="s">
        <v>370</v>
      </c>
      <c r="AL5" s="740"/>
      <c r="AM5" s="740"/>
      <c r="AN5" s="740"/>
      <c r="AO5" s="741"/>
      <c r="AP5" s="739" t="s">
        <v>371</v>
      </c>
      <c r="AQ5" s="740"/>
      <c r="AR5" s="740"/>
      <c r="AS5" s="740"/>
      <c r="AT5" s="741"/>
      <c r="AU5" s="739" t="s">
        <v>372</v>
      </c>
      <c r="AV5" s="740"/>
      <c r="AW5" s="740"/>
      <c r="AX5" s="740"/>
      <c r="AY5" s="751"/>
      <c r="AZ5" s="236"/>
      <c r="BA5" s="236"/>
      <c r="BB5" s="236"/>
      <c r="BC5" s="236"/>
      <c r="BD5" s="236"/>
      <c r="BE5" s="237"/>
      <c r="BF5" s="237"/>
      <c r="BG5" s="237"/>
      <c r="BH5" s="237"/>
      <c r="BI5" s="237"/>
      <c r="BJ5" s="237"/>
      <c r="BK5" s="237"/>
      <c r="BL5" s="237"/>
      <c r="BM5" s="237"/>
      <c r="BN5" s="237"/>
      <c r="BO5" s="237"/>
      <c r="BP5" s="237"/>
      <c r="BQ5" s="762" t="s">
        <v>373</v>
      </c>
      <c r="BR5" s="763"/>
      <c r="BS5" s="763"/>
      <c r="BT5" s="763"/>
      <c r="BU5" s="763"/>
      <c r="BV5" s="763"/>
      <c r="BW5" s="763"/>
      <c r="BX5" s="763"/>
      <c r="BY5" s="763"/>
      <c r="BZ5" s="763"/>
      <c r="CA5" s="763"/>
      <c r="CB5" s="763"/>
      <c r="CC5" s="763"/>
      <c r="CD5" s="763"/>
      <c r="CE5" s="763"/>
      <c r="CF5" s="763"/>
      <c r="CG5" s="764"/>
      <c r="CH5" s="739" t="s">
        <v>374</v>
      </c>
      <c r="CI5" s="740"/>
      <c r="CJ5" s="740"/>
      <c r="CK5" s="740"/>
      <c r="CL5" s="741"/>
      <c r="CM5" s="739" t="s">
        <v>375</v>
      </c>
      <c r="CN5" s="740"/>
      <c r="CO5" s="740"/>
      <c r="CP5" s="740"/>
      <c r="CQ5" s="741"/>
      <c r="CR5" s="739" t="s">
        <v>376</v>
      </c>
      <c r="CS5" s="740"/>
      <c r="CT5" s="740"/>
      <c r="CU5" s="740"/>
      <c r="CV5" s="741"/>
      <c r="CW5" s="739" t="s">
        <v>377</v>
      </c>
      <c r="CX5" s="740"/>
      <c r="CY5" s="740"/>
      <c r="CZ5" s="740"/>
      <c r="DA5" s="741"/>
      <c r="DB5" s="739" t="s">
        <v>378</v>
      </c>
      <c r="DC5" s="740"/>
      <c r="DD5" s="740"/>
      <c r="DE5" s="740"/>
      <c r="DF5" s="741"/>
      <c r="DG5" s="745" t="s">
        <v>379</v>
      </c>
      <c r="DH5" s="746"/>
      <c r="DI5" s="746"/>
      <c r="DJ5" s="746"/>
      <c r="DK5" s="747"/>
      <c r="DL5" s="745" t="s">
        <v>380</v>
      </c>
      <c r="DM5" s="746"/>
      <c r="DN5" s="746"/>
      <c r="DO5" s="746"/>
      <c r="DP5" s="747"/>
      <c r="DQ5" s="739" t="s">
        <v>381</v>
      </c>
      <c r="DR5" s="740"/>
      <c r="DS5" s="740"/>
      <c r="DT5" s="740"/>
      <c r="DU5" s="741"/>
      <c r="DV5" s="739" t="s">
        <v>372</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382</v>
      </c>
      <c r="C7" s="754"/>
      <c r="D7" s="754"/>
      <c r="E7" s="754"/>
      <c r="F7" s="754"/>
      <c r="G7" s="754"/>
      <c r="H7" s="754"/>
      <c r="I7" s="754"/>
      <c r="J7" s="754"/>
      <c r="K7" s="754"/>
      <c r="L7" s="754"/>
      <c r="M7" s="754"/>
      <c r="N7" s="754"/>
      <c r="O7" s="754"/>
      <c r="P7" s="755"/>
      <c r="Q7" s="756">
        <v>55486</v>
      </c>
      <c r="R7" s="757"/>
      <c r="S7" s="757"/>
      <c r="T7" s="757"/>
      <c r="U7" s="757"/>
      <c r="V7" s="757">
        <v>52155</v>
      </c>
      <c r="W7" s="757"/>
      <c r="X7" s="757"/>
      <c r="Y7" s="757"/>
      <c r="Z7" s="757"/>
      <c r="AA7" s="757">
        <v>3331</v>
      </c>
      <c r="AB7" s="757"/>
      <c r="AC7" s="757"/>
      <c r="AD7" s="757"/>
      <c r="AE7" s="758"/>
      <c r="AF7" s="759">
        <v>1759</v>
      </c>
      <c r="AG7" s="760"/>
      <c r="AH7" s="760"/>
      <c r="AI7" s="760"/>
      <c r="AJ7" s="761"/>
      <c r="AK7" s="796">
        <v>9852</v>
      </c>
      <c r="AL7" s="797"/>
      <c r="AM7" s="797"/>
      <c r="AN7" s="797"/>
      <c r="AO7" s="797"/>
      <c r="AP7" s="797">
        <v>39414</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579</v>
      </c>
      <c r="BT7" s="801"/>
      <c r="BU7" s="801"/>
      <c r="BV7" s="801"/>
      <c r="BW7" s="801"/>
      <c r="BX7" s="801"/>
      <c r="BY7" s="801"/>
      <c r="BZ7" s="801"/>
      <c r="CA7" s="801"/>
      <c r="CB7" s="801"/>
      <c r="CC7" s="801"/>
      <c r="CD7" s="801"/>
      <c r="CE7" s="801"/>
      <c r="CF7" s="801"/>
      <c r="CG7" s="802"/>
      <c r="CH7" s="793">
        <v>4</v>
      </c>
      <c r="CI7" s="794"/>
      <c r="CJ7" s="794"/>
      <c r="CK7" s="794"/>
      <c r="CL7" s="795"/>
      <c r="CM7" s="793">
        <v>65</v>
      </c>
      <c r="CN7" s="794"/>
      <c r="CO7" s="794"/>
      <c r="CP7" s="794"/>
      <c r="CQ7" s="795"/>
      <c r="CR7" s="793">
        <v>100</v>
      </c>
      <c r="CS7" s="794"/>
      <c r="CT7" s="794"/>
      <c r="CU7" s="794"/>
      <c r="CV7" s="795"/>
      <c r="CW7" s="793" t="s">
        <v>571</v>
      </c>
      <c r="CX7" s="794"/>
      <c r="CY7" s="794"/>
      <c r="CZ7" s="794"/>
      <c r="DA7" s="795"/>
      <c r="DB7" s="793" t="s">
        <v>571</v>
      </c>
      <c r="DC7" s="794"/>
      <c r="DD7" s="794"/>
      <c r="DE7" s="794"/>
      <c r="DF7" s="795"/>
      <c r="DG7" s="793" t="s">
        <v>571</v>
      </c>
      <c r="DH7" s="794"/>
      <c r="DI7" s="794"/>
      <c r="DJ7" s="794"/>
      <c r="DK7" s="795"/>
      <c r="DL7" s="793" t="s">
        <v>571</v>
      </c>
      <c r="DM7" s="794"/>
      <c r="DN7" s="794"/>
      <c r="DO7" s="794"/>
      <c r="DP7" s="795"/>
      <c r="DQ7" s="793" t="s">
        <v>571</v>
      </c>
      <c r="DR7" s="794"/>
      <c r="DS7" s="794"/>
      <c r="DT7" s="794"/>
      <c r="DU7" s="795"/>
      <c r="DV7" s="774"/>
      <c r="DW7" s="775"/>
      <c r="DX7" s="775"/>
      <c r="DY7" s="775"/>
      <c r="DZ7" s="776"/>
      <c r="EA7" s="234"/>
    </row>
    <row r="8" spans="1:131" s="235" customFormat="1" ht="26.25" customHeight="1" x14ac:dyDescent="0.15">
      <c r="A8" s="241">
        <v>2</v>
      </c>
      <c r="B8" s="777" t="s">
        <v>383</v>
      </c>
      <c r="C8" s="778"/>
      <c r="D8" s="778"/>
      <c r="E8" s="778"/>
      <c r="F8" s="778"/>
      <c r="G8" s="778"/>
      <c r="H8" s="778"/>
      <c r="I8" s="778"/>
      <c r="J8" s="778"/>
      <c r="K8" s="778"/>
      <c r="L8" s="778"/>
      <c r="M8" s="778"/>
      <c r="N8" s="778"/>
      <c r="O8" s="778"/>
      <c r="P8" s="779"/>
      <c r="Q8" s="780">
        <v>20</v>
      </c>
      <c r="R8" s="781"/>
      <c r="S8" s="781"/>
      <c r="T8" s="781"/>
      <c r="U8" s="781"/>
      <c r="V8" s="781">
        <v>18</v>
      </c>
      <c r="W8" s="781"/>
      <c r="X8" s="781"/>
      <c r="Y8" s="781"/>
      <c r="Z8" s="781"/>
      <c r="AA8" s="781">
        <v>2</v>
      </c>
      <c r="AB8" s="781"/>
      <c r="AC8" s="781"/>
      <c r="AD8" s="781"/>
      <c r="AE8" s="782"/>
      <c r="AF8" s="783">
        <v>2</v>
      </c>
      <c r="AG8" s="784"/>
      <c r="AH8" s="784"/>
      <c r="AI8" s="784"/>
      <c r="AJ8" s="785"/>
      <c r="AK8" s="786" t="s">
        <v>571</v>
      </c>
      <c r="AL8" s="787"/>
      <c r="AM8" s="787"/>
      <c r="AN8" s="787"/>
      <c r="AO8" s="787"/>
      <c r="AP8" s="787" t="s">
        <v>571</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580</v>
      </c>
      <c r="BT8" s="791"/>
      <c r="BU8" s="791"/>
      <c r="BV8" s="791"/>
      <c r="BW8" s="791"/>
      <c r="BX8" s="791"/>
      <c r="BY8" s="791"/>
      <c r="BZ8" s="791"/>
      <c r="CA8" s="791"/>
      <c r="CB8" s="791"/>
      <c r="CC8" s="791"/>
      <c r="CD8" s="791"/>
      <c r="CE8" s="791"/>
      <c r="CF8" s="791"/>
      <c r="CG8" s="792"/>
      <c r="CH8" s="803">
        <v>4</v>
      </c>
      <c r="CI8" s="804"/>
      <c r="CJ8" s="804"/>
      <c r="CK8" s="804"/>
      <c r="CL8" s="805"/>
      <c r="CM8" s="803">
        <v>89</v>
      </c>
      <c r="CN8" s="804"/>
      <c r="CO8" s="804"/>
      <c r="CP8" s="804"/>
      <c r="CQ8" s="805"/>
      <c r="CR8" s="803">
        <v>41</v>
      </c>
      <c r="CS8" s="804"/>
      <c r="CT8" s="804"/>
      <c r="CU8" s="804"/>
      <c r="CV8" s="805"/>
      <c r="CW8" s="803" t="s">
        <v>571</v>
      </c>
      <c r="CX8" s="804"/>
      <c r="CY8" s="804"/>
      <c r="CZ8" s="804"/>
      <c r="DA8" s="805"/>
      <c r="DB8" s="803" t="s">
        <v>571</v>
      </c>
      <c r="DC8" s="804"/>
      <c r="DD8" s="804"/>
      <c r="DE8" s="804"/>
      <c r="DF8" s="805"/>
      <c r="DG8" s="803" t="s">
        <v>571</v>
      </c>
      <c r="DH8" s="804"/>
      <c r="DI8" s="804"/>
      <c r="DJ8" s="804"/>
      <c r="DK8" s="805"/>
      <c r="DL8" s="803" t="s">
        <v>578</v>
      </c>
      <c r="DM8" s="804"/>
      <c r="DN8" s="804"/>
      <c r="DO8" s="804"/>
      <c r="DP8" s="805"/>
      <c r="DQ8" s="803" t="s">
        <v>571</v>
      </c>
      <c r="DR8" s="804"/>
      <c r="DS8" s="804"/>
      <c r="DT8" s="804"/>
      <c r="DU8" s="805"/>
      <c r="DV8" s="806"/>
      <c r="DW8" s="807"/>
      <c r="DX8" s="807"/>
      <c r="DY8" s="807"/>
      <c r="DZ8" s="808"/>
      <c r="EA8" s="234"/>
    </row>
    <row r="9" spans="1:131" s="235" customFormat="1" ht="26.25" customHeight="1" x14ac:dyDescent="0.15">
      <c r="A9" s="241">
        <v>3</v>
      </c>
      <c r="B9" s="777" t="s">
        <v>384</v>
      </c>
      <c r="C9" s="778"/>
      <c r="D9" s="778"/>
      <c r="E9" s="778"/>
      <c r="F9" s="778"/>
      <c r="G9" s="778"/>
      <c r="H9" s="778"/>
      <c r="I9" s="778"/>
      <c r="J9" s="778"/>
      <c r="K9" s="778"/>
      <c r="L9" s="778"/>
      <c r="M9" s="778"/>
      <c r="N9" s="778"/>
      <c r="O9" s="778"/>
      <c r="P9" s="779"/>
      <c r="Q9" s="780">
        <v>13</v>
      </c>
      <c r="R9" s="781"/>
      <c r="S9" s="781"/>
      <c r="T9" s="781"/>
      <c r="U9" s="781"/>
      <c r="V9" s="781">
        <v>13</v>
      </c>
      <c r="W9" s="781"/>
      <c r="X9" s="781"/>
      <c r="Y9" s="781"/>
      <c r="Z9" s="781"/>
      <c r="AA9" s="781" t="s">
        <v>571</v>
      </c>
      <c r="AB9" s="781"/>
      <c r="AC9" s="781"/>
      <c r="AD9" s="781"/>
      <c r="AE9" s="782"/>
      <c r="AF9" s="783" t="s">
        <v>181</v>
      </c>
      <c r="AG9" s="784"/>
      <c r="AH9" s="784"/>
      <c r="AI9" s="784"/>
      <c r="AJ9" s="785"/>
      <c r="AK9" s="786">
        <v>11</v>
      </c>
      <c r="AL9" s="787"/>
      <c r="AM9" s="787"/>
      <c r="AN9" s="787"/>
      <c r="AO9" s="787"/>
      <c r="AP9" s="787" t="s">
        <v>571</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581</v>
      </c>
      <c r="BT9" s="791"/>
      <c r="BU9" s="791"/>
      <c r="BV9" s="791"/>
      <c r="BW9" s="791"/>
      <c r="BX9" s="791"/>
      <c r="BY9" s="791"/>
      <c r="BZ9" s="791"/>
      <c r="CA9" s="791"/>
      <c r="CB9" s="791"/>
      <c r="CC9" s="791"/>
      <c r="CD9" s="791"/>
      <c r="CE9" s="791"/>
      <c r="CF9" s="791"/>
      <c r="CG9" s="792"/>
      <c r="CH9" s="803">
        <v>6</v>
      </c>
      <c r="CI9" s="804"/>
      <c r="CJ9" s="804"/>
      <c r="CK9" s="804"/>
      <c r="CL9" s="805"/>
      <c r="CM9" s="803">
        <v>49</v>
      </c>
      <c r="CN9" s="804"/>
      <c r="CO9" s="804"/>
      <c r="CP9" s="804"/>
      <c r="CQ9" s="805"/>
      <c r="CR9" s="803">
        <v>60</v>
      </c>
      <c r="CS9" s="804"/>
      <c r="CT9" s="804"/>
      <c r="CU9" s="804"/>
      <c r="CV9" s="805"/>
      <c r="CW9" s="803" t="s">
        <v>571</v>
      </c>
      <c r="CX9" s="804"/>
      <c r="CY9" s="804"/>
      <c r="CZ9" s="804"/>
      <c r="DA9" s="805"/>
      <c r="DB9" s="803" t="s">
        <v>571</v>
      </c>
      <c r="DC9" s="804"/>
      <c r="DD9" s="804"/>
      <c r="DE9" s="804"/>
      <c r="DF9" s="805"/>
      <c r="DG9" s="803" t="s">
        <v>571</v>
      </c>
      <c r="DH9" s="804"/>
      <c r="DI9" s="804"/>
      <c r="DJ9" s="804"/>
      <c r="DK9" s="805"/>
      <c r="DL9" s="803" t="s">
        <v>571</v>
      </c>
      <c r="DM9" s="804"/>
      <c r="DN9" s="804"/>
      <c r="DO9" s="804"/>
      <c r="DP9" s="805"/>
      <c r="DQ9" s="803" t="s">
        <v>571</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582</v>
      </c>
      <c r="BT10" s="791"/>
      <c r="BU10" s="791"/>
      <c r="BV10" s="791"/>
      <c r="BW10" s="791"/>
      <c r="BX10" s="791"/>
      <c r="BY10" s="791"/>
      <c r="BZ10" s="791"/>
      <c r="CA10" s="791"/>
      <c r="CB10" s="791"/>
      <c r="CC10" s="791"/>
      <c r="CD10" s="791"/>
      <c r="CE10" s="791"/>
      <c r="CF10" s="791"/>
      <c r="CG10" s="792"/>
      <c r="CH10" s="803">
        <v>1</v>
      </c>
      <c r="CI10" s="804"/>
      <c r="CJ10" s="804"/>
      <c r="CK10" s="804"/>
      <c r="CL10" s="805"/>
      <c r="CM10" s="803">
        <v>18</v>
      </c>
      <c r="CN10" s="804"/>
      <c r="CO10" s="804"/>
      <c r="CP10" s="804"/>
      <c r="CQ10" s="805"/>
      <c r="CR10" s="803">
        <v>2</v>
      </c>
      <c r="CS10" s="804"/>
      <c r="CT10" s="804"/>
      <c r="CU10" s="804"/>
      <c r="CV10" s="805"/>
      <c r="CW10" s="803">
        <v>9</v>
      </c>
      <c r="CX10" s="804"/>
      <c r="CY10" s="804"/>
      <c r="CZ10" s="804"/>
      <c r="DA10" s="805"/>
      <c r="DB10" s="803" t="s">
        <v>571</v>
      </c>
      <c r="DC10" s="804"/>
      <c r="DD10" s="804"/>
      <c r="DE10" s="804"/>
      <c r="DF10" s="805"/>
      <c r="DG10" s="803" t="s">
        <v>571</v>
      </c>
      <c r="DH10" s="804"/>
      <c r="DI10" s="804"/>
      <c r="DJ10" s="804"/>
      <c r="DK10" s="805"/>
      <c r="DL10" s="803" t="s">
        <v>571</v>
      </c>
      <c r="DM10" s="804"/>
      <c r="DN10" s="804"/>
      <c r="DO10" s="804"/>
      <c r="DP10" s="805"/>
      <c r="DQ10" s="803" t="s">
        <v>571</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583</v>
      </c>
      <c r="BT11" s="791"/>
      <c r="BU11" s="791"/>
      <c r="BV11" s="791"/>
      <c r="BW11" s="791"/>
      <c r="BX11" s="791"/>
      <c r="BY11" s="791"/>
      <c r="BZ11" s="791"/>
      <c r="CA11" s="791"/>
      <c r="CB11" s="791"/>
      <c r="CC11" s="791"/>
      <c r="CD11" s="791"/>
      <c r="CE11" s="791"/>
      <c r="CF11" s="791"/>
      <c r="CG11" s="792"/>
      <c r="CH11" s="803">
        <v>-12</v>
      </c>
      <c r="CI11" s="804"/>
      <c r="CJ11" s="804"/>
      <c r="CK11" s="804"/>
      <c r="CL11" s="805"/>
      <c r="CM11" s="803">
        <v>118</v>
      </c>
      <c r="CN11" s="804"/>
      <c r="CO11" s="804"/>
      <c r="CP11" s="804"/>
      <c r="CQ11" s="805"/>
      <c r="CR11" s="803">
        <v>80</v>
      </c>
      <c r="CS11" s="804"/>
      <c r="CT11" s="804"/>
      <c r="CU11" s="804"/>
      <c r="CV11" s="805"/>
      <c r="CW11" s="803" t="s">
        <v>571</v>
      </c>
      <c r="CX11" s="804"/>
      <c r="CY11" s="804"/>
      <c r="CZ11" s="804"/>
      <c r="DA11" s="805"/>
      <c r="DB11" s="803" t="s">
        <v>571</v>
      </c>
      <c r="DC11" s="804"/>
      <c r="DD11" s="804"/>
      <c r="DE11" s="804"/>
      <c r="DF11" s="805"/>
      <c r="DG11" s="803" t="s">
        <v>571</v>
      </c>
      <c r="DH11" s="804"/>
      <c r="DI11" s="804"/>
      <c r="DJ11" s="804"/>
      <c r="DK11" s="805"/>
      <c r="DL11" s="803" t="s">
        <v>571</v>
      </c>
      <c r="DM11" s="804"/>
      <c r="DN11" s="804"/>
      <c r="DO11" s="804"/>
      <c r="DP11" s="805"/>
      <c r="DQ11" s="803" t="s">
        <v>571</v>
      </c>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385</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386</v>
      </c>
      <c r="B23" s="812" t="s">
        <v>387</v>
      </c>
      <c r="C23" s="813"/>
      <c r="D23" s="813"/>
      <c r="E23" s="813"/>
      <c r="F23" s="813"/>
      <c r="G23" s="813"/>
      <c r="H23" s="813"/>
      <c r="I23" s="813"/>
      <c r="J23" s="813"/>
      <c r="K23" s="813"/>
      <c r="L23" s="813"/>
      <c r="M23" s="813"/>
      <c r="N23" s="813"/>
      <c r="O23" s="813"/>
      <c r="P23" s="814"/>
      <c r="Q23" s="815">
        <v>55429</v>
      </c>
      <c r="R23" s="816"/>
      <c r="S23" s="816"/>
      <c r="T23" s="816"/>
      <c r="U23" s="816"/>
      <c r="V23" s="816">
        <v>52096</v>
      </c>
      <c r="W23" s="816"/>
      <c r="X23" s="816"/>
      <c r="Y23" s="816"/>
      <c r="Z23" s="816"/>
      <c r="AA23" s="816">
        <v>3333</v>
      </c>
      <c r="AB23" s="816"/>
      <c r="AC23" s="816"/>
      <c r="AD23" s="816"/>
      <c r="AE23" s="817"/>
      <c r="AF23" s="818">
        <v>1761</v>
      </c>
      <c r="AG23" s="816"/>
      <c r="AH23" s="816"/>
      <c r="AI23" s="816"/>
      <c r="AJ23" s="819"/>
      <c r="AK23" s="820"/>
      <c r="AL23" s="821"/>
      <c r="AM23" s="821"/>
      <c r="AN23" s="821"/>
      <c r="AO23" s="821"/>
      <c r="AP23" s="816">
        <v>39414</v>
      </c>
      <c r="AQ23" s="816"/>
      <c r="AR23" s="816"/>
      <c r="AS23" s="816"/>
      <c r="AT23" s="816"/>
      <c r="AU23" s="822"/>
      <c r="AV23" s="822"/>
      <c r="AW23" s="822"/>
      <c r="AX23" s="822"/>
      <c r="AY23" s="823"/>
      <c r="AZ23" s="831" t="s">
        <v>181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388</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389</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365</v>
      </c>
      <c r="B26" s="763"/>
      <c r="C26" s="763"/>
      <c r="D26" s="763"/>
      <c r="E26" s="763"/>
      <c r="F26" s="763"/>
      <c r="G26" s="763"/>
      <c r="H26" s="763"/>
      <c r="I26" s="763"/>
      <c r="J26" s="763"/>
      <c r="K26" s="763"/>
      <c r="L26" s="763"/>
      <c r="M26" s="763"/>
      <c r="N26" s="763"/>
      <c r="O26" s="763"/>
      <c r="P26" s="764"/>
      <c r="Q26" s="739" t="s">
        <v>390</v>
      </c>
      <c r="R26" s="740"/>
      <c r="S26" s="740"/>
      <c r="T26" s="740"/>
      <c r="U26" s="741"/>
      <c r="V26" s="739" t="s">
        <v>391</v>
      </c>
      <c r="W26" s="740"/>
      <c r="X26" s="740"/>
      <c r="Y26" s="740"/>
      <c r="Z26" s="741"/>
      <c r="AA26" s="739" t="s">
        <v>392</v>
      </c>
      <c r="AB26" s="740"/>
      <c r="AC26" s="740"/>
      <c r="AD26" s="740"/>
      <c r="AE26" s="740"/>
      <c r="AF26" s="834" t="s">
        <v>393</v>
      </c>
      <c r="AG26" s="835"/>
      <c r="AH26" s="835"/>
      <c r="AI26" s="835"/>
      <c r="AJ26" s="836"/>
      <c r="AK26" s="740" t="s">
        <v>394</v>
      </c>
      <c r="AL26" s="740"/>
      <c r="AM26" s="740"/>
      <c r="AN26" s="740"/>
      <c r="AO26" s="741"/>
      <c r="AP26" s="739" t="s">
        <v>395</v>
      </c>
      <c r="AQ26" s="740"/>
      <c r="AR26" s="740"/>
      <c r="AS26" s="740"/>
      <c r="AT26" s="741"/>
      <c r="AU26" s="739" t="s">
        <v>396</v>
      </c>
      <c r="AV26" s="740"/>
      <c r="AW26" s="740"/>
      <c r="AX26" s="740"/>
      <c r="AY26" s="741"/>
      <c r="AZ26" s="739" t="s">
        <v>397</v>
      </c>
      <c r="BA26" s="740"/>
      <c r="BB26" s="740"/>
      <c r="BC26" s="740"/>
      <c r="BD26" s="741"/>
      <c r="BE26" s="739" t="s">
        <v>372</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398</v>
      </c>
      <c r="C28" s="754"/>
      <c r="D28" s="754"/>
      <c r="E28" s="754"/>
      <c r="F28" s="754"/>
      <c r="G28" s="754"/>
      <c r="H28" s="754"/>
      <c r="I28" s="754"/>
      <c r="J28" s="754"/>
      <c r="K28" s="754"/>
      <c r="L28" s="754"/>
      <c r="M28" s="754"/>
      <c r="N28" s="754"/>
      <c r="O28" s="754"/>
      <c r="P28" s="755"/>
      <c r="Q28" s="844">
        <v>8524</v>
      </c>
      <c r="R28" s="845"/>
      <c r="S28" s="845"/>
      <c r="T28" s="845"/>
      <c r="U28" s="845"/>
      <c r="V28" s="845">
        <v>8505</v>
      </c>
      <c r="W28" s="845"/>
      <c r="X28" s="845"/>
      <c r="Y28" s="845"/>
      <c r="Z28" s="845"/>
      <c r="AA28" s="845">
        <v>19</v>
      </c>
      <c r="AB28" s="845"/>
      <c r="AC28" s="845"/>
      <c r="AD28" s="845"/>
      <c r="AE28" s="846"/>
      <c r="AF28" s="847">
        <v>19</v>
      </c>
      <c r="AG28" s="845"/>
      <c r="AH28" s="845"/>
      <c r="AI28" s="845"/>
      <c r="AJ28" s="848"/>
      <c r="AK28" s="849">
        <v>786</v>
      </c>
      <c r="AL28" s="840"/>
      <c r="AM28" s="840"/>
      <c r="AN28" s="840"/>
      <c r="AO28" s="840"/>
      <c r="AP28" s="840" t="s">
        <v>571</v>
      </c>
      <c r="AQ28" s="840"/>
      <c r="AR28" s="840"/>
      <c r="AS28" s="840"/>
      <c r="AT28" s="840"/>
      <c r="AU28" s="840" t="s">
        <v>571</v>
      </c>
      <c r="AV28" s="840"/>
      <c r="AW28" s="840"/>
      <c r="AX28" s="840"/>
      <c r="AY28" s="840"/>
      <c r="AZ28" s="841" t="s">
        <v>571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399</v>
      </c>
      <c r="C29" s="778"/>
      <c r="D29" s="778"/>
      <c r="E29" s="778"/>
      <c r="F29" s="778"/>
      <c r="G29" s="778"/>
      <c r="H29" s="778"/>
      <c r="I29" s="778"/>
      <c r="J29" s="778"/>
      <c r="K29" s="778"/>
      <c r="L29" s="778"/>
      <c r="M29" s="778"/>
      <c r="N29" s="778"/>
      <c r="O29" s="778"/>
      <c r="P29" s="779"/>
      <c r="Q29" s="780">
        <v>543</v>
      </c>
      <c r="R29" s="781"/>
      <c r="S29" s="781"/>
      <c r="T29" s="781"/>
      <c r="U29" s="781"/>
      <c r="V29" s="781">
        <v>542</v>
      </c>
      <c r="W29" s="781"/>
      <c r="X29" s="781"/>
      <c r="Y29" s="781"/>
      <c r="Z29" s="781"/>
      <c r="AA29" s="781">
        <v>1</v>
      </c>
      <c r="AB29" s="781"/>
      <c r="AC29" s="781"/>
      <c r="AD29" s="781"/>
      <c r="AE29" s="782"/>
      <c r="AF29" s="783">
        <v>1</v>
      </c>
      <c r="AG29" s="784"/>
      <c r="AH29" s="784"/>
      <c r="AI29" s="784"/>
      <c r="AJ29" s="785"/>
      <c r="AK29" s="852">
        <v>271</v>
      </c>
      <c r="AL29" s="853"/>
      <c r="AM29" s="853"/>
      <c r="AN29" s="853"/>
      <c r="AO29" s="853"/>
      <c r="AP29" s="853">
        <v>137</v>
      </c>
      <c r="AQ29" s="853"/>
      <c r="AR29" s="853"/>
      <c r="AS29" s="853"/>
      <c r="AT29" s="853"/>
      <c r="AU29" s="853">
        <v>83</v>
      </c>
      <c r="AV29" s="853"/>
      <c r="AW29" s="853"/>
      <c r="AX29" s="853"/>
      <c r="AY29" s="853"/>
      <c r="AZ29" s="854" t="s">
        <v>571</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400</v>
      </c>
      <c r="C30" s="778"/>
      <c r="D30" s="778"/>
      <c r="E30" s="778"/>
      <c r="F30" s="778"/>
      <c r="G30" s="778"/>
      <c r="H30" s="778"/>
      <c r="I30" s="778"/>
      <c r="J30" s="778"/>
      <c r="K30" s="778"/>
      <c r="L30" s="778"/>
      <c r="M30" s="778"/>
      <c r="N30" s="778"/>
      <c r="O30" s="778"/>
      <c r="P30" s="779"/>
      <c r="Q30" s="780">
        <v>6862</v>
      </c>
      <c r="R30" s="781"/>
      <c r="S30" s="781"/>
      <c r="T30" s="781"/>
      <c r="U30" s="781"/>
      <c r="V30" s="781">
        <v>6497</v>
      </c>
      <c r="W30" s="781"/>
      <c r="X30" s="781"/>
      <c r="Y30" s="781"/>
      <c r="Z30" s="781"/>
      <c r="AA30" s="781">
        <v>365</v>
      </c>
      <c r="AB30" s="781"/>
      <c r="AC30" s="781"/>
      <c r="AD30" s="781"/>
      <c r="AE30" s="782"/>
      <c r="AF30" s="783">
        <v>365</v>
      </c>
      <c r="AG30" s="784"/>
      <c r="AH30" s="784"/>
      <c r="AI30" s="784"/>
      <c r="AJ30" s="785"/>
      <c r="AK30" s="852">
        <v>957</v>
      </c>
      <c r="AL30" s="853"/>
      <c r="AM30" s="853"/>
      <c r="AN30" s="853"/>
      <c r="AO30" s="853"/>
      <c r="AP30" s="853" t="s">
        <v>571</v>
      </c>
      <c r="AQ30" s="853"/>
      <c r="AR30" s="853"/>
      <c r="AS30" s="853"/>
      <c r="AT30" s="853"/>
      <c r="AU30" s="853" t="s">
        <v>571</v>
      </c>
      <c r="AV30" s="853"/>
      <c r="AW30" s="853"/>
      <c r="AX30" s="853"/>
      <c r="AY30" s="853"/>
      <c r="AZ30" s="854" t="s">
        <v>571</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401</v>
      </c>
      <c r="C31" s="778"/>
      <c r="D31" s="778"/>
      <c r="E31" s="778"/>
      <c r="F31" s="778"/>
      <c r="G31" s="778"/>
      <c r="H31" s="778"/>
      <c r="I31" s="778"/>
      <c r="J31" s="778"/>
      <c r="K31" s="778"/>
      <c r="L31" s="778"/>
      <c r="M31" s="778"/>
      <c r="N31" s="778"/>
      <c r="O31" s="778"/>
      <c r="P31" s="779"/>
      <c r="Q31" s="780">
        <v>10</v>
      </c>
      <c r="R31" s="781"/>
      <c r="S31" s="781"/>
      <c r="T31" s="781"/>
      <c r="U31" s="781"/>
      <c r="V31" s="781">
        <v>5</v>
      </c>
      <c r="W31" s="781"/>
      <c r="X31" s="781"/>
      <c r="Y31" s="781"/>
      <c r="Z31" s="781"/>
      <c r="AA31" s="781">
        <v>5</v>
      </c>
      <c r="AB31" s="781"/>
      <c r="AC31" s="781"/>
      <c r="AD31" s="781"/>
      <c r="AE31" s="782"/>
      <c r="AF31" s="783">
        <v>5</v>
      </c>
      <c r="AG31" s="784"/>
      <c r="AH31" s="784"/>
      <c r="AI31" s="784"/>
      <c r="AJ31" s="785"/>
      <c r="AK31" s="852" t="s">
        <v>571</v>
      </c>
      <c r="AL31" s="853"/>
      <c r="AM31" s="853"/>
      <c r="AN31" s="853"/>
      <c r="AO31" s="853"/>
      <c r="AP31" s="853" t="s">
        <v>571</v>
      </c>
      <c r="AQ31" s="853"/>
      <c r="AR31" s="853"/>
      <c r="AS31" s="853"/>
      <c r="AT31" s="853"/>
      <c r="AU31" s="853" t="s">
        <v>571</v>
      </c>
      <c r="AV31" s="853"/>
      <c r="AW31" s="853"/>
      <c r="AX31" s="853"/>
      <c r="AY31" s="853"/>
      <c r="AZ31" s="854" t="s">
        <v>571</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402</v>
      </c>
      <c r="C32" s="778"/>
      <c r="D32" s="778"/>
      <c r="E32" s="778"/>
      <c r="F32" s="778"/>
      <c r="G32" s="778"/>
      <c r="H32" s="778"/>
      <c r="I32" s="778"/>
      <c r="J32" s="778"/>
      <c r="K32" s="778"/>
      <c r="L32" s="778"/>
      <c r="M32" s="778"/>
      <c r="N32" s="778"/>
      <c r="O32" s="778"/>
      <c r="P32" s="779"/>
      <c r="Q32" s="780">
        <v>622</v>
      </c>
      <c r="R32" s="781"/>
      <c r="S32" s="781"/>
      <c r="T32" s="781"/>
      <c r="U32" s="781"/>
      <c r="V32" s="781">
        <v>621</v>
      </c>
      <c r="W32" s="781"/>
      <c r="X32" s="781"/>
      <c r="Y32" s="781"/>
      <c r="Z32" s="781"/>
      <c r="AA32" s="781">
        <v>1</v>
      </c>
      <c r="AB32" s="781"/>
      <c r="AC32" s="781"/>
      <c r="AD32" s="781"/>
      <c r="AE32" s="782"/>
      <c r="AF32" s="783">
        <v>1</v>
      </c>
      <c r="AG32" s="784"/>
      <c r="AH32" s="784"/>
      <c r="AI32" s="784"/>
      <c r="AJ32" s="785"/>
      <c r="AK32" s="852">
        <v>182</v>
      </c>
      <c r="AL32" s="853"/>
      <c r="AM32" s="853"/>
      <c r="AN32" s="853"/>
      <c r="AO32" s="853"/>
      <c r="AP32" s="853" t="s">
        <v>571</v>
      </c>
      <c r="AQ32" s="853"/>
      <c r="AR32" s="853"/>
      <c r="AS32" s="853"/>
      <c r="AT32" s="853"/>
      <c r="AU32" s="853" t="s">
        <v>571</v>
      </c>
      <c r="AV32" s="853"/>
      <c r="AW32" s="853"/>
      <c r="AX32" s="853"/>
      <c r="AY32" s="853"/>
      <c r="AZ32" s="854" t="s">
        <v>571</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403</v>
      </c>
      <c r="C33" s="778"/>
      <c r="D33" s="778"/>
      <c r="E33" s="778"/>
      <c r="F33" s="778"/>
      <c r="G33" s="778"/>
      <c r="H33" s="778"/>
      <c r="I33" s="778"/>
      <c r="J33" s="778"/>
      <c r="K33" s="778"/>
      <c r="L33" s="778"/>
      <c r="M33" s="778"/>
      <c r="N33" s="778"/>
      <c r="O33" s="778"/>
      <c r="P33" s="779"/>
      <c r="Q33" s="780">
        <v>1332</v>
      </c>
      <c r="R33" s="781"/>
      <c r="S33" s="781"/>
      <c r="T33" s="781"/>
      <c r="U33" s="781"/>
      <c r="V33" s="781">
        <v>1130</v>
      </c>
      <c r="W33" s="781"/>
      <c r="X33" s="781"/>
      <c r="Y33" s="781"/>
      <c r="Z33" s="781"/>
      <c r="AA33" s="781">
        <v>202</v>
      </c>
      <c r="AB33" s="781"/>
      <c r="AC33" s="781"/>
      <c r="AD33" s="781"/>
      <c r="AE33" s="782"/>
      <c r="AF33" s="783">
        <v>1225</v>
      </c>
      <c r="AG33" s="784"/>
      <c r="AH33" s="784"/>
      <c r="AI33" s="784"/>
      <c r="AJ33" s="785"/>
      <c r="AK33" s="852">
        <v>75</v>
      </c>
      <c r="AL33" s="853"/>
      <c r="AM33" s="853"/>
      <c r="AN33" s="853"/>
      <c r="AO33" s="853"/>
      <c r="AP33" s="853">
        <v>2246</v>
      </c>
      <c r="AQ33" s="853"/>
      <c r="AR33" s="853"/>
      <c r="AS33" s="853"/>
      <c r="AT33" s="853"/>
      <c r="AU33" s="853">
        <v>438</v>
      </c>
      <c r="AV33" s="853"/>
      <c r="AW33" s="853"/>
      <c r="AX33" s="853"/>
      <c r="AY33" s="853"/>
      <c r="AZ33" s="854" t="s">
        <v>571</v>
      </c>
      <c r="BA33" s="854"/>
      <c r="BB33" s="854"/>
      <c r="BC33" s="854"/>
      <c r="BD33" s="854"/>
      <c r="BE33" s="850" t="s">
        <v>404</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405</v>
      </c>
      <c r="C34" s="778"/>
      <c r="D34" s="778"/>
      <c r="E34" s="778"/>
      <c r="F34" s="778"/>
      <c r="G34" s="778"/>
      <c r="H34" s="778"/>
      <c r="I34" s="778"/>
      <c r="J34" s="778"/>
      <c r="K34" s="778"/>
      <c r="L34" s="778"/>
      <c r="M34" s="778"/>
      <c r="N34" s="778"/>
      <c r="O34" s="778"/>
      <c r="P34" s="779"/>
      <c r="Q34" s="780">
        <v>1606</v>
      </c>
      <c r="R34" s="781"/>
      <c r="S34" s="781"/>
      <c r="T34" s="781"/>
      <c r="U34" s="781"/>
      <c r="V34" s="781">
        <v>1415</v>
      </c>
      <c r="W34" s="781"/>
      <c r="X34" s="781"/>
      <c r="Y34" s="781"/>
      <c r="Z34" s="781"/>
      <c r="AA34" s="781">
        <v>191</v>
      </c>
      <c r="AB34" s="781"/>
      <c r="AC34" s="781"/>
      <c r="AD34" s="781"/>
      <c r="AE34" s="782"/>
      <c r="AF34" s="783">
        <v>880</v>
      </c>
      <c r="AG34" s="784"/>
      <c r="AH34" s="784"/>
      <c r="AI34" s="784"/>
      <c r="AJ34" s="785"/>
      <c r="AK34" s="852">
        <v>2139</v>
      </c>
      <c r="AL34" s="853"/>
      <c r="AM34" s="853"/>
      <c r="AN34" s="853"/>
      <c r="AO34" s="853"/>
      <c r="AP34" s="853">
        <v>9197</v>
      </c>
      <c r="AQ34" s="853"/>
      <c r="AR34" s="853"/>
      <c r="AS34" s="853"/>
      <c r="AT34" s="853"/>
      <c r="AU34" s="853">
        <v>5297</v>
      </c>
      <c r="AV34" s="853"/>
      <c r="AW34" s="853"/>
      <c r="AX34" s="853"/>
      <c r="AY34" s="853"/>
      <c r="AZ34" s="854" t="s">
        <v>571</v>
      </c>
      <c r="BA34" s="854"/>
      <c r="BB34" s="854"/>
      <c r="BC34" s="854"/>
      <c r="BD34" s="854"/>
      <c r="BE34" s="850" t="s">
        <v>404</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406</v>
      </c>
      <c r="C35" s="778"/>
      <c r="D35" s="778"/>
      <c r="E35" s="778"/>
      <c r="F35" s="778"/>
      <c r="G35" s="778"/>
      <c r="H35" s="778"/>
      <c r="I35" s="778"/>
      <c r="J35" s="778"/>
      <c r="K35" s="778"/>
      <c r="L35" s="778"/>
      <c r="M35" s="778"/>
      <c r="N35" s="778"/>
      <c r="O35" s="778"/>
      <c r="P35" s="779"/>
      <c r="Q35" s="780">
        <v>85</v>
      </c>
      <c r="R35" s="781"/>
      <c r="S35" s="781"/>
      <c r="T35" s="781"/>
      <c r="U35" s="781"/>
      <c r="V35" s="781">
        <v>89</v>
      </c>
      <c r="W35" s="781"/>
      <c r="X35" s="781"/>
      <c r="Y35" s="781"/>
      <c r="Z35" s="781"/>
      <c r="AA35" s="781">
        <v>-4</v>
      </c>
      <c r="AB35" s="781"/>
      <c r="AC35" s="781"/>
      <c r="AD35" s="781"/>
      <c r="AE35" s="782"/>
      <c r="AF35" s="783">
        <v>12</v>
      </c>
      <c r="AG35" s="784"/>
      <c r="AH35" s="784"/>
      <c r="AI35" s="784"/>
      <c r="AJ35" s="785"/>
      <c r="AK35" s="852">
        <v>42</v>
      </c>
      <c r="AL35" s="853"/>
      <c r="AM35" s="853"/>
      <c r="AN35" s="853"/>
      <c r="AO35" s="853"/>
      <c r="AP35" s="853">
        <v>725</v>
      </c>
      <c r="AQ35" s="853"/>
      <c r="AR35" s="853"/>
      <c r="AS35" s="853"/>
      <c r="AT35" s="853"/>
      <c r="AU35" s="853">
        <v>458</v>
      </c>
      <c r="AV35" s="853"/>
      <c r="AW35" s="853"/>
      <c r="AX35" s="853"/>
      <c r="AY35" s="853"/>
      <c r="AZ35" s="854" t="s">
        <v>571</v>
      </c>
      <c r="BA35" s="854"/>
      <c r="BB35" s="854"/>
      <c r="BC35" s="854"/>
      <c r="BD35" s="854"/>
      <c r="BE35" s="850" t="s">
        <v>404</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407</v>
      </c>
      <c r="C36" s="778"/>
      <c r="D36" s="778"/>
      <c r="E36" s="778"/>
      <c r="F36" s="778"/>
      <c r="G36" s="778"/>
      <c r="H36" s="778"/>
      <c r="I36" s="778"/>
      <c r="J36" s="778"/>
      <c r="K36" s="778"/>
      <c r="L36" s="778"/>
      <c r="M36" s="778"/>
      <c r="N36" s="778"/>
      <c r="O36" s="778"/>
      <c r="P36" s="779"/>
      <c r="Q36" s="780">
        <v>148</v>
      </c>
      <c r="R36" s="781"/>
      <c r="S36" s="781"/>
      <c r="T36" s="781"/>
      <c r="U36" s="781"/>
      <c r="V36" s="781">
        <v>148</v>
      </c>
      <c r="W36" s="781"/>
      <c r="X36" s="781"/>
      <c r="Y36" s="781"/>
      <c r="Z36" s="781"/>
      <c r="AA36" s="781">
        <v>0</v>
      </c>
      <c r="AB36" s="781"/>
      <c r="AC36" s="781"/>
      <c r="AD36" s="781"/>
      <c r="AE36" s="782"/>
      <c r="AF36" s="783">
        <v>0</v>
      </c>
      <c r="AG36" s="784"/>
      <c r="AH36" s="784"/>
      <c r="AI36" s="784"/>
      <c r="AJ36" s="785"/>
      <c r="AK36" s="852">
        <v>114</v>
      </c>
      <c r="AL36" s="853"/>
      <c r="AM36" s="853"/>
      <c r="AN36" s="853"/>
      <c r="AO36" s="853"/>
      <c r="AP36" s="853">
        <v>535</v>
      </c>
      <c r="AQ36" s="853"/>
      <c r="AR36" s="853"/>
      <c r="AS36" s="853"/>
      <c r="AT36" s="853"/>
      <c r="AU36" s="853">
        <v>178</v>
      </c>
      <c r="AV36" s="853"/>
      <c r="AW36" s="853"/>
      <c r="AX36" s="853"/>
      <c r="AY36" s="853"/>
      <c r="AZ36" s="854" t="s">
        <v>571</v>
      </c>
      <c r="BA36" s="854"/>
      <c r="BB36" s="854"/>
      <c r="BC36" s="854"/>
      <c r="BD36" s="854"/>
      <c r="BE36" s="850" t="s">
        <v>408</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t="s">
        <v>409</v>
      </c>
      <c r="C37" s="778"/>
      <c r="D37" s="778"/>
      <c r="E37" s="778"/>
      <c r="F37" s="778"/>
      <c r="G37" s="778"/>
      <c r="H37" s="778"/>
      <c r="I37" s="778"/>
      <c r="J37" s="778"/>
      <c r="K37" s="778"/>
      <c r="L37" s="778"/>
      <c r="M37" s="778"/>
      <c r="N37" s="778"/>
      <c r="O37" s="778"/>
      <c r="P37" s="779"/>
      <c r="Q37" s="780">
        <v>28</v>
      </c>
      <c r="R37" s="781"/>
      <c r="S37" s="781"/>
      <c r="T37" s="781"/>
      <c r="U37" s="781"/>
      <c r="V37" s="781">
        <v>28</v>
      </c>
      <c r="W37" s="781"/>
      <c r="X37" s="781"/>
      <c r="Y37" s="781"/>
      <c r="Z37" s="781"/>
      <c r="AA37" s="781">
        <v>0</v>
      </c>
      <c r="AB37" s="781"/>
      <c r="AC37" s="781"/>
      <c r="AD37" s="781"/>
      <c r="AE37" s="782"/>
      <c r="AF37" s="783">
        <v>0</v>
      </c>
      <c r="AG37" s="784"/>
      <c r="AH37" s="784"/>
      <c r="AI37" s="784"/>
      <c r="AJ37" s="785"/>
      <c r="AK37" s="852">
        <v>17</v>
      </c>
      <c r="AL37" s="853"/>
      <c r="AM37" s="853"/>
      <c r="AN37" s="853"/>
      <c r="AO37" s="853"/>
      <c r="AP37" s="853">
        <v>258</v>
      </c>
      <c r="AQ37" s="853"/>
      <c r="AR37" s="853"/>
      <c r="AS37" s="853"/>
      <c r="AT37" s="853"/>
      <c r="AU37" s="853">
        <v>224</v>
      </c>
      <c r="AV37" s="853"/>
      <c r="AW37" s="853"/>
      <c r="AX37" s="853"/>
      <c r="AY37" s="853"/>
      <c r="AZ37" s="854" t="s">
        <v>571</v>
      </c>
      <c r="BA37" s="854"/>
      <c r="BB37" s="854"/>
      <c r="BC37" s="854"/>
      <c r="BD37" s="854"/>
      <c r="BE37" s="850" t="s">
        <v>408</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t="s">
        <v>410</v>
      </c>
      <c r="C38" s="778"/>
      <c r="D38" s="778"/>
      <c r="E38" s="778"/>
      <c r="F38" s="778"/>
      <c r="G38" s="778"/>
      <c r="H38" s="778"/>
      <c r="I38" s="778"/>
      <c r="J38" s="778"/>
      <c r="K38" s="778"/>
      <c r="L38" s="778"/>
      <c r="M38" s="778"/>
      <c r="N38" s="778"/>
      <c r="O38" s="778"/>
      <c r="P38" s="779"/>
      <c r="Q38" s="780">
        <v>40</v>
      </c>
      <c r="R38" s="781"/>
      <c r="S38" s="781"/>
      <c r="T38" s="781"/>
      <c r="U38" s="781"/>
      <c r="V38" s="781">
        <v>40</v>
      </c>
      <c r="W38" s="781"/>
      <c r="X38" s="781"/>
      <c r="Y38" s="781"/>
      <c r="Z38" s="781"/>
      <c r="AA38" s="781">
        <v>0</v>
      </c>
      <c r="AB38" s="781"/>
      <c r="AC38" s="781"/>
      <c r="AD38" s="781"/>
      <c r="AE38" s="782"/>
      <c r="AF38" s="783">
        <v>0</v>
      </c>
      <c r="AG38" s="784"/>
      <c r="AH38" s="784"/>
      <c r="AI38" s="784"/>
      <c r="AJ38" s="785"/>
      <c r="AK38" s="852">
        <v>22</v>
      </c>
      <c r="AL38" s="853"/>
      <c r="AM38" s="853"/>
      <c r="AN38" s="853"/>
      <c r="AO38" s="853"/>
      <c r="AP38" s="853">
        <v>146</v>
      </c>
      <c r="AQ38" s="853"/>
      <c r="AR38" s="853"/>
      <c r="AS38" s="853"/>
      <c r="AT38" s="853"/>
      <c r="AU38" s="853">
        <v>140</v>
      </c>
      <c r="AV38" s="853"/>
      <c r="AW38" s="853"/>
      <c r="AX38" s="853"/>
      <c r="AY38" s="853"/>
      <c r="AZ38" s="854" t="s">
        <v>571</v>
      </c>
      <c r="BA38" s="854"/>
      <c r="BB38" s="854"/>
      <c r="BC38" s="854"/>
      <c r="BD38" s="854"/>
      <c r="BE38" s="850" t="s">
        <v>408</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t="s">
        <v>411</v>
      </c>
      <c r="C39" s="778"/>
      <c r="D39" s="778"/>
      <c r="E39" s="778"/>
      <c r="F39" s="778"/>
      <c r="G39" s="778"/>
      <c r="H39" s="778"/>
      <c r="I39" s="778"/>
      <c r="J39" s="778"/>
      <c r="K39" s="778"/>
      <c r="L39" s="778"/>
      <c r="M39" s="778"/>
      <c r="N39" s="778"/>
      <c r="O39" s="778"/>
      <c r="P39" s="779"/>
      <c r="Q39" s="780">
        <v>168</v>
      </c>
      <c r="R39" s="781"/>
      <c r="S39" s="781"/>
      <c r="T39" s="781"/>
      <c r="U39" s="781"/>
      <c r="V39" s="781">
        <v>168</v>
      </c>
      <c r="W39" s="781"/>
      <c r="X39" s="781"/>
      <c r="Y39" s="781"/>
      <c r="Z39" s="781"/>
      <c r="AA39" s="781">
        <v>0</v>
      </c>
      <c r="AB39" s="781"/>
      <c r="AC39" s="781"/>
      <c r="AD39" s="781"/>
      <c r="AE39" s="782"/>
      <c r="AF39" s="783">
        <v>0</v>
      </c>
      <c r="AG39" s="784"/>
      <c r="AH39" s="784"/>
      <c r="AI39" s="784"/>
      <c r="AJ39" s="785"/>
      <c r="AK39" s="852">
        <v>32</v>
      </c>
      <c r="AL39" s="853"/>
      <c r="AM39" s="853"/>
      <c r="AN39" s="853"/>
      <c r="AO39" s="853"/>
      <c r="AP39" s="853">
        <v>563</v>
      </c>
      <c r="AQ39" s="853"/>
      <c r="AR39" s="853"/>
      <c r="AS39" s="853"/>
      <c r="AT39" s="853"/>
      <c r="AU39" s="853">
        <v>563</v>
      </c>
      <c r="AV39" s="853"/>
      <c r="AW39" s="853"/>
      <c r="AX39" s="853"/>
      <c r="AY39" s="853"/>
      <c r="AZ39" s="854" t="s">
        <v>571</v>
      </c>
      <c r="BA39" s="854"/>
      <c r="BB39" s="854"/>
      <c r="BC39" s="854"/>
      <c r="BD39" s="854"/>
      <c r="BE39" s="850" t="s">
        <v>408</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386</v>
      </c>
      <c r="B63" s="812" t="s">
        <v>413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2508</v>
      </c>
      <c r="AG63" s="864"/>
      <c r="AH63" s="864"/>
      <c r="AI63" s="864"/>
      <c r="AJ63" s="865"/>
      <c r="AK63" s="866"/>
      <c r="AL63" s="861"/>
      <c r="AM63" s="861"/>
      <c r="AN63" s="861"/>
      <c r="AO63" s="861"/>
      <c r="AP63" s="864">
        <v>13807</v>
      </c>
      <c r="AQ63" s="864"/>
      <c r="AR63" s="864"/>
      <c r="AS63" s="864"/>
      <c r="AT63" s="864"/>
      <c r="AU63" s="864">
        <v>7381</v>
      </c>
      <c r="AV63" s="864"/>
      <c r="AW63" s="864"/>
      <c r="AX63" s="864"/>
      <c r="AY63" s="864"/>
      <c r="AZ63" s="868"/>
      <c r="BA63" s="868"/>
      <c r="BB63" s="868"/>
      <c r="BC63" s="868"/>
      <c r="BD63" s="868"/>
      <c r="BE63" s="869"/>
      <c r="BF63" s="869"/>
      <c r="BG63" s="869"/>
      <c r="BH63" s="869"/>
      <c r="BI63" s="870"/>
      <c r="BJ63" s="871" t="s">
        <v>181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415</v>
      </c>
      <c r="B66" s="763"/>
      <c r="C66" s="763"/>
      <c r="D66" s="763"/>
      <c r="E66" s="763"/>
      <c r="F66" s="763"/>
      <c r="G66" s="763"/>
      <c r="H66" s="763"/>
      <c r="I66" s="763"/>
      <c r="J66" s="763"/>
      <c r="K66" s="763"/>
      <c r="L66" s="763"/>
      <c r="M66" s="763"/>
      <c r="N66" s="763"/>
      <c r="O66" s="763"/>
      <c r="P66" s="764"/>
      <c r="Q66" s="739" t="s">
        <v>390</v>
      </c>
      <c r="R66" s="740"/>
      <c r="S66" s="740"/>
      <c r="T66" s="740"/>
      <c r="U66" s="741"/>
      <c r="V66" s="739" t="s">
        <v>416</v>
      </c>
      <c r="W66" s="740"/>
      <c r="X66" s="740"/>
      <c r="Y66" s="740"/>
      <c r="Z66" s="741"/>
      <c r="AA66" s="739" t="s">
        <v>392</v>
      </c>
      <c r="AB66" s="740"/>
      <c r="AC66" s="740"/>
      <c r="AD66" s="740"/>
      <c r="AE66" s="741"/>
      <c r="AF66" s="874" t="s">
        <v>393</v>
      </c>
      <c r="AG66" s="835"/>
      <c r="AH66" s="835"/>
      <c r="AI66" s="835"/>
      <c r="AJ66" s="875"/>
      <c r="AK66" s="739" t="s">
        <v>394</v>
      </c>
      <c r="AL66" s="763"/>
      <c r="AM66" s="763"/>
      <c r="AN66" s="763"/>
      <c r="AO66" s="764"/>
      <c r="AP66" s="739" t="s">
        <v>417</v>
      </c>
      <c r="AQ66" s="740"/>
      <c r="AR66" s="740"/>
      <c r="AS66" s="740"/>
      <c r="AT66" s="741"/>
      <c r="AU66" s="739" t="s">
        <v>418</v>
      </c>
      <c r="AV66" s="740"/>
      <c r="AW66" s="740"/>
      <c r="AX66" s="740"/>
      <c r="AY66" s="741"/>
      <c r="AZ66" s="739" t="s">
        <v>372</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572</v>
      </c>
      <c r="C68" s="892"/>
      <c r="D68" s="892"/>
      <c r="E68" s="892"/>
      <c r="F68" s="892"/>
      <c r="G68" s="892"/>
      <c r="H68" s="892"/>
      <c r="I68" s="892"/>
      <c r="J68" s="892"/>
      <c r="K68" s="892"/>
      <c r="L68" s="892"/>
      <c r="M68" s="892"/>
      <c r="N68" s="892"/>
      <c r="O68" s="892"/>
      <c r="P68" s="893"/>
      <c r="Q68" s="894">
        <v>3939</v>
      </c>
      <c r="R68" s="888"/>
      <c r="S68" s="888"/>
      <c r="T68" s="888"/>
      <c r="U68" s="888"/>
      <c r="V68" s="888">
        <v>3702</v>
      </c>
      <c r="W68" s="888"/>
      <c r="X68" s="888"/>
      <c r="Y68" s="888"/>
      <c r="Z68" s="888"/>
      <c r="AA68" s="888">
        <v>237</v>
      </c>
      <c r="AB68" s="888"/>
      <c r="AC68" s="888"/>
      <c r="AD68" s="888"/>
      <c r="AE68" s="888"/>
      <c r="AF68" s="888">
        <v>237</v>
      </c>
      <c r="AG68" s="888"/>
      <c r="AH68" s="888"/>
      <c r="AI68" s="888"/>
      <c r="AJ68" s="888"/>
      <c r="AK68" s="888" t="s">
        <v>571</v>
      </c>
      <c r="AL68" s="888"/>
      <c r="AM68" s="888"/>
      <c r="AN68" s="888"/>
      <c r="AO68" s="888"/>
      <c r="AP68" s="888">
        <v>185</v>
      </c>
      <c r="AQ68" s="888"/>
      <c r="AR68" s="888"/>
      <c r="AS68" s="888"/>
      <c r="AT68" s="888"/>
      <c r="AU68" s="888">
        <v>135</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573</v>
      </c>
      <c r="C69" s="896"/>
      <c r="D69" s="896"/>
      <c r="E69" s="896"/>
      <c r="F69" s="896"/>
      <c r="G69" s="896"/>
      <c r="H69" s="896"/>
      <c r="I69" s="896"/>
      <c r="J69" s="896"/>
      <c r="K69" s="896"/>
      <c r="L69" s="896"/>
      <c r="M69" s="896"/>
      <c r="N69" s="896"/>
      <c r="O69" s="896"/>
      <c r="P69" s="897"/>
      <c r="Q69" s="898">
        <v>180</v>
      </c>
      <c r="R69" s="853"/>
      <c r="S69" s="853"/>
      <c r="T69" s="853"/>
      <c r="U69" s="853"/>
      <c r="V69" s="853">
        <v>171</v>
      </c>
      <c r="W69" s="853"/>
      <c r="X69" s="853"/>
      <c r="Y69" s="853"/>
      <c r="Z69" s="853"/>
      <c r="AA69" s="853">
        <v>9</v>
      </c>
      <c r="AB69" s="853"/>
      <c r="AC69" s="853"/>
      <c r="AD69" s="853"/>
      <c r="AE69" s="853"/>
      <c r="AF69" s="853">
        <v>9</v>
      </c>
      <c r="AG69" s="853"/>
      <c r="AH69" s="853"/>
      <c r="AI69" s="853"/>
      <c r="AJ69" s="853"/>
      <c r="AK69" s="853" t="s">
        <v>571</v>
      </c>
      <c r="AL69" s="853"/>
      <c r="AM69" s="853"/>
      <c r="AN69" s="853"/>
      <c r="AO69" s="853"/>
      <c r="AP69" s="853" t="s">
        <v>571</v>
      </c>
      <c r="AQ69" s="853"/>
      <c r="AR69" s="853"/>
      <c r="AS69" s="853"/>
      <c r="AT69" s="853"/>
      <c r="AU69" s="853" t="s">
        <v>571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575</v>
      </c>
      <c r="C70" s="896"/>
      <c r="D70" s="896"/>
      <c r="E70" s="896"/>
      <c r="F70" s="896"/>
      <c r="G70" s="896"/>
      <c r="H70" s="896"/>
      <c r="I70" s="896"/>
      <c r="J70" s="896"/>
      <c r="K70" s="896"/>
      <c r="L70" s="896"/>
      <c r="M70" s="896"/>
      <c r="N70" s="896"/>
      <c r="O70" s="896"/>
      <c r="P70" s="897"/>
      <c r="Q70" s="898">
        <v>11183</v>
      </c>
      <c r="R70" s="853"/>
      <c r="S70" s="853"/>
      <c r="T70" s="853"/>
      <c r="U70" s="853"/>
      <c r="V70" s="853">
        <v>10814</v>
      </c>
      <c r="W70" s="853"/>
      <c r="X70" s="853"/>
      <c r="Y70" s="853"/>
      <c r="Z70" s="853"/>
      <c r="AA70" s="853">
        <v>369</v>
      </c>
      <c r="AB70" s="853"/>
      <c r="AC70" s="853"/>
      <c r="AD70" s="853"/>
      <c r="AE70" s="853"/>
      <c r="AF70" s="853">
        <v>369</v>
      </c>
      <c r="AG70" s="853"/>
      <c r="AH70" s="853"/>
      <c r="AI70" s="853"/>
      <c r="AJ70" s="853"/>
      <c r="AK70" s="853">
        <v>86</v>
      </c>
      <c r="AL70" s="853"/>
      <c r="AM70" s="853"/>
      <c r="AN70" s="853"/>
      <c r="AO70" s="853"/>
      <c r="AP70" s="853" t="s">
        <v>578</v>
      </c>
      <c r="AQ70" s="853"/>
      <c r="AR70" s="853"/>
      <c r="AS70" s="853"/>
      <c r="AT70" s="853"/>
      <c r="AU70" s="853" t="s">
        <v>571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574</v>
      </c>
      <c r="C71" s="896"/>
      <c r="D71" s="896"/>
      <c r="E71" s="896"/>
      <c r="F71" s="896"/>
      <c r="G71" s="896"/>
      <c r="H71" s="896"/>
      <c r="I71" s="896"/>
      <c r="J71" s="896"/>
      <c r="K71" s="896"/>
      <c r="L71" s="896"/>
      <c r="M71" s="896"/>
      <c r="N71" s="896"/>
      <c r="O71" s="896"/>
      <c r="P71" s="897"/>
      <c r="Q71" s="898">
        <v>112</v>
      </c>
      <c r="R71" s="853"/>
      <c r="S71" s="853"/>
      <c r="T71" s="853"/>
      <c r="U71" s="853"/>
      <c r="V71" s="853">
        <v>103</v>
      </c>
      <c r="W71" s="853"/>
      <c r="X71" s="853"/>
      <c r="Y71" s="853"/>
      <c r="Z71" s="853"/>
      <c r="AA71" s="853">
        <v>9</v>
      </c>
      <c r="AB71" s="853"/>
      <c r="AC71" s="853"/>
      <c r="AD71" s="853"/>
      <c r="AE71" s="853"/>
      <c r="AF71" s="853">
        <v>9</v>
      </c>
      <c r="AG71" s="853"/>
      <c r="AH71" s="853"/>
      <c r="AI71" s="853"/>
      <c r="AJ71" s="853"/>
      <c r="AK71" s="853">
        <v>10</v>
      </c>
      <c r="AL71" s="853"/>
      <c r="AM71" s="853"/>
      <c r="AN71" s="853"/>
      <c r="AO71" s="853"/>
      <c r="AP71" s="853" t="s">
        <v>571</v>
      </c>
      <c r="AQ71" s="853"/>
      <c r="AR71" s="853"/>
      <c r="AS71" s="853"/>
      <c r="AT71" s="853"/>
      <c r="AU71" s="853" t="s">
        <v>571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576</v>
      </c>
      <c r="C72" s="896"/>
      <c r="D72" s="896"/>
      <c r="E72" s="896"/>
      <c r="F72" s="896"/>
      <c r="G72" s="896"/>
      <c r="H72" s="896"/>
      <c r="I72" s="896"/>
      <c r="J72" s="896"/>
      <c r="K72" s="896"/>
      <c r="L72" s="896"/>
      <c r="M72" s="896"/>
      <c r="N72" s="896"/>
      <c r="O72" s="896"/>
      <c r="P72" s="897"/>
      <c r="Q72" s="898">
        <v>199</v>
      </c>
      <c r="R72" s="853"/>
      <c r="S72" s="853"/>
      <c r="T72" s="853"/>
      <c r="U72" s="853"/>
      <c r="V72" s="853">
        <v>191</v>
      </c>
      <c r="W72" s="853"/>
      <c r="X72" s="853"/>
      <c r="Y72" s="853"/>
      <c r="Z72" s="853"/>
      <c r="AA72" s="853">
        <v>8</v>
      </c>
      <c r="AB72" s="853"/>
      <c r="AC72" s="853"/>
      <c r="AD72" s="853"/>
      <c r="AE72" s="853"/>
      <c r="AF72" s="853">
        <v>8</v>
      </c>
      <c r="AG72" s="853"/>
      <c r="AH72" s="853"/>
      <c r="AI72" s="853"/>
      <c r="AJ72" s="853"/>
      <c r="AK72" s="853">
        <v>5</v>
      </c>
      <c r="AL72" s="853"/>
      <c r="AM72" s="853"/>
      <c r="AN72" s="853"/>
      <c r="AO72" s="853"/>
      <c r="AP72" s="853" t="s">
        <v>571</v>
      </c>
      <c r="AQ72" s="853"/>
      <c r="AR72" s="853"/>
      <c r="AS72" s="853"/>
      <c r="AT72" s="853"/>
      <c r="AU72" s="853" t="s">
        <v>571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577</v>
      </c>
      <c r="C73" s="896"/>
      <c r="D73" s="896"/>
      <c r="E73" s="896"/>
      <c r="F73" s="896"/>
      <c r="G73" s="896"/>
      <c r="H73" s="896"/>
      <c r="I73" s="896"/>
      <c r="J73" s="896"/>
      <c r="K73" s="896"/>
      <c r="L73" s="896"/>
      <c r="M73" s="896"/>
      <c r="N73" s="896"/>
      <c r="O73" s="896"/>
      <c r="P73" s="897"/>
      <c r="Q73" s="898">
        <v>161104</v>
      </c>
      <c r="R73" s="853"/>
      <c r="S73" s="853"/>
      <c r="T73" s="853"/>
      <c r="U73" s="853"/>
      <c r="V73" s="853">
        <v>157229</v>
      </c>
      <c r="W73" s="853"/>
      <c r="X73" s="853"/>
      <c r="Y73" s="853"/>
      <c r="Z73" s="853"/>
      <c r="AA73" s="853">
        <v>3875</v>
      </c>
      <c r="AB73" s="853"/>
      <c r="AC73" s="853"/>
      <c r="AD73" s="853"/>
      <c r="AE73" s="853"/>
      <c r="AF73" s="853">
        <v>3785</v>
      </c>
      <c r="AG73" s="853"/>
      <c r="AH73" s="853"/>
      <c r="AI73" s="853"/>
      <c r="AJ73" s="853"/>
      <c r="AK73" s="853" t="s">
        <v>571</v>
      </c>
      <c r="AL73" s="853"/>
      <c r="AM73" s="853"/>
      <c r="AN73" s="853"/>
      <c r="AO73" s="853"/>
      <c r="AP73" s="853" t="s">
        <v>571</v>
      </c>
      <c r="AQ73" s="853"/>
      <c r="AR73" s="853"/>
      <c r="AS73" s="853"/>
      <c r="AT73" s="853"/>
      <c r="AU73" s="853" t="s">
        <v>571</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386</v>
      </c>
      <c r="B88" s="812" t="s">
        <v>419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4417</v>
      </c>
      <c r="AG88" s="864"/>
      <c r="AH88" s="864"/>
      <c r="AI88" s="864"/>
      <c r="AJ88" s="864"/>
      <c r="AK88" s="861"/>
      <c r="AL88" s="861"/>
      <c r="AM88" s="861"/>
      <c r="AN88" s="861"/>
      <c r="AO88" s="861"/>
      <c r="AP88" s="864">
        <v>185</v>
      </c>
      <c r="AQ88" s="864"/>
      <c r="AR88" s="864"/>
      <c r="AS88" s="864"/>
      <c r="AT88" s="864"/>
      <c r="AU88" s="864">
        <v>135</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12" t="s">
        <v>420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283</v>
      </c>
      <c r="CS102" s="872"/>
      <c r="CT102" s="872"/>
      <c r="CU102" s="872"/>
      <c r="CV102" s="915"/>
      <c r="CW102" s="914">
        <v>9</v>
      </c>
      <c r="CX102" s="872"/>
      <c r="CY102" s="872"/>
      <c r="CZ102" s="872"/>
      <c r="DA102" s="915"/>
      <c r="DB102" s="914" t="s">
        <v>571</v>
      </c>
      <c r="DC102" s="872"/>
      <c r="DD102" s="872"/>
      <c r="DE102" s="872"/>
      <c r="DF102" s="915"/>
      <c r="DG102" s="914" t="s">
        <v>571</v>
      </c>
      <c r="DH102" s="872"/>
      <c r="DI102" s="872"/>
      <c r="DJ102" s="872"/>
      <c r="DK102" s="915"/>
      <c r="DL102" s="914" t="s">
        <v>571</v>
      </c>
      <c r="DM102" s="872"/>
      <c r="DN102" s="872"/>
      <c r="DO102" s="872"/>
      <c r="DP102" s="915"/>
      <c r="DQ102" s="914" t="s">
        <v>571</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428</v>
      </c>
      <c r="AB109" s="917"/>
      <c r="AC109" s="917"/>
      <c r="AD109" s="917"/>
      <c r="AE109" s="918"/>
      <c r="AF109" s="916" t="s">
        <v>303</v>
      </c>
      <c r="AG109" s="917"/>
      <c r="AH109" s="917"/>
      <c r="AI109" s="917"/>
      <c r="AJ109" s="918"/>
      <c r="AK109" s="916" t="s">
        <v>302</v>
      </c>
      <c r="AL109" s="917"/>
      <c r="AM109" s="917"/>
      <c r="AN109" s="917"/>
      <c r="AO109" s="918"/>
      <c r="AP109" s="916" t="s">
        <v>429</v>
      </c>
      <c r="AQ109" s="917"/>
      <c r="AR109" s="917"/>
      <c r="AS109" s="917"/>
      <c r="AT109" s="919"/>
      <c r="AU109" s="936" t="s">
        <v>427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428</v>
      </c>
      <c r="BR109" s="917"/>
      <c r="BS109" s="917"/>
      <c r="BT109" s="917"/>
      <c r="BU109" s="918"/>
      <c r="BV109" s="916" t="s">
        <v>303</v>
      </c>
      <c r="BW109" s="917"/>
      <c r="BX109" s="917"/>
      <c r="BY109" s="917"/>
      <c r="BZ109" s="918"/>
      <c r="CA109" s="916" t="s">
        <v>302</v>
      </c>
      <c r="CB109" s="917"/>
      <c r="CC109" s="917"/>
      <c r="CD109" s="917"/>
      <c r="CE109" s="918"/>
      <c r="CF109" s="937" t="s">
        <v>429</v>
      </c>
      <c r="CG109" s="937"/>
      <c r="CH109" s="937"/>
      <c r="CI109" s="937"/>
      <c r="CJ109" s="937"/>
      <c r="CK109" s="916" t="s">
        <v>430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428</v>
      </c>
      <c r="DH109" s="917"/>
      <c r="DI109" s="917"/>
      <c r="DJ109" s="917"/>
      <c r="DK109" s="918"/>
      <c r="DL109" s="916" t="s">
        <v>303</v>
      </c>
      <c r="DM109" s="917"/>
      <c r="DN109" s="917"/>
      <c r="DO109" s="917"/>
      <c r="DP109" s="918"/>
      <c r="DQ109" s="916" t="s">
        <v>302</v>
      </c>
      <c r="DR109" s="917"/>
      <c r="DS109" s="917"/>
      <c r="DT109" s="917"/>
      <c r="DU109" s="918"/>
      <c r="DV109" s="916" t="s">
        <v>429</v>
      </c>
      <c r="DW109" s="917"/>
      <c r="DX109" s="917"/>
      <c r="DY109" s="917"/>
      <c r="DZ109" s="919"/>
    </row>
    <row r="110" spans="1:131" s="226" customFormat="1" ht="26.25" customHeight="1" x14ac:dyDescent="0.15">
      <c r="A110" s="920" t="s">
        <v>431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3893682</v>
      </c>
      <c r="AB110" s="924"/>
      <c r="AC110" s="924"/>
      <c r="AD110" s="924"/>
      <c r="AE110" s="925"/>
      <c r="AF110" s="926">
        <v>3752543</v>
      </c>
      <c r="AG110" s="924"/>
      <c r="AH110" s="924"/>
      <c r="AI110" s="924"/>
      <c r="AJ110" s="925"/>
      <c r="AK110" s="926">
        <v>3358648</v>
      </c>
      <c r="AL110" s="924"/>
      <c r="AM110" s="924"/>
      <c r="AN110" s="924"/>
      <c r="AO110" s="925"/>
      <c r="AP110" s="927">
        <v>22.4</v>
      </c>
      <c r="AQ110" s="928"/>
      <c r="AR110" s="928"/>
      <c r="AS110" s="928"/>
      <c r="AT110" s="929"/>
      <c r="AU110" s="930" t="s">
        <v>66</v>
      </c>
      <c r="AV110" s="931"/>
      <c r="AW110" s="931"/>
      <c r="AX110" s="931"/>
      <c r="AY110" s="931"/>
      <c r="AZ110" s="972" t="s">
        <v>432</v>
      </c>
      <c r="BA110" s="921"/>
      <c r="BB110" s="921"/>
      <c r="BC110" s="921"/>
      <c r="BD110" s="921"/>
      <c r="BE110" s="921"/>
      <c r="BF110" s="921"/>
      <c r="BG110" s="921"/>
      <c r="BH110" s="921"/>
      <c r="BI110" s="921"/>
      <c r="BJ110" s="921"/>
      <c r="BK110" s="921"/>
      <c r="BL110" s="921"/>
      <c r="BM110" s="921"/>
      <c r="BN110" s="921"/>
      <c r="BO110" s="921"/>
      <c r="BP110" s="922"/>
      <c r="BQ110" s="958">
        <v>34194456</v>
      </c>
      <c r="BR110" s="959"/>
      <c r="BS110" s="959"/>
      <c r="BT110" s="959"/>
      <c r="BU110" s="959"/>
      <c r="BV110" s="959">
        <v>36024635</v>
      </c>
      <c r="BW110" s="959"/>
      <c r="BX110" s="959"/>
      <c r="BY110" s="959"/>
      <c r="BZ110" s="959"/>
      <c r="CA110" s="959">
        <v>39413981</v>
      </c>
      <c r="CB110" s="959"/>
      <c r="CC110" s="959"/>
      <c r="CD110" s="959"/>
      <c r="CE110" s="959"/>
      <c r="CF110" s="973">
        <v>263</v>
      </c>
      <c r="CG110" s="974"/>
      <c r="CH110" s="974"/>
      <c r="CI110" s="974"/>
      <c r="CJ110" s="974"/>
      <c r="CK110" s="975" t="s">
        <v>433</v>
      </c>
      <c r="CL110" s="976"/>
      <c r="CM110" s="955" t="s">
        <v>434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435</v>
      </c>
      <c r="DH110" s="959"/>
      <c r="DI110" s="959"/>
      <c r="DJ110" s="959"/>
      <c r="DK110" s="959"/>
      <c r="DL110" s="959" t="s">
        <v>181</v>
      </c>
      <c r="DM110" s="959"/>
      <c r="DN110" s="959"/>
      <c r="DO110" s="959"/>
      <c r="DP110" s="959"/>
      <c r="DQ110" s="959" t="s">
        <v>181</v>
      </c>
      <c r="DR110" s="959"/>
      <c r="DS110" s="959"/>
      <c r="DT110" s="959"/>
      <c r="DU110" s="959"/>
      <c r="DV110" s="960" t="s">
        <v>435</v>
      </c>
      <c r="DW110" s="960"/>
      <c r="DX110" s="960"/>
      <c r="DY110" s="960"/>
      <c r="DZ110" s="961"/>
    </row>
    <row r="111" spans="1:131" s="226" customFormat="1" ht="26.25" customHeight="1" x14ac:dyDescent="0.15">
      <c r="A111" s="962" t="s">
        <v>436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435</v>
      </c>
      <c r="AB111" s="966"/>
      <c r="AC111" s="966"/>
      <c r="AD111" s="966"/>
      <c r="AE111" s="967"/>
      <c r="AF111" s="968" t="s">
        <v>435</v>
      </c>
      <c r="AG111" s="966"/>
      <c r="AH111" s="966"/>
      <c r="AI111" s="966"/>
      <c r="AJ111" s="967"/>
      <c r="AK111" s="968" t="s">
        <v>181</v>
      </c>
      <c r="AL111" s="966"/>
      <c r="AM111" s="966"/>
      <c r="AN111" s="966"/>
      <c r="AO111" s="967"/>
      <c r="AP111" s="969" t="s">
        <v>181</v>
      </c>
      <c r="AQ111" s="970"/>
      <c r="AR111" s="970"/>
      <c r="AS111" s="970"/>
      <c r="AT111" s="971"/>
      <c r="AU111" s="932"/>
      <c r="AV111" s="933"/>
      <c r="AW111" s="933"/>
      <c r="AX111" s="933"/>
      <c r="AY111" s="933"/>
      <c r="AZ111" s="981" t="s">
        <v>437</v>
      </c>
      <c r="BA111" s="982"/>
      <c r="BB111" s="982"/>
      <c r="BC111" s="982"/>
      <c r="BD111" s="982"/>
      <c r="BE111" s="982"/>
      <c r="BF111" s="982"/>
      <c r="BG111" s="982"/>
      <c r="BH111" s="982"/>
      <c r="BI111" s="982"/>
      <c r="BJ111" s="982"/>
      <c r="BK111" s="982"/>
      <c r="BL111" s="982"/>
      <c r="BM111" s="982"/>
      <c r="BN111" s="982"/>
      <c r="BO111" s="982"/>
      <c r="BP111" s="983"/>
      <c r="BQ111" s="951">
        <v>92923</v>
      </c>
      <c r="BR111" s="952"/>
      <c r="BS111" s="952"/>
      <c r="BT111" s="952"/>
      <c r="BU111" s="952"/>
      <c r="BV111" s="952">
        <v>73928</v>
      </c>
      <c r="BW111" s="952"/>
      <c r="BX111" s="952"/>
      <c r="BY111" s="952"/>
      <c r="BZ111" s="952"/>
      <c r="CA111" s="952">
        <v>55212</v>
      </c>
      <c r="CB111" s="952"/>
      <c r="CC111" s="952"/>
      <c r="CD111" s="952"/>
      <c r="CE111" s="952"/>
      <c r="CF111" s="946">
        <v>0.4</v>
      </c>
      <c r="CG111" s="947"/>
      <c r="CH111" s="947"/>
      <c r="CI111" s="947"/>
      <c r="CJ111" s="947"/>
      <c r="CK111" s="977"/>
      <c r="CL111" s="978"/>
      <c r="CM111" s="948" t="s">
        <v>438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181</v>
      </c>
      <c r="DH111" s="952"/>
      <c r="DI111" s="952"/>
      <c r="DJ111" s="952"/>
      <c r="DK111" s="952"/>
      <c r="DL111" s="952" t="s">
        <v>435</v>
      </c>
      <c r="DM111" s="952"/>
      <c r="DN111" s="952"/>
      <c r="DO111" s="952"/>
      <c r="DP111" s="952"/>
      <c r="DQ111" s="952" t="s">
        <v>435</v>
      </c>
      <c r="DR111" s="952"/>
      <c r="DS111" s="952"/>
      <c r="DT111" s="952"/>
      <c r="DU111" s="952"/>
      <c r="DV111" s="953" t="s">
        <v>181</v>
      </c>
      <c r="DW111" s="953"/>
      <c r="DX111" s="953"/>
      <c r="DY111" s="953"/>
      <c r="DZ111" s="954"/>
    </row>
    <row r="112" spans="1:131" s="226" customFormat="1" ht="26.25" customHeight="1" x14ac:dyDescent="0.15">
      <c r="A112" s="984" t="s">
        <v>439</v>
      </c>
      <c r="B112" s="985"/>
      <c r="C112" s="982" t="s">
        <v>440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181</v>
      </c>
      <c r="AB112" s="991"/>
      <c r="AC112" s="991"/>
      <c r="AD112" s="991"/>
      <c r="AE112" s="992"/>
      <c r="AF112" s="993" t="s">
        <v>435</v>
      </c>
      <c r="AG112" s="991"/>
      <c r="AH112" s="991"/>
      <c r="AI112" s="991"/>
      <c r="AJ112" s="992"/>
      <c r="AK112" s="993" t="s">
        <v>181</v>
      </c>
      <c r="AL112" s="991"/>
      <c r="AM112" s="991"/>
      <c r="AN112" s="991"/>
      <c r="AO112" s="992"/>
      <c r="AP112" s="994" t="s">
        <v>435</v>
      </c>
      <c r="AQ112" s="995"/>
      <c r="AR112" s="995"/>
      <c r="AS112" s="995"/>
      <c r="AT112" s="996"/>
      <c r="AU112" s="932"/>
      <c r="AV112" s="933"/>
      <c r="AW112" s="933"/>
      <c r="AX112" s="933"/>
      <c r="AY112" s="933"/>
      <c r="AZ112" s="981" t="s">
        <v>441</v>
      </c>
      <c r="BA112" s="982"/>
      <c r="BB112" s="982"/>
      <c r="BC112" s="982"/>
      <c r="BD112" s="982"/>
      <c r="BE112" s="982"/>
      <c r="BF112" s="982"/>
      <c r="BG112" s="982"/>
      <c r="BH112" s="982"/>
      <c r="BI112" s="982"/>
      <c r="BJ112" s="982"/>
      <c r="BK112" s="982"/>
      <c r="BL112" s="982"/>
      <c r="BM112" s="982"/>
      <c r="BN112" s="982"/>
      <c r="BO112" s="982"/>
      <c r="BP112" s="983"/>
      <c r="BQ112" s="951">
        <v>7625796</v>
      </c>
      <c r="BR112" s="952"/>
      <c r="BS112" s="952"/>
      <c r="BT112" s="952"/>
      <c r="BU112" s="952"/>
      <c r="BV112" s="952">
        <v>7670312</v>
      </c>
      <c r="BW112" s="952"/>
      <c r="BX112" s="952"/>
      <c r="BY112" s="952"/>
      <c r="BZ112" s="952"/>
      <c r="CA112" s="952">
        <v>7381507</v>
      </c>
      <c r="CB112" s="952"/>
      <c r="CC112" s="952"/>
      <c r="CD112" s="952"/>
      <c r="CE112" s="952"/>
      <c r="CF112" s="946">
        <v>49.3</v>
      </c>
      <c r="CG112" s="947"/>
      <c r="CH112" s="947"/>
      <c r="CI112" s="947"/>
      <c r="CJ112" s="947"/>
      <c r="CK112" s="977"/>
      <c r="CL112" s="978"/>
      <c r="CM112" s="948" t="s">
        <v>442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435</v>
      </c>
      <c r="DH112" s="952"/>
      <c r="DI112" s="952"/>
      <c r="DJ112" s="952"/>
      <c r="DK112" s="952"/>
      <c r="DL112" s="952" t="s">
        <v>435</v>
      </c>
      <c r="DM112" s="952"/>
      <c r="DN112" s="952"/>
      <c r="DO112" s="952"/>
      <c r="DP112" s="952"/>
      <c r="DQ112" s="952" t="s">
        <v>181</v>
      </c>
      <c r="DR112" s="952"/>
      <c r="DS112" s="952"/>
      <c r="DT112" s="952"/>
      <c r="DU112" s="952"/>
      <c r="DV112" s="953" t="s">
        <v>181</v>
      </c>
      <c r="DW112" s="953"/>
      <c r="DX112" s="953"/>
      <c r="DY112" s="953"/>
      <c r="DZ112" s="954"/>
    </row>
    <row r="113" spans="1:130" s="226" customFormat="1" ht="26.25" customHeight="1" x14ac:dyDescent="0.15">
      <c r="A113" s="986"/>
      <c r="B113" s="987"/>
      <c r="C113" s="982" t="s">
        <v>443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903910</v>
      </c>
      <c r="AB113" s="966"/>
      <c r="AC113" s="966"/>
      <c r="AD113" s="966"/>
      <c r="AE113" s="967"/>
      <c r="AF113" s="968">
        <v>819713</v>
      </c>
      <c r="AG113" s="966"/>
      <c r="AH113" s="966"/>
      <c r="AI113" s="966"/>
      <c r="AJ113" s="967"/>
      <c r="AK113" s="968">
        <v>842482</v>
      </c>
      <c r="AL113" s="966"/>
      <c r="AM113" s="966"/>
      <c r="AN113" s="966"/>
      <c r="AO113" s="967"/>
      <c r="AP113" s="969">
        <v>5.6</v>
      </c>
      <c r="AQ113" s="970"/>
      <c r="AR113" s="970"/>
      <c r="AS113" s="970"/>
      <c r="AT113" s="971"/>
      <c r="AU113" s="932"/>
      <c r="AV113" s="933"/>
      <c r="AW113" s="933"/>
      <c r="AX113" s="933"/>
      <c r="AY113" s="933"/>
      <c r="AZ113" s="981" t="s">
        <v>444</v>
      </c>
      <c r="BA113" s="982"/>
      <c r="BB113" s="982"/>
      <c r="BC113" s="982"/>
      <c r="BD113" s="982"/>
      <c r="BE113" s="982"/>
      <c r="BF113" s="982"/>
      <c r="BG113" s="982"/>
      <c r="BH113" s="982"/>
      <c r="BI113" s="982"/>
      <c r="BJ113" s="982"/>
      <c r="BK113" s="982"/>
      <c r="BL113" s="982"/>
      <c r="BM113" s="982"/>
      <c r="BN113" s="982"/>
      <c r="BO113" s="982"/>
      <c r="BP113" s="983"/>
      <c r="BQ113" s="951">
        <v>187845</v>
      </c>
      <c r="BR113" s="952"/>
      <c r="BS113" s="952"/>
      <c r="BT113" s="952"/>
      <c r="BU113" s="952"/>
      <c r="BV113" s="952">
        <v>161223</v>
      </c>
      <c r="BW113" s="952"/>
      <c r="BX113" s="952"/>
      <c r="BY113" s="952"/>
      <c r="BZ113" s="952"/>
      <c r="CA113" s="952">
        <v>134721</v>
      </c>
      <c r="CB113" s="952"/>
      <c r="CC113" s="952"/>
      <c r="CD113" s="952"/>
      <c r="CE113" s="952"/>
      <c r="CF113" s="946">
        <v>0.9</v>
      </c>
      <c r="CG113" s="947"/>
      <c r="CH113" s="947"/>
      <c r="CI113" s="947"/>
      <c r="CJ113" s="947"/>
      <c r="CK113" s="977"/>
      <c r="CL113" s="978"/>
      <c r="CM113" s="948" t="s">
        <v>445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57753</v>
      </c>
      <c r="DH113" s="991"/>
      <c r="DI113" s="991"/>
      <c r="DJ113" s="991"/>
      <c r="DK113" s="992"/>
      <c r="DL113" s="993">
        <v>49378</v>
      </c>
      <c r="DM113" s="991"/>
      <c r="DN113" s="991"/>
      <c r="DO113" s="991"/>
      <c r="DP113" s="992"/>
      <c r="DQ113" s="993">
        <v>41282</v>
      </c>
      <c r="DR113" s="991"/>
      <c r="DS113" s="991"/>
      <c r="DT113" s="991"/>
      <c r="DU113" s="992"/>
      <c r="DV113" s="994">
        <v>0.3</v>
      </c>
      <c r="DW113" s="995"/>
      <c r="DX113" s="995"/>
      <c r="DY113" s="995"/>
      <c r="DZ113" s="996"/>
    </row>
    <row r="114" spans="1:130" s="226" customFormat="1" ht="26.25" customHeight="1" x14ac:dyDescent="0.15">
      <c r="A114" s="986"/>
      <c r="B114" s="987"/>
      <c r="C114" s="982" t="s">
        <v>446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52717</v>
      </c>
      <c r="AB114" s="991"/>
      <c r="AC114" s="991"/>
      <c r="AD114" s="991"/>
      <c r="AE114" s="992"/>
      <c r="AF114" s="993">
        <v>28797</v>
      </c>
      <c r="AG114" s="991"/>
      <c r="AH114" s="991"/>
      <c r="AI114" s="991"/>
      <c r="AJ114" s="992"/>
      <c r="AK114" s="993">
        <v>28416</v>
      </c>
      <c r="AL114" s="991"/>
      <c r="AM114" s="991"/>
      <c r="AN114" s="991"/>
      <c r="AO114" s="992"/>
      <c r="AP114" s="994">
        <v>0.2</v>
      </c>
      <c r="AQ114" s="995"/>
      <c r="AR114" s="995"/>
      <c r="AS114" s="995"/>
      <c r="AT114" s="996"/>
      <c r="AU114" s="932"/>
      <c r="AV114" s="933"/>
      <c r="AW114" s="933"/>
      <c r="AX114" s="933"/>
      <c r="AY114" s="933"/>
      <c r="AZ114" s="981" t="s">
        <v>447</v>
      </c>
      <c r="BA114" s="982"/>
      <c r="BB114" s="982"/>
      <c r="BC114" s="982"/>
      <c r="BD114" s="982"/>
      <c r="BE114" s="982"/>
      <c r="BF114" s="982"/>
      <c r="BG114" s="982"/>
      <c r="BH114" s="982"/>
      <c r="BI114" s="982"/>
      <c r="BJ114" s="982"/>
      <c r="BK114" s="982"/>
      <c r="BL114" s="982"/>
      <c r="BM114" s="982"/>
      <c r="BN114" s="982"/>
      <c r="BO114" s="982"/>
      <c r="BP114" s="983"/>
      <c r="BQ114" s="951">
        <v>5136893</v>
      </c>
      <c r="BR114" s="952"/>
      <c r="BS114" s="952"/>
      <c r="BT114" s="952"/>
      <c r="BU114" s="952"/>
      <c r="BV114" s="952">
        <v>4949768</v>
      </c>
      <c r="BW114" s="952"/>
      <c r="BX114" s="952"/>
      <c r="BY114" s="952"/>
      <c r="BZ114" s="952"/>
      <c r="CA114" s="952">
        <v>4862036</v>
      </c>
      <c r="CB114" s="952"/>
      <c r="CC114" s="952"/>
      <c r="CD114" s="952"/>
      <c r="CE114" s="952"/>
      <c r="CF114" s="946">
        <v>32.4</v>
      </c>
      <c r="CG114" s="947"/>
      <c r="CH114" s="947"/>
      <c r="CI114" s="947"/>
      <c r="CJ114" s="947"/>
      <c r="CK114" s="977"/>
      <c r="CL114" s="978"/>
      <c r="CM114" s="948" t="s">
        <v>448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435</v>
      </c>
      <c r="DH114" s="991"/>
      <c r="DI114" s="991"/>
      <c r="DJ114" s="991"/>
      <c r="DK114" s="992"/>
      <c r="DL114" s="993" t="s">
        <v>181</v>
      </c>
      <c r="DM114" s="991"/>
      <c r="DN114" s="991"/>
      <c r="DO114" s="991"/>
      <c r="DP114" s="992"/>
      <c r="DQ114" s="993" t="s">
        <v>181</v>
      </c>
      <c r="DR114" s="991"/>
      <c r="DS114" s="991"/>
      <c r="DT114" s="991"/>
      <c r="DU114" s="992"/>
      <c r="DV114" s="994" t="s">
        <v>181</v>
      </c>
      <c r="DW114" s="995"/>
      <c r="DX114" s="995"/>
      <c r="DY114" s="995"/>
      <c r="DZ114" s="996"/>
    </row>
    <row r="115" spans="1:130" s="226" customFormat="1" ht="26.25" customHeight="1" x14ac:dyDescent="0.15">
      <c r="A115" s="986"/>
      <c r="B115" s="987"/>
      <c r="C115" s="982" t="s">
        <v>449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26186</v>
      </c>
      <c r="AB115" s="966"/>
      <c r="AC115" s="966"/>
      <c r="AD115" s="966"/>
      <c r="AE115" s="967"/>
      <c r="AF115" s="968">
        <v>20767</v>
      </c>
      <c r="AG115" s="966"/>
      <c r="AH115" s="966"/>
      <c r="AI115" s="966"/>
      <c r="AJ115" s="967"/>
      <c r="AK115" s="968">
        <v>20100</v>
      </c>
      <c r="AL115" s="966"/>
      <c r="AM115" s="966"/>
      <c r="AN115" s="966"/>
      <c r="AO115" s="967"/>
      <c r="AP115" s="969">
        <v>0.1</v>
      </c>
      <c r="AQ115" s="970"/>
      <c r="AR115" s="970"/>
      <c r="AS115" s="970"/>
      <c r="AT115" s="971"/>
      <c r="AU115" s="932"/>
      <c r="AV115" s="933"/>
      <c r="AW115" s="933"/>
      <c r="AX115" s="933"/>
      <c r="AY115" s="933"/>
      <c r="AZ115" s="981" t="s">
        <v>450</v>
      </c>
      <c r="BA115" s="982"/>
      <c r="BB115" s="982"/>
      <c r="BC115" s="982"/>
      <c r="BD115" s="982"/>
      <c r="BE115" s="982"/>
      <c r="BF115" s="982"/>
      <c r="BG115" s="982"/>
      <c r="BH115" s="982"/>
      <c r="BI115" s="982"/>
      <c r="BJ115" s="982"/>
      <c r="BK115" s="982"/>
      <c r="BL115" s="982"/>
      <c r="BM115" s="982"/>
      <c r="BN115" s="982"/>
      <c r="BO115" s="982"/>
      <c r="BP115" s="983"/>
      <c r="BQ115" s="951" t="s">
        <v>435</v>
      </c>
      <c r="BR115" s="952"/>
      <c r="BS115" s="952"/>
      <c r="BT115" s="952"/>
      <c r="BU115" s="952"/>
      <c r="BV115" s="952" t="s">
        <v>181</v>
      </c>
      <c r="BW115" s="952"/>
      <c r="BX115" s="952"/>
      <c r="BY115" s="952"/>
      <c r="BZ115" s="952"/>
      <c r="CA115" s="952" t="s">
        <v>181</v>
      </c>
      <c r="CB115" s="952"/>
      <c r="CC115" s="952"/>
      <c r="CD115" s="952"/>
      <c r="CE115" s="952"/>
      <c r="CF115" s="946" t="s">
        <v>181</v>
      </c>
      <c r="CG115" s="947"/>
      <c r="CH115" s="947"/>
      <c r="CI115" s="947"/>
      <c r="CJ115" s="947"/>
      <c r="CK115" s="977"/>
      <c r="CL115" s="978"/>
      <c r="CM115" s="981"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181</v>
      </c>
      <c r="DH115" s="991"/>
      <c r="DI115" s="991"/>
      <c r="DJ115" s="991"/>
      <c r="DK115" s="992"/>
      <c r="DL115" s="993" t="s">
        <v>181</v>
      </c>
      <c r="DM115" s="991"/>
      <c r="DN115" s="991"/>
      <c r="DO115" s="991"/>
      <c r="DP115" s="992"/>
      <c r="DQ115" s="993" t="s">
        <v>181</v>
      </c>
      <c r="DR115" s="991"/>
      <c r="DS115" s="991"/>
      <c r="DT115" s="991"/>
      <c r="DU115" s="992"/>
      <c r="DV115" s="994" t="s">
        <v>435</v>
      </c>
      <c r="DW115" s="995"/>
      <c r="DX115" s="995"/>
      <c r="DY115" s="995"/>
      <c r="DZ115" s="996"/>
    </row>
    <row r="116" spans="1:130" s="226" customFormat="1" ht="26.25" customHeight="1" x14ac:dyDescent="0.15">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181</v>
      </c>
      <c r="AB116" s="991"/>
      <c r="AC116" s="991"/>
      <c r="AD116" s="991"/>
      <c r="AE116" s="992"/>
      <c r="AF116" s="993">
        <v>206</v>
      </c>
      <c r="AG116" s="991"/>
      <c r="AH116" s="991"/>
      <c r="AI116" s="991"/>
      <c r="AJ116" s="992"/>
      <c r="AK116" s="993">
        <v>216</v>
      </c>
      <c r="AL116" s="991"/>
      <c r="AM116" s="991"/>
      <c r="AN116" s="991"/>
      <c r="AO116" s="992"/>
      <c r="AP116" s="994">
        <v>0</v>
      </c>
      <c r="AQ116" s="995"/>
      <c r="AR116" s="995"/>
      <c r="AS116" s="995"/>
      <c r="AT116" s="996"/>
      <c r="AU116" s="932"/>
      <c r="AV116" s="933"/>
      <c r="AW116" s="933"/>
      <c r="AX116" s="933"/>
      <c r="AY116" s="933"/>
      <c r="AZ116" s="999" t="s">
        <v>453</v>
      </c>
      <c r="BA116" s="1000"/>
      <c r="BB116" s="1000"/>
      <c r="BC116" s="1000"/>
      <c r="BD116" s="1000"/>
      <c r="BE116" s="1000"/>
      <c r="BF116" s="1000"/>
      <c r="BG116" s="1000"/>
      <c r="BH116" s="1000"/>
      <c r="BI116" s="1000"/>
      <c r="BJ116" s="1000"/>
      <c r="BK116" s="1000"/>
      <c r="BL116" s="1000"/>
      <c r="BM116" s="1000"/>
      <c r="BN116" s="1000"/>
      <c r="BO116" s="1000"/>
      <c r="BP116" s="1001"/>
      <c r="BQ116" s="951" t="s">
        <v>435</v>
      </c>
      <c r="BR116" s="952"/>
      <c r="BS116" s="952"/>
      <c r="BT116" s="952"/>
      <c r="BU116" s="952"/>
      <c r="BV116" s="952" t="s">
        <v>435</v>
      </c>
      <c r="BW116" s="952"/>
      <c r="BX116" s="952"/>
      <c r="BY116" s="952"/>
      <c r="BZ116" s="952"/>
      <c r="CA116" s="952" t="s">
        <v>435</v>
      </c>
      <c r="CB116" s="952"/>
      <c r="CC116" s="952"/>
      <c r="CD116" s="952"/>
      <c r="CE116" s="952"/>
      <c r="CF116" s="946" t="s">
        <v>435</v>
      </c>
      <c r="CG116" s="947"/>
      <c r="CH116" s="947"/>
      <c r="CI116" s="947"/>
      <c r="CJ116" s="947"/>
      <c r="CK116" s="977"/>
      <c r="CL116" s="978"/>
      <c r="CM116" s="948" t="s">
        <v>454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35170</v>
      </c>
      <c r="DH116" s="991"/>
      <c r="DI116" s="991"/>
      <c r="DJ116" s="991"/>
      <c r="DK116" s="992"/>
      <c r="DL116" s="993">
        <v>24550</v>
      </c>
      <c r="DM116" s="991"/>
      <c r="DN116" s="991"/>
      <c r="DO116" s="991"/>
      <c r="DP116" s="992"/>
      <c r="DQ116" s="993">
        <v>13930</v>
      </c>
      <c r="DR116" s="991"/>
      <c r="DS116" s="991"/>
      <c r="DT116" s="991"/>
      <c r="DU116" s="992"/>
      <c r="DV116" s="994">
        <v>0.1</v>
      </c>
      <c r="DW116" s="995"/>
      <c r="DX116" s="995"/>
      <c r="DY116" s="995"/>
      <c r="DZ116" s="996"/>
    </row>
    <row r="117" spans="1:130" s="226" customFormat="1" ht="26.25" customHeight="1" x14ac:dyDescent="0.15">
      <c r="A117" s="936" t="s">
        <v>184</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455</v>
      </c>
      <c r="Z117" s="918"/>
      <c r="AA117" s="1008">
        <v>4876495</v>
      </c>
      <c r="AB117" s="1009"/>
      <c r="AC117" s="1009"/>
      <c r="AD117" s="1009"/>
      <c r="AE117" s="1010"/>
      <c r="AF117" s="1011">
        <v>4622026</v>
      </c>
      <c r="AG117" s="1009"/>
      <c r="AH117" s="1009"/>
      <c r="AI117" s="1009"/>
      <c r="AJ117" s="1010"/>
      <c r="AK117" s="1011">
        <v>4249862</v>
      </c>
      <c r="AL117" s="1009"/>
      <c r="AM117" s="1009"/>
      <c r="AN117" s="1009"/>
      <c r="AO117" s="1010"/>
      <c r="AP117" s="1012"/>
      <c r="AQ117" s="1013"/>
      <c r="AR117" s="1013"/>
      <c r="AS117" s="1013"/>
      <c r="AT117" s="1014"/>
      <c r="AU117" s="932"/>
      <c r="AV117" s="933"/>
      <c r="AW117" s="933"/>
      <c r="AX117" s="933"/>
      <c r="AY117" s="933"/>
      <c r="AZ117" s="999" t="s">
        <v>456</v>
      </c>
      <c r="BA117" s="1000"/>
      <c r="BB117" s="1000"/>
      <c r="BC117" s="1000"/>
      <c r="BD117" s="1000"/>
      <c r="BE117" s="1000"/>
      <c r="BF117" s="1000"/>
      <c r="BG117" s="1000"/>
      <c r="BH117" s="1000"/>
      <c r="BI117" s="1000"/>
      <c r="BJ117" s="1000"/>
      <c r="BK117" s="1000"/>
      <c r="BL117" s="1000"/>
      <c r="BM117" s="1000"/>
      <c r="BN117" s="1000"/>
      <c r="BO117" s="1000"/>
      <c r="BP117" s="1001"/>
      <c r="BQ117" s="951" t="s">
        <v>181</v>
      </c>
      <c r="BR117" s="952"/>
      <c r="BS117" s="952"/>
      <c r="BT117" s="952"/>
      <c r="BU117" s="952"/>
      <c r="BV117" s="952" t="s">
        <v>181</v>
      </c>
      <c r="BW117" s="952"/>
      <c r="BX117" s="952"/>
      <c r="BY117" s="952"/>
      <c r="BZ117" s="952"/>
      <c r="CA117" s="952" t="s">
        <v>435</v>
      </c>
      <c r="CB117" s="952"/>
      <c r="CC117" s="952"/>
      <c r="CD117" s="952"/>
      <c r="CE117" s="952"/>
      <c r="CF117" s="946" t="s">
        <v>181</v>
      </c>
      <c r="CG117" s="947"/>
      <c r="CH117" s="947"/>
      <c r="CI117" s="947"/>
      <c r="CJ117" s="947"/>
      <c r="CK117" s="977"/>
      <c r="CL117" s="978"/>
      <c r="CM117" s="948" t="s">
        <v>457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181</v>
      </c>
      <c r="DH117" s="991"/>
      <c r="DI117" s="991"/>
      <c r="DJ117" s="991"/>
      <c r="DK117" s="992"/>
      <c r="DL117" s="993" t="s">
        <v>181</v>
      </c>
      <c r="DM117" s="991"/>
      <c r="DN117" s="991"/>
      <c r="DO117" s="991"/>
      <c r="DP117" s="992"/>
      <c r="DQ117" s="993" t="s">
        <v>458</v>
      </c>
      <c r="DR117" s="991"/>
      <c r="DS117" s="991"/>
      <c r="DT117" s="991"/>
      <c r="DU117" s="992"/>
      <c r="DV117" s="994" t="s">
        <v>181</v>
      </c>
      <c r="DW117" s="995"/>
      <c r="DX117" s="995"/>
      <c r="DY117" s="995"/>
      <c r="DZ117" s="996"/>
    </row>
    <row r="118" spans="1:130" s="226" customFormat="1" ht="26.25" customHeight="1" x14ac:dyDescent="0.15">
      <c r="A118" s="936" t="s">
        <v>430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428</v>
      </c>
      <c r="AB118" s="917"/>
      <c r="AC118" s="917"/>
      <c r="AD118" s="917"/>
      <c r="AE118" s="918"/>
      <c r="AF118" s="916" t="s">
        <v>303</v>
      </c>
      <c r="AG118" s="917"/>
      <c r="AH118" s="917"/>
      <c r="AI118" s="917"/>
      <c r="AJ118" s="918"/>
      <c r="AK118" s="916" t="s">
        <v>302</v>
      </c>
      <c r="AL118" s="917"/>
      <c r="AM118" s="917"/>
      <c r="AN118" s="917"/>
      <c r="AO118" s="918"/>
      <c r="AP118" s="1003" t="s">
        <v>429</v>
      </c>
      <c r="AQ118" s="1004"/>
      <c r="AR118" s="1004"/>
      <c r="AS118" s="1004"/>
      <c r="AT118" s="1005"/>
      <c r="AU118" s="932"/>
      <c r="AV118" s="933"/>
      <c r="AW118" s="933"/>
      <c r="AX118" s="933"/>
      <c r="AY118" s="933"/>
      <c r="AZ118" s="1006" t="s">
        <v>459</v>
      </c>
      <c r="BA118" s="997"/>
      <c r="BB118" s="997"/>
      <c r="BC118" s="997"/>
      <c r="BD118" s="997"/>
      <c r="BE118" s="997"/>
      <c r="BF118" s="997"/>
      <c r="BG118" s="997"/>
      <c r="BH118" s="997"/>
      <c r="BI118" s="997"/>
      <c r="BJ118" s="997"/>
      <c r="BK118" s="997"/>
      <c r="BL118" s="997"/>
      <c r="BM118" s="997"/>
      <c r="BN118" s="997"/>
      <c r="BO118" s="997"/>
      <c r="BP118" s="998"/>
      <c r="BQ118" s="1029" t="s">
        <v>435</v>
      </c>
      <c r="BR118" s="1030"/>
      <c r="BS118" s="1030"/>
      <c r="BT118" s="1030"/>
      <c r="BU118" s="1030"/>
      <c r="BV118" s="1030" t="s">
        <v>181</v>
      </c>
      <c r="BW118" s="1030"/>
      <c r="BX118" s="1030"/>
      <c r="BY118" s="1030"/>
      <c r="BZ118" s="1030"/>
      <c r="CA118" s="1030" t="s">
        <v>435</v>
      </c>
      <c r="CB118" s="1030"/>
      <c r="CC118" s="1030"/>
      <c r="CD118" s="1030"/>
      <c r="CE118" s="1030"/>
      <c r="CF118" s="946" t="s">
        <v>181</v>
      </c>
      <c r="CG118" s="947"/>
      <c r="CH118" s="947"/>
      <c r="CI118" s="947"/>
      <c r="CJ118" s="947"/>
      <c r="CK118" s="977"/>
      <c r="CL118" s="978"/>
      <c r="CM118" s="948" t="s">
        <v>460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435</v>
      </c>
      <c r="DH118" s="991"/>
      <c r="DI118" s="991"/>
      <c r="DJ118" s="991"/>
      <c r="DK118" s="992"/>
      <c r="DL118" s="993" t="s">
        <v>181</v>
      </c>
      <c r="DM118" s="991"/>
      <c r="DN118" s="991"/>
      <c r="DO118" s="991"/>
      <c r="DP118" s="992"/>
      <c r="DQ118" s="993" t="s">
        <v>181</v>
      </c>
      <c r="DR118" s="991"/>
      <c r="DS118" s="991"/>
      <c r="DT118" s="991"/>
      <c r="DU118" s="992"/>
      <c r="DV118" s="994" t="s">
        <v>181</v>
      </c>
      <c r="DW118" s="995"/>
      <c r="DX118" s="995"/>
      <c r="DY118" s="995"/>
      <c r="DZ118" s="996"/>
    </row>
    <row r="119" spans="1:130" s="226" customFormat="1" ht="26.25" customHeight="1" x14ac:dyDescent="0.15">
      <c r="A119" s="1090" t="s">
        <v>433</v>
      </c>
      <c r="B119" s="976"/>
      <c r="C119" s="955" t="s">
        <v>434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435</v>
      </c>
      <c r="AB119" s="924"/>
      <c r="AC119" s="924"/>
      <c r="AD119" s="924"/>
      <c r="AE119" s="925"/>
      <c r="AF119" s="926" t="s">
        <v>181</v>
      </c>
      <c r="AG119" s="924"/>
      <c r="AH119" s="924"/>
      <c r="AI119" s="924"/>
      <c r="AJ119" s="925"/>
      <c r="AK119" s="926" t="s">
        <v>181</v>
      </c>
      <c r="AL119" s="924"/>
      <c r="AM119" s="924"/>
      <c r="AN119" s="924"/>
      <c r="AO119" s="925"/>
      <c r="AP119" s="927" t="s">
        <v>181</v>
      </c>
      <c r="AQ119" s="928"/>
      <c r="AR119" s="928"/>
      <c r="AS119" s="928"/>
      <c r="AT119" s="929"/>
      <c r="AU119" s="934"/>
      <c r="AV119" s="935"/>
      <c r="AW119" s="935"/>
      <c r="AX119" s="935"/>
      <c r="AY119" s="935"/>
      <c r="AZ119" s="257" t="s">
        <v>184</v>
      </c>
      <c r="BA119" s="257"/>
      <c r="BB119" s="257"/>
      <c r="BC119" s="257"/>
      <c r="BD119" s="257"/>
      <c r="BE119" s="257"/>
      <c r="BF119" s="257"/>
      <c r="BG119" s="257"/>
      <c r="BH119" s="257"/>
      <c r="BI119" s="257"/>
      <c r="BJ119" s="257"/>
      <c r="BK119" s="257"/>
      <c r="BL119" s="257"/>
      <c r="BM119" s="257"/>
      <c r="BN119" s="257"/>
      <c r="BO119" s="1007" t="s">
        <v>461</v>
      </c>
      <c r="BP119" s="1038"/>
      <c r="BQ119" s="1029">
        <v>47237913</v>
      </c>
      <c r="BR119" s="1030"/>
      <c r="BS119" s="1030"/>
      <c r="BT119" s="1030"/>
      <c r="BU119" s="1030"/>
      <c r="BV119" s="1030">
        <v>48879866</v>
      </c>
      <c r="BW119" s="1030"/>
      <c r="BX119" s="1030"/>
      <c r="BY119" s="1030"/>
      <c r="BZ119" s="1030"/>
      <c r="CA119" s="1030">
        <v>51847457</v>
      </c>
      <c r="CB119" s="1030"/>
      <c r="CC119" s="1030"/>
      <c r="CD119" s="1030"/>
      <c r="CE119" s="1030"/>
      <c r="CF119" s="1031"/>
      <c r="CG119" s="1032"/>
      <c r="CH119" s="1032"/>
      <c r="CI119" s="1032"/>
      <c r="CJ119" s="1033"/>
      <c r="CK119" s="979"/>
      <c r="CL119" s="980"/>
      <c r="CM119" s="1034" t="s">
        <v>462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458</v>
      </c>
      <c r="DH119" s="1016"/>
      <c r="DI119" s="1016"/>
      <c r="DJ119" s="1016"/>
      <c r="DK119" s="1017"/>
      <c r="DL119" s="1015" t="s">
        <v>181</v>
      </c>
      <c r="DM119" s="1016"/>
      <c r="DN119" s="1016"/>
      <c r="DO119" s="1016"/>
      <c r="DP119" s="1017"/>
      <c r="DQ119" s="1015" t="s">
        <v>435</v>
      </c>
      <c r="DR119" s="1016"/>
      <c r="DS119" s="1016"/>
      <c r="DT119" s="1016"/>
      <c r="DU119" s="1017"/>
      <c r="DV119" s="1018" t="s">
        <v>435</v>
      </c>
      <c r="DW119" s="1019"/>
      <c r="DX119" s="1019"/>
      <c r="DY119" s="1019"/>
      <c r="DZ119" s="1020"/>
    </row>
    <row r="120" spans="1:130" s="226" customFormat="1" ht="26.25" customHeight="1" x14ac:dyDescent="0.15">
      <c r="A120" s="1091"/>
      <c r="B120" s="978"/>
      <c r="C120" s="948" t="s">
        <v>438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435</v>
      </c>
      <c r="AB120" s="991"/>
      <c r="AC120" s="991"/>
      <c r="AD120" s="991"/>
      <c r="AE120" s="992"/>
      <c r="AF120" s="993" t="s">
        <v>181</v>
      </c>
      <c r="AG120" s="991"/>
      <c r="AH120" s="991"/>
      <c r="AI120" s="991"/>
      <c r="AJ120" s="992"/>
      <c r="AK120" s="993" t="s">
        <v>435</v>
      </c>
      <c r="AL120" s="991"/>
      <c r="AM120" s="991"/>
      <c r="AN120" s="991"/>
      <c r="AO120" s="992"/>
      <c r="AP120" s="994" t="s">
        <v>181</v>
      </c>
      <c r="AQ120" s="995"/>
      <c r="AR120" s="995"/>
      <c r="AS120" s="995"/>
      <c r="AT120" s="996"/>
      <c r="AU120" s="1021" t="s">
        <v>463</v>
      </c>
      <c r="AV120" s="1022"/>
      <c r="AW120" s="1022"/>
      <c r="AX120" s="1022"/>
      <c r="AY120" s="1023"/>
      <c r="AZ120" s="972" t="s">
        <v>464</v>
      </c>
      <c r="BA120" s="921"/>
      <c r="BB120" s="921"/>
      <c r="BC120" s="921"/>
      <c r="BD120" s="921"/>
      <c r="BE120" s="921"/>
      <c r="BF120" s="921"/>
      <c r="BG120" s="921"/>
      <c r="BH120" s="921"/>
      <c r="BI120" s="921"/>
      <c r="BJ120" s="921"/>
      <c r="BK120" s="921"/>
      <c r="BL120" s="921"/>
      <c r="BM120" s="921"/>
      <c r="BN120" s="921"/>
      <c r="BO120" s="921"/>
      <c r="BP120" s="922"/>
      <c r="BQ120" s="958">
        <v>12218116</v>
      </c>
      <c r="BR120" s="959"/>
      <c r="BS120" s="959"/>
      <c r="BT120" s="959"/>
      <c r="BU120" s="959"/>
      <c r="BV120" s="959">
        <v>12853009</v>
      </c>
      <c r="BW120" s="959"/>
      <c r="BX120" s="959"/>
      <c r="BY120" s="959"/>
      <c r="BZ120" s="959"/>
      <c r="CA120" s="959">
        <v>12484647</v>
      </c>
      <c r="CB120" s="959"/>
      <c r="CC120" s="959"/>
      <c r="CD120" s="959"/>
      <c r="CE120" s="959"/>
      <c r="CF120" s="973">
        <v>83.3</v>
      </c>
      <c r="CG120" s="974"/>
      <c r="CH120" s="974"/>
      <c r="CI120" s="974"/>
      <c r="CJ120" s="974"/>
      <c r="CK120" s="1039" t="s">
        <v>465</v>
      </c>
      <c r="CL120" s="1040"/>
      <c r="CM120" s="1040"/>
      <c r="CN120" s="1040"/>
      <c r="CO120" s="1041"/>
      <c r="CP120" s="1047" t="s">
        <v>405</v>
      </c>
      <c r="CQ120" s="1048"/>
      <c r="CR120" s="1048"/>
      <c r="CS120" s="1048"/>
      <c r="CT120" s="1048"/>
      <c r="CU120" s="1048"/>
      <c r="CV120" s="1048"/>
      <c r="CW120" s="1048"/>
      <c r="CX120" s="1048"/>
      <c r="CY120" s="1048"/>
      <c r="CZ120" s="1048"/>
      <c r="DA120" s="1048"/>
      <c r="DB120" s="1048"/>
      <c r="DC120" s="1048"/>
      <c r="DD120" s="1048"/>
      <c r="DE120" s="1048"/>
      <c r="DF120" s="1049"/>
      <c r="DG120" s="958">
        <v>5234621</v>
      </c>
      <c r="DH120" s="959"/>
      <c r="DI120" s="959"/>
      <c r="DJ120" s="959"/>
      <c r="DK120" s="959"/>
      <c r="DL120" s="959">
        <v>5321459</v>
      </c>
      <c r="DM120" s="959"/>
      <c r="DN120" s="959"/>
      <c r="DO120" s="959"/>
      <c r="DP120" s="959"/>
      <c r="DQ120" s="959">
        <v>5297340</v>
      </c>
      <c r="DR120" s="959"/>
      <c r="DS120" s="959"/>
      <c r="DT120" s="959"/>
      <c r="DU120" s="959"/>
      <c r="DV120" s="960">
        <v>35.299999999999997</v>
      </c>
      <c r="DW120" s="960"/>
      <c r="DX120" s="960"/>
      <c r="DY120" s="960"/>
      <c r="DZ120" s="961"/>
    </row>
    <row r="121" spans="1:130" s="226" customFormat="1" ht="26.25" customHeight="1" x14ac:dyDescent="0.15">
      <c r="A121" s="1091"/>
      <c r="B121" s="978"/>
      <c r="C121" s="999" t="s">
        <v>466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9545</v>
      </c>
      <c r="AB121" s="991"/>
      <c r="AC121" s="991"/>
      <c r="AD121" s="991"/>
      <c r="AE121" s="992"/>
      <c r="AF121" s="993">
        <v>9421</v>
      </c>
      <c r="AG121" s="991"/>
      <c r="AH121" s="991"/>
      <c r="AI121" s="991"/>
      <c r="AJ121" s="992"/>
      <c r="AK121" s="993">
        <v>8973</v>
      </c>
      <c r="AL121" s="991"/>
      <c r="AM121" s="991"/>
      <c r="AN121" s="991"/>
      <c r="AO121" s="992"/>
      <c r="AP121" s="994">
        <v>0.1</v>
      </c>
      <c r="AQ121" s="995"/>
      <c r="AR121" s="995"/>
      <c r="AS121" s="995"/>
      <c r="AT121" s="996"/>
      <c r="AU121" s="1024"/>
      <c r="AV121" s="1025"/>
      <c r="AW121" s="1025"/>
      <c r="AX121" s="1025"/>
      <c r="AY121" s="1026"/>
      <c r="AZ121" s="981" t="s">
        <v>467</v>
      </c>
      <c r="BA121" s="982"/>
      <c r="BB121" s="982"/>
      <c r="BC121" s="982"/>
      <c r="BD121" s="982"/>
      <c r="BE121" s="982"/>
      <c r="BF121" s="982"/>
      <c r="BG121" s="982"/>
      <c r="BH121" s="982"/>
      <c r="BI121" s="982"/>
      <c r="BJ121" s="982"/>
      <c r="BK121" s="982"/>
      <c r="BL121" s="982"/>
      <c r="BM121" s="982"/>
      <c r="BN121" s="982"/>
      <c r="BO121" s="982"/>
      <c r="BP121" s="983"/>
      <c r="BQ121" s="951">
        <v>2186853</v>
      </c>
      <c r="BR121" s="952"/>
      <c r="BS121" s="952"/>
      <c r="BT121" s="952"/>
      <c r="BU121" s="952"/>
      <c r="BV121" s="952">
        <v>2493228</v>
      </c>
      <c r="BW121" s="952"/>
      <c r="BX121" s="952"/>
      <c r="BY121" s="952"/>
      <c r="BZ121" s="952"/>
      <c r="CA121" s="952">
        <v>2681757</v>
      </c>
      <c r="CB121" s="952"/>
      <c r="CC121" s="952"/>
      <c r="CD121" s="952"/>
      <c r="CE121" s="952"/>
      <c r="CF121" s="946">
        <v>17.899999999999999</v>
      </c>
      <c r="CG121" s="947"/>
      <c r="CH121" s="947"/>
      <c r="CI121" s="947"/>
      <c r="CJ121" s="947"/>
      <c r="CK121" s="1042"/>
      <c r="CL121" s="1043"/>
      <c r="CM121" s="1043"/>
      <c r="CN121" s="1043"/>
      <c r="CO121" s="1044"/>
      <c r="CP121" s="1052" t="s">
        <v>468</v>
      </c>
      <c r="CQ121" s="1053"/>
      <c r="CR121" s="1053"/>
      <c r="CS121" s="1053"/>
      <c r="CT121" s="1053"/>
      <c r="CU121" s="1053"/>
      <c r="CV121" s="1053"/>
      <c r="CW121" s="1053"/>
      <c r="CX121" s="1053"/>
      <c r="CY121" s="1053"/>
      <c r="CZ121" s="1053"/>
      <c r="DA121" s="1053"/>
      <c r="DB121" s="1053"/>
      <c r="DC121" s="1053"/>
      <c r="DD121" s="1053"/>
      <c r="DE121" s="1053"/>
      <c r="DF121" s="1054"/>
      <c r="DG121" s="951">
        <v>490120</v>
      </c>
      <c r="DH121" s="952"/>
      <c r="DI121" s="952"/>
      <c r="DJ121" s="952"/>
      <c r="DK121" s="952"/>
      <c r="DL121" s="952">
        <v>526897</v>
      </c>
      <c r="DM121" s="952"/>
      <c r="DN121" s="952"/>
      <c r="DO121" s="952"/>
      <c r="DP121" s="952"/>
      <c r="DQ121" s="952">
        <v>563037</v>
      </c>
      <c r="DR121" s="952"/>
      <c r="DS121" s="952"/>
      <c r="DT121" s="952"/>
      <c r="DU121" s="952"/>
      <c r="DV121" s="953">
        <v>3.8</v>
      </c>
      <c r="DW121" s="953"/>
      <c r="DX121" s="953"/>
      <c r="DY121" s="953"/>
      <c r="DZ121" s="954"/>
    </row>
    <row r="122" spans="1:130" s="226" customFormat="1" ht="26.25" customHeight="1" x14ac:dyDescent="0.15">
      <c r="A122" s="1091"/>
      <c r="B122" s="978"/>
      <c r="C122" s="948" t="s">
        <v>448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181</v>
      </c>
      <c r="AB122" s="991"/>
      <c r="AC122" s="991"/>
      <c r="AD122" s="991"/>
      <c r="AE122" s="992"/>
      <c r="AF122" s="993" t="s">
        <v>181</v>
      </c>
      <c r="AG122" s="991"/>
      <c r="AH122" s="991"/>
      <c r="AI122" s="991"/>
      <c r="AJ122" s="992"/>
      <c r="AK122" s="993" t="s">
        <v>181</v>
      </c>
      <c r="AL122" s="991"/>
      <c r="AM122" s="991"/>
      <c r="AN122" s="991"/>
      <c r="AO122" s="992"/>
      <c r="AP122" s="994" t="s">
        <v>181</v>
      </c>
      <c r="AQ122" s="995"/>
      <c r="AR122" s="995"/>
      <c r="AS122" s="995"/>
      <c r="AT122" s="996"/>
      <c r="AU122" s="1024"/>
      <c r="AV122" s="1025"/>
      <c r="AW122" s="1025"/>
      <c r="AX122" s="1025"/>
      <c r="AY122" s="1026"/>
      <c r="AZ122" s="1006" t="s">
        <v>469</v>
      </c>
      <c r="BA122" s="997"/>
      <c r="BB122" s="997"/>
      <c r="BC122" s="997"/>
      <c r="BD122" s="997"/>
      <c r="BE122" s="997"/>
      <c r="BF122" s="997"/>
      <c r="BG122" s="997"/>
      <c r="BH122" s="997"/>
      <c r="BI122" s="997"/>
      <c r="BJ122" s="997"/>
      <c r="BK122" s="997"/>
      <c r="BL122" s="997"/>
      <c r="BM122" s="997"/>
      <c r="BN122" s="997"/>
      <c r="BO122" s="997"/>
      <c r="BP122" s="998"/>
      <c r="BQ122" s="1029">
        <v>29627978</v>
      </c>
      <c r="BR122" s="1030"/>
      <c r="BS122" s="1030"/>
      <c r="BT122" s="1030"/>
      <c r="BU122" s="1030"/>
      <c r="BV122" s="1030">
        <v>30228024</v>
      </c>
      <c r="BW122" s="1030"/>
      <c r="BX122" s="1030"/>
      <c r="BY122" s="1030"/>
      <c r="BZ122" s="1030"/>
      <c r="CA122" s="1030">
        <v>32701875</v>
      </c>
      <c r="CB122" s="1030"/>
      <c r="CC122" s="1030"/>
      <c r="CD122" s="1030"/>
      <c r="CE122" s="1030"/>
      <c r="CF122" s="1050">
        <v>218.2</v>
      </c>
      <c r="CG122" s="1051"/>
      <c r="CH122" s="1051"/>
      <c r="CI122" s="1051"/>
      <c r="CJ122" s="1051"/>
      <c r="CK122" s="1042"/>
      <c r="CL122" s="1043"/>
      <c r="CM122" s="1043"/>
      <c r="CN122" s="1043"/>
      <c r="CO122" s="1044"/>
      <c r="CP122" s="1052" t="s">
        <v>406</v>
      </c>
      <c r="CQ122" s="1053"/>
      <c r="CR122" s="1053"/>
      <c r="CS122" s="1053"/>
      <c r="CT122" s="1053"/>
      <c r="CU122" s="1053"/>
      <c r="CV122" s="1053"/>
      <c r="CW122" s="1053"/>
      <c r="CX122" s="1053"/>
      <c r="CY122" s="1053"/>
      <c r="CZ122" s="1053"/>
      <c r="DA122" s="1053"/>
      <c r="DB122" s="1053"/>
      <c r="DC122" s="1053"/>
      <c r="DD122" s="1053"/>
      <c r="DE122" s="1053"/>
      <c r="DF122" s="1054"/>
      <c r="DG122" s="951">
        <v>671242</v>
      </c>
      <c r="DH122" s="952"/>
      <c r="DI122" s="952"/>
      <c r="DJ122" s="952"/>
      <c r="DK122" s="952"/>
      <c r="DL122" s="952">
        <v>563398</v>
      </c>
      <c r="DM122" s="952"/>
      <c r="DN122" s="952"/>
      <c r="DO122" s="952"/>
      <c r="DP122" s="952"/>
      <c r="DQ122" s="952">
        <v>458298</v>
      </c>
      <c r="DR122" s="952"/>
      <c r="DS122" s="952"/>
      <c r="DT122" s="952"/>
      <c r="DU122" s="952"/>
      <c r="DV122" s="953">
        <v>3.1</v>
      </c>
      <c r="DW122" s="953"/>
      <c r="DX122" s="953"/>
      <c r="DY122" s="953"/>
      <c r="DZ122" s="954"/>
    </row>
    <row r="123" spans="1:130" s="226" customFormat="1" ht="26.25" customHeight="1" x14ac:dyDescent="0.15">
      <c r="A123" s="1091"/>
      <c r="B123" s="978"/>
      <c r="C123" s="948" t="s">
        <v>454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16566</v>
      </c>
      <c r="AB123" s="991"/>
      <c r="AC123" s="991"/>
      <c r="AD123" s="991"/>
      <c r="AE123" s="992"/>
      <c r="AF123" s="993">
        <v>11346</v>
      </c>
      <c r="AG123" s="991"/>
      <c r="AH123" s="991"/>
      <c r="AI123" s="991"/>
      <c r="AJ123" s="992"/>
      <c r="AK123" s="993">
        <v>11127</v>
      </c>
      <c r="AL123" s="991"/>
      <c r="AM123" s="991"/>
      <c r="AN123" s="991"/>
      <c r="AO123" s="992"/>
      <c r="AP123" s="994">
        <v>0.1</v>
      </c>
      <c r="AQ123" s="995"/>
      <c r="AR123" s="995"/>
      <c r="AS123" s="995"/>
      <c r="AT123" s="996"/>
      <c r="AU123" s="1027"/>
      <c r="AV123" s="1028"/>
      <c r="AW123" s="1028"/>
      <c r="AX123" s="1028"/>
      <c r="AY123" s="1028"/>
      <c r="AZ123" s="257" t="s">
        <v>184</v>
      </c>
      <c r="BA123" s="257"/>
      <c r="BB123" s="257"/>
      <c r="BC123" s="257"/>
      <c r="BD123" s="257"/>
      <c r="BE123" s="257"/>
      <c r="BF123" s="257"/>
      <c r="BG123" s="257"/>
      <c r="BH123" s="257"/>
      <c r="BI123" s="257"/>
      <c r="BJ123" s="257"/>
      <c r="BK123" s="257"/>
      <c r="BL123" s="257"/>
      <c r="BM123" s="257"/>
      <c r="BN123" s="257"/>
      <c r="BO123" s="1007" t="s">
        <v>470</v>
      </c>
      <c r="BP123" s="1038"/>
      <c r="BQ123" s="1097">
        <v>44032947</v>
      </c>
      <c r="BR123" s="1098"/>
      <c r="BS123" s="1098"/>
      <c r="BT123" s="1098"/>
      <c r="BU123" s="1098"/>
      <c r="BV123" s="1098">
        <v>45574261</v>
      </c>
      <c r="BW123" s="1098"/>
      <c r="BX123" s="1098"/>
      <c r="BY123" s="1098"/>
      <c r="BZ123" s="1098"/>
      <c r="CA123" s="1098">
        <v>47868279</v>
      </c>
      <c r="CB123" s="1098"/>
      <c r="CC123" s="1098"/>
      <c r="CD123" s="1098"/>
      <c r="CE123" s="1098"/>
      <c r="CF123" s="1031"/>
      <c r="CG123" s="1032"/>
      <c r="CH123" s="1032"/>
      <c r="CI123" s="1032"/>
      <c r="CJ123" s="1033"/>
      <c r="CK123" s="1042"/>
      <c r="CL123" s="1043"/>
      <c r="CM123" s="1043"/>
      <c r="CN123" s="1043"/>
      <c r="CO123" s="1044"/>
      <c r="CP123" s="1052" t="s">
        <v>471</v>
      </c>
      <c r="CQ123" s="1053"/>
      <c r="CR123" s="1053"/>
      <c r="CS123" s="1053"/>
      <c r="CT123" s="1053"/>
      <c r="CU123" s="1053"/>
      <c r="CV123" s="1053"/>
      <c r="CW123" s="1053"/>
      <c r="CX123" s="1053"/>
      <c r="CY123" s="1053"/>
      <c r="CZ123" s="1053"/>
      <c r="DA123" s="1053"/>
      <c r="DB123" s="1053"/>
      <c r="DC123" s="1053"/>
      <c r="DD123" s="1053"/>
      <c r="DE123" s="1053"/>
      <c r="DF123" s="1054"/>
      <c r="DG123" s="990">
        <v>284033</v>
      </c>
      <c r="DH123" s="991"/>
      <c r="DI123" s="991"/>
      <c r="DJ123" s="991"/>
      <c r="DK123" s="992"/>
      <c r="DL123" s="993">
        <v>373157</v>
      </c>
      <c r="DM123" s="991"/>
      <c r="DN123" s="991"/>
      <c r="DO123" s="991"/>
      <c r="DP123" s="992"/>
      <c r="DQ123" s="993">
        <v>437978</v>
      </c>
      <c r="DR123" s="991"/>
      <c r="DS123" s="991"/>
      <c r="DT123" s="991"/>
      <c r="DU123" s="992"/>
      <c r="DV123" s="994">
        <v>2.9</v>
      </c>
      <c r="DW123" s="995"/>
      <c r="DX123" s="995"/>
      <c r="DY123" s="995"/>
      <c r="DZ123" s="996"/>
    </row>
    <row r="124" spans="1:130" s="226" customFormat="1" ht="26.25" customHeight="1" thickBot="1" x14ac:dyDescent="0.2">
      <c r="A124" s="1091"/>
      <c r="B124" s="978"/>
      <c r="C124" s="948" t="s">
        <v>457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181</v>
      </c>
      <c r="AB124" s="991"/>
      <c r="AC124" s="991"/>
      <c r="AD124" s="991"/>
      <c r="AE124" s="992"/>
      <c r="AF124" s="993" t="s">
        <v>181</v>
      </c>
      <c r="AG124" s="991"/>
      <c r="AH124" s="991"/>
      <c r="AI124" s="991"/>
      <c r="AJ124" s="992"/>
      <c r="AK124" s="993" t="s">
        <v>181</v>
      </c>
      <c r="AL124" s="991"/>
      <c r="AM124" s="991"/>
      <c r="AN124" s="991"/>
      <c r="AO124" s="992"/>
      <c r="AP124" s="994" t="s">
        <v>181</v>
      </c>
      <c r="AQ124" s="995"/>
      <c r="AR124" s="995"/>
      <c r="AS124" s="995"/>
      <c r="AT124" s="996"/>
      <c r="AU124" s="1093" t="s">
        <v>472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20.2</v>
      </c>
      <c r="BR124" s="1060"/>
      <c r="BS124" s="1060"/>
      <c r="BT124" s="1060"/>
      <c r="BU124" s="1060"/>
      <c r="BV124" s="1060">
        <v>21.6</v>
      </c>
      <c r="BW124" s="1060"/>
      <c r="BX124" s="1060"/>
      <c r="BY124" s="1060"/>
      <c r="BZ124" s="1060"/>
      <c r="CA124" s="1060">
        <v>26.5</v>
      </c>
      <c r="CB124" s="1060"/>
      <c r="CC124" s="1060"/>
      <c r="CD124" s="1060"/>
      <c r="CE124" s="1060"/>
      <c r="CF124" s="1061"/>
      <c r="CG124" s="1062"/>
      <c r="CH124" s="1062"/>
      <c r="CI124" s="1062"/>
      <c r="CJ124" s="1063"/>
      <c r="CK124" s="1045"/>
      <c r="CL124" s="1045"/>
      <c r="CM124" s="1045"/>
      <c r="CN124" s="1045"/>
      <c r="CO124" s="1046"/>
      <c r="CP124" s="1052" t="s">
        <v>473</v>
      </c>
      <c r="CQ124" s="1053"/>
      <c r="CR124" s="1053"/>
      <c r="CS124" s="1053"/>
      <c r="CT124" s="1053"/>
      <c r="CU124" s="1053"/>
      <c r="CV124" s="1053"/>
      <c r="CW124" s="1053"/>
      <c r="CX124" s="1053"/>
      <c r="CY124" s="1053"/>
      <c r="CZ124" s="1053"/>
      <c r="DA124" s="1053"/>
      <c r="DB124" s="1053"/>
      <c r="DC124" s="1053"/>
      <c r="DD124" s="1053"/>
      <c r="DE124" s="1053"/>
      <c r="DF124" s="1054"/>
      <c r="DG124" s="1037">
        <v>945780</v>
      </c>
      <c r="DH124" s="1016"/>
      <c r="DI124" s="1016"/>
      <c r="DJ124" s="1016"/>
      <c r="DK124" s="1017"/>
      <c r="DL124" s="1015">
        <v>885401</v>
      </c>
      <c r="DM124" s="1016"/>
      <c r="DN124" s="1016"/>
      <c r="DO124" s="1016"/>
      <c r="DP124" s="1017"/>
      <c r="DQ124" s="1015">
        <v>624854</v>
      </c>
      <c r="DR124" s="1016"/>
      <c r="DS124" s="1016"/>
      <c r="DT124" s="1016"/>
      <c r="DU124" s="1017"/>
      <c r="DV124" s="1018">
        <v>4.2</v>
      </c>
      <c r="DW124" s="1019"/>
      <c r="DX124" s="1019"/>
      <c r="DY124" s="1019"/>
      <c r="DZ124" s="1020"/>
    </row>
    <row r="125" spans="1:130" s="226" customFormat="1" ht="26.25" customHeight="1" x14ac:dyDescent="0.15">
      <c r="A125" s="1091"/>
      <c r="B125" s="978"/>
      <c r="C125" s="948" t="s">
        <v>460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181</v>
      </c>
      <c r="AB125" s="991"/>
      <c r="AC125" s="991"/>
      <c r="AD125" s="991"/>
      <c r="AE125" s="992"/>
      <c r="AF125" s="993" t="s">
        <v>181</v>
      </c>
      <c r="AG125" s="991"/>
      <c r="AH125" s="991"/>
      <c r="AI125" s="991"/>
      <c r="AJ125" s="992"/>
      <c r="AK125" s="993" t="s">
        <v>181</v>
      </c>
      <c r="AL125" s="991"/>
      <c r="AM125" s="991"/>
      <c r="AN125" s="991"/>
      <c r="AO125" s="992"/>
      <c r="AP125" s="994" t="s">
        <v>181</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474</v>
      </c>
      <c r="CL125" s="1040"/>
      <c r="CM125" s="1040"/>
      <c r="CN125" s="1040"/>
      <c r="CO125" s="1041"/>
      <c r="CP125" s="972" t="s">
        <v>475</v>
      </c>
      <c r="CQ125" s="921"/>
      <c r="CR125" s="921"/>
      <c r="CS125" s="921"/>
      <c r="CT125" s="921"/>
      <c r="CU125" s="921"/>
      <c r="CV125" s="921"/>
      <c r="CW125" s="921"/>
      <c r="CX125" s="921"/>
      <c r="CY125" s="921"/>
      <c r="CZ125" s="921"/>
      <c r="DA125" s="921"/>
      <c r="DB125" s="921"/>
      <c r="DC125" s="921"/>
      <c r="DD125" s="921"/>
      <c r="DE125" s="921"/>
      <c r="DF125" s="922"/>
      <c r="DG125" s="958" t="s">
        <v>181</v>
      </c>
      <c r="DH125" s="959"/>
      <c r="DI125" s="959"/>
      <c r="DJ125" s="959"/>
      <c r="DK125" s="959"/>
      <c r="DL125" s="959" t="s">
        <v>181</v>
      </c>
      <c r="DM125" s="959"/>
      <c r="DN125" s="959"/>
      <c r="DO125" s="959"/>
      <c r="DP125" s="959"/>
      <c r="DQ125" s="959" t="s">
        <v>181</v>
      </c>
      <c r="DR125" s="959"/>
      <c r="DS125" s="959"/>
      <c r="DT125" s="959"/>
      <c r="DU125" s="959"/>
      <c r="DV125" s="960" t="s">
        <v>181</v>
      </c>
      <c r="DW125" s="960"/>
      <c r="DX125" s="960"/>
      <c r="DY125" s="960"/>
      <c r="DZ125" s="961"/>
    </row>
    <row r="126" spans="1:130" s="226" customFormat="1" ht="26.25" customHeight="1" thickBot="1" x14ac:dyDescent="0.2">
      <c r="A126" s="1091"/>
      <c r="B126" s="978"/>
      <c r="C126" s="948" t="s">
        <v>462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181</v>
      </c>
      <c r="AB126" s="991"/>
      <c r="AC126" s="991"/>
      <c r="AD126" s="991"/>
      <c r="AE126" s="992"/>
      <c r="AF126" s="993" t="s">
        <v>181</v>
      </c>
      <c r="AG126" s="991"/>
      <c r="AH126" s="991"/>
      <c r="AI126" s="991"/>
      <c r="AJ126" s="992"/>
      <c r="AK126" s="993" t="s">
        <v>181</v>
      </c>
      <c r="AL126" s="991"/>
      <c r="AM126" s="991"/>
      <c r="AN126" s="991"/>
      <c r="AO126" s="992"/>
      <c r="AP126" s="994" t="s">
        <v>181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476</v>
      </c>
      <c r="CQ126" s="982"/>
      <c r="CR126" s="982"/>
      <c r="CS126" s="982"/>
      <c r="CT126" s="982"/>
      <c r="CU126" s="982"/>
      <c r="CV126" s="982"/>
      <c r="CW126" s="982"/>
      <c r="CX126" s="982"/>
      <c r="CY126" s="982"/>
      <c r="CZ126" s="982"/>
      <c r="DA126" s="982"/>
      <c r="DB126" s="982"/>
      <c r="DC126" s="982"/>
      <c r="DD126" s="982"/>
      <c r="DE126" s="982"/>
      <c r="DF126" s="983"/>
      <c r="DG126" s="951" t="s">
        <v>181</v>
      </c>
      <c r="DH126" s="952"/>
      <c r="DI126" s="952"/>
      <c r="DJ126" s="952"/>
      <c r="DK126" s="952"/>
      <c r="DL126" s="952" t="s">
        <v>181</v>
      </c>
      <c r="DM126" s="952"/>
      <c r="DN126" s="952"/>
      <c r="DO126" s="952"/>
      <c r="DP126" s="952"/>
      <c r="DQ126" s="952" t="s">
        <v>181</v>
      </c>
      <c r="DR126" s="952"/>
      <c r="DS126" s="952"/>
      <c r="DT126" s="952"/>
      <c r="DU126" s="952"/>
      <c r="DV126" s="953" t="s">
        <v>181</v>
      </c>
      <c r="DW126" s="953"/>
      <c r="DX126" s="953"/>
      <c r="DY126" s="953"/>
      <c r="DZ126" s="954"/>
    </row>
    <row r="127" spans="1:130" s="226" customFormat="1" ht="26.25" customHeight="1" x14ac:dyDescent="0.15">
      <c r="A127" s="1092"/>
      <c r="B127" s="980"/>
      <c r="C127" s="1034" t="s">
        <v>477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75</v>
      </c>
      <c r="AB127" s="991"/>
      <c r="AC127" s="991"/>
      <c r="AD127" s="991"/>
      <c r="AE127" s="992"/>
      <c r="AF127" s="993" t="s">
        <v>181</v>
      </c>
      <c r="AG127" s="991"/>
      <c r="AH127" s="991"/>
      <c r="AI127" s="991"/>
      <c r="AJ127" s="992"/>
      <c r="AK127" s="993" t="s">
        <v>181</v>
      </c>
      <c r="AL127" s="991"/>
      <c r="AM127" s="991"/>
      <c r="AN127" s="991"/>
      <c r="AO127" s="992"/>
      <c r="AP127" s="994" t="s">
        <v>181</v>
      </c>
      <c r="AQ127" s="995"/>
      <c r="AR127" s="995"/>
      <c r="AS127" s="995"/>
      <c r="AT127" s="996"/>
      <c r="AU127" s="262"/>
      <c r="AV127" s="262"/>
      <c r="AW127" s="262"/>
      <c r="AX127" s="1064" t="s">
        <v>478</v>
      </c>
      <c r="AY127" s="1065"/>
      <c r="AZ127" s="1065"/>
      <c r="BA127" s="1065"/>
      <c r="BB127" s="1065"/>
      <c r="BC127" s="1065"/>
      <c r="BD127" s="1065"/>
      <c r="BE127" s="1066"/>
      <c r="BF127" s="1067" t="s">
        <v>479</v>
      </c>
      <c r="BG127" s="1065"/>
      <c r="BH127" s="1065"/>
      <c r="BI127" s="1065"/>
      <c r="BJ127" s="1065"/>
      <c r="BK127" s="1065"/>
      <c r="BL127" s="1066"/>
      <c r="BM127" s="1067" t="s">
        <v>480</v>
      </c>
      <c r="BN127" s="1065"/>
      <c r="BO127" s="1065"/>
      <c r="BP127" s="1065"/>
      <c r="BQ127" s="1065"/>
      <c r="BR127" s="1065"/>
      <c r="BS127" s="1066"/>
      <c r="BT127" s="1067" t="s">
        <v>481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482</v>
      </c>
      <c r="CQ127" s="982"/>
      <c r="CR127" s="982"/>
      <c r="CS127" s="982"/>
      <c r="CT127" s="982"/>
      <c r="CU127" s="982"/>
      <c r="CV127" s="982"/>
      <c r="CW127" s="982"/>
      <c r="CX127" s="982"/>
      <c r="CY127" s="982"/>
      <c r="CZ127" s="982"/>
      <c r="DA127" s="982"/>
      <c r="DB127" s="982"/>
      <c r="DC127" s="982"/>
      <c r="DD127" s="982"/>
      <c r="DE127" s="982"/>
      <c r="DF127" s="983"/>
      <c r="DG127" s="951" t="s">
        <v>181</v>
      </c>
      <c r="DH127" s="952"/>
      <c r="DI127" s="952"/>
      <c r="DJ127" s="952"/>
      <c r="DK127" s="952"/>
      <c r="DL127" s="952" t="s">
        <v>181</v>
      </c>
      <c r="DM127" s="952"/>
      <c r="DN127" s="952"/>
      <c r="DO127" s="952"/>
      <c r="DP127" s="952"/>
      <c r="DQ127" s="952" t="s">
        <v>181</v>
      </c>
      <c r="DR127" s="952"/>
      <c r="DS127" s="952"/>
      <c r="DT127" s="952"/>
      <c r="DU127" s="952"/>
      <c r="DV127" s="953" t="s">
        <v>181</v>
      </c>
      <c r="DW127" s="953"/>
      <c r="DX127" s="953"/>
      <c r="DY127" s="953"/>
      <c r="DZ127" s="954"/>
    </row>
    <row r="128" spans="1:130" s="226" customFormat="1" ht="26.25" customHeight="1" thickBot="1" x14ac:dyDescent="0.2">
      <c r="A128" s="1075" t="s">
        <v>483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484</v>
      </c>
      <c r="X128" s="1077"/>
      <c r="Y128" s="1077"/>
      <c r="Z128" s="1078"/>
      <c r="AA128" s="1079">
        <v>66995</v>
      </c>
      <c r="AB128" s="1080"/>
      <c r="AC128" s="1080"/>
      <c r="AD128" s="1080"/>
      <c r="AE128" s="1081"/>
      <c r="AF128" s="1082">
        <v>77083</v>
      </c>
      <c r="AG128" s="1080"/>
      <c r="AH128" s="1080"/>
      <c r="AI128" s="1080"/>
      <c r="AJ128" s="1081"/>
      <c r="AK128" s="1082">
        <v>81352</v>
      </c>
      <c r="AL128" s="1080"/>
      <c r="AM128" s="1080"/>
      <c r="AN128" s="1080"/>
      <c r="AO128" s="1081"/>
      <c r="AP128" s="1083"/>
      <c r="AQ128" s="1084"/>
      <c r="AR128" s="1084"/>
      <c r="AS128" s="1084"/>
      <c r="AT128" s="1085"/>
      <c r="AU128" s="262"/>
      <c r="AV128" s="262"/>
      <c r="AW128" s="262"/>
      <c r="AX128" s="920" t="s">
        <v>485</v>
      </c>
      <c r="AY128" s="921"/>
      <c r="AZ128" s="921"/>
      <c r="BA128" s="921"/>
      <c r="BB128" s="921"/>
      <c r="BC128" s="921"/>
      <c r="BD128" s="921"/>
      <c r="BE128" s="922"/>
      <c r="BF128" s="1086" t="s">
        <v>181</v>
      </c>
      <c r="BG128" s="1087"/>
      <c r="BH128" s="1087"/>
      <c r="BI128" s="1087"/>
      <c r="BJ128" s="1087"/>
      <c r="BK128" s="1087"/>
      <c r="BL128" s="1088"/>
      <c r="BM128" s="1086">
        <v>12.61</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486</v>
      </c>
      <c r="CQ128" s="1069"/>
      <c r="CR128" s="1069"/>
      <c r="CS128" s="1069"/>
      <c r="CT128" s="1069"/>
      <c r="CU128" s="1069"/>
      <c r="CV128" s="1069"/>
      <c r="CW128" s="1069"/>
      <c r="CX128" s="1069"/>
      <c r="CY128" s="1069"/>
      <c r="CZ128" s="1069"/>
      <c r="DA128" s="1069"/>
      <c r="DB128" s="1069"/>
      <c r="DC128" s="1069"/>
      <c r="DD128" s="1069"/>
      <c r="DE128" s="1069"/>
      <c r="DF128" s="1070"/>
      <c r="DG128" s="1071" t="s">
        <v>181</v>
      </c>
      <c r="DH128" s="1072"/>
      <c r="DI128" s="1072"/>
      <c r="DJ128" s="1072"/>
      <c r="DK128" s="1072"/>
      <c r="DL128" s="1072" t="s">
        <v>181</v>
      </c>
      <c r="DM128" s="1072"/>
      <c r="DN128" s="1072"/>
      <c r="DO128" s="1072"/>
      <c r="DP128" s="1072"/>
      <c r="DQ128" s="1072" t="s">
        <v>181</v>
      </c>
      <c r="DR128" s="1072"/>
      <c r="DS128" s="1072"/>
      <c r="DT128" s="1072"/>
      <c r="DU128" s="1072"/>
      <c r="DV128" s="1073" t="s">
        <v>181</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487</v>
      </c>
      <c r="X129" s="1106"/>
      <c r="Y129" s="1106"/>
      <c r="Z129" s="1107"/>
      <c r="AA129" s="990">
        <v>18766025</v>
      </c>
      <c r="AB129" s="991"/>
      <c r="AC129" s="991"/>
      <c r="AD129" s="991"/>
      <c r="AE129" s="992"/>
      <c r="AF129" s="993">
        <v>18193456</v>
      </c>
      <c r="AG129" s="991"/>
      <c r="AH129" s="991"/>
      <c r="AI129" s="991"/>
      <c r="AJ129" s="992"/>
      <c r="AK129" s="993">
        <v>17665905</v>
      </c>
      <c r="AL129" s="991"/>
      <c r="AM129" s="991"/>
      <c r="AN129" s="991"/>
      <c r="AO129" s="992"/>
      <c r="AP129" s="1108"/>
      <c r="AQ129" s="1109"/>
      <c r="AR129" s="1109"/>
      <c r="AS129" s="1109"/>
      <c r="AT129" s="1110"/>
      <c r="AU129" s="264"/>
      <c r="AV129" s="264"/>
      <c r="AW129" s="264"/>
      <c r="AX129" s="1099" t="s">
        <v>488</v>
      </c>
      <c r="AY129" s="982"/>
      <c r="AZ129" s="982"/>
      <c r="BA129" s="982"/>
      <c r="BB129" s="982"/>
      <c r="BC129" s="982"/>
      <c r="BD129" s="982"/>
      <c r="BE129" s="983"/>
      <c r="BF129" s="1100" t="s">
        <v>181</v>
      </c>
      <c r="BG129" s="1101"/>
      <c r="BH129" s="1101"/>
      <c r="BI129" s="1101"/>
      <c r="BJ129" s="1101"/>
      <c r="BK129" s="1101"/>
      <c r="BL129" s="1102"/>
      <c r="BM129" s="1100">
        <v>17.61</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490</v>
      </c>
      <c r="X130" s="1106"/>
      <c r="Y130" s="1106"/>
      <c r="Z130" s="1107"/>
      <c r="AA130" s="990">
        <v>2967912</v>
      </c>
      <c r="AB130" s="991"/>
      <c r="AC130" s="991"/>
      <c r="AD130" s="991"/>
      <c r="AE130" s="992"/>
      <c r="AF130" s="993">
        <v>2897487</v>
      </c>
      <c r="AG130" s="991"/>
      <c r="AH130" s="991"/>
      <c r="AI130" s="991"/>
      <c r="AJ130" s="992"/>
      <c r="AK130" s="993">
        <v>2678355</v>
      </c>
      <c r="AL130" s="991"/>
      <c r="AM130" s="991"/>
      <c r="AN130" s="991"/>
      <c r="AO130" s="992"/>
      <c r="AP130" s="1108"/>
      <c r="AQ130" s="1109"/>
      <c r="AR130" s="1109"/>
      <c r="AS130" s="1109"/>
      <c r="AT130" s="1110"/>
      <c r="AU130" s="264"/>
      <c r="AV130" s="264"/>
      <c r="AW130" s="264"/>
      <c r="AX130" s="1099" t="s">
        <v>491</v>
      </c>
      <c r="AY130" s="982"/>
      <c r="AZ130" s="982"/>
      <c r="BA130" s="982"/>
      <c r="BB130" s="982"/>
      <c r="BC130" s="982"/>
      <c r="BD130" s="982"/>
      <c r="BE130" s="983"/>
      <c r="BF130" s="1136">
        <v>10.7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492</v>
      </c>
      <c r="X131" s="1144"/>
      <c r="Y131" s="1144"/>
      <c r="Z131" s="1145"/>
      <c r="AA131" s="1037">
        <v>15798113</v>
      </c>
      <c r="AB131" s="1016"/>
      <c r="AC131" s="1016"/>
      <c r="AD131" s="1016"/>
      <c r="AE131" s="1017"/>
      <c r="AF131" s="1015">
        <v>15295969</v>
      </c>
      <c r="AG131" s="1016"/>
      <c r="AH131" s="1016"/>
      <c r="AI131" s="1016"/>
      <c r="AJ131" s="1017"/>
      <c r="AK131" s="1015">
        <v>14987550</v>
      </c>
      <c r="AL131" s="1016"/>
      <c r="AM131" s="1016"/>
      <c r="AN131" s="1016"/>
      <c r="AO131" s="1017"/>
      <c r="AP131" s="1146"/>
      <c r="AQ131" s="1147"/>
      <c r="AR131" s="1147"/>
      <c r="AS131" s="1147"/>
      <c r="AT131" s="1148"/>
      <c r="AU131" s="264"/>
      <c r="AV131" s="264"/>
      <c r="AW131" s="264"/>
      <c r="AX131" s="1118" t="s">
        <v>493</v>
      </c>
      <c r="AY131" s="1069"/>
      <c r="AZ131" s="1069"/>
      <c r="BA131" s="1069"/>
      <c r="BB131" s="1069"/>
      <c r="BC131" s="1069"/>
      <c r="BD131" s="1069"/>
      <c r="BE131" s="1070"/>
      <c r="BF131" s="1119">
        <v>26.5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495</v>
      </c>
      <c r="W132" s="1129"/>
      <c r="X132" s="1129"/>
      <c r="Y132" s="1129"/>
      <c r="Z132" s="1130"/>
      <c r="AA132" s="1131">
        <v>11.65701245</v>
      </c>
      <c r="AB132" s="1132"/>
      <c r="AC132" s="1132"/>
      <c r="AD132" s="1132"/>
      <c r="AE132" s="1133"/>
      <c r="AF132" s="1134">
        <v>10.77052392</v>
      </c>
      <c r="AG132" s="1132"/>
      <c r="AH132" s="1132"/>
      <c r="AI132" s="1132"/>
      <c r="AJ132" s="1133"/>
      <c r="AK132" s="1134">
        <v>9.9426190400000003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496</v>
      </c>
      <c r="W133" s="1112"/>
      <c r="X133" s="1112"/>
      <c r="Y133" s="1112"/>
      <c r="Z133" s="1113"/>
      <c r="AA133" s="1114">
        <v>11.7</v>
      </c>
      <c r="AB133" s="1115"/>
      <c r="AC133" s="1115"/>
      <c r="AD133" s="1115"/>
      <c r="AE133" s="1116"/>
      <c r="AF133" s="1114">
        <v>11.4</v>
      </c>
      <c r="AG133" s="1115"/>
      <c r="AH133" s="1115"/>
      <c r="AI133" s="1115"/>
      <c r="AJ133" s="1116"/>
      <c r="AK133" s="1114">
        <v>10.7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neZWSkuDtBr+k48QBFcXBRs02yRZIepqrQzE3s+XG4AFIpIAlEyjRDBSJuZGEcU22kwC8aD/QHQmsDxWQi2Qw==" saltValue="6HKT23bo7I7B7KQpwQ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2cXrn3KpNIE7/8AefTootdCrcibIebx2yPmQKyLAlfkckEqJ96Dby86uJ1E6QhGR2AsIHbBnfAqOeZH/IXxsQ==" saltValue="z5PnJHz/y/+TNxeQZsLe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SEP4nHQiZut75MUHiRp7mjoOZRVD+RfaEVD+GR/pm81ApT0+fOwpkvaGrJS0O8ifV+1Ij/pI+TQ3OyaIJ8hFA==" saltValue="fpIoiEKkTzOIXj0H8hCz/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505</v>
      </c>
      <c r="AL9" s="1155"/>
      <c r="AM9" s="1155"/>
      <c r="AN9" s="1156"/>
      <c r="AO9" s="292">
        <v>5081723</v>
      </c>
      <c r="AP9" s="292">
        <v>93830</v>
      </c>
      <c r="AQ9" s="293">
        <v>61846</v>
      </c>
      <c r="AR9" s="294">
        <v>51.7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506</v>
      </c>
      <c r="AL10" s="1155"/>
      <c r="AM10" s="1155"/>
      <c r="AN10" s="1156"/>
      <c r="AO10" s="295">
        <v>405723</v>
      </c>
      <c r="AP10" s="295">
        <v>7491</v>
      </c>
      <c r="AQ10" s="296">
        <v>5819</v>
      </c>
      <c r="AR10" s="297">
        <v>28.7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507</v>
      </c>
      <c r="AL11" s="1155"/>
      <c r="AM11" s="1155"/>
      <c r="AN11" s="1156"/>
      <c r="AO11" s="295">
        <v>987690</v>
      </c>
      <c r="AP11" s="295">
        <v>18237</v>
      </c>
      <c r="AQ11" s="296">
        <v>5868</v>
      </c>
      <c r="AR11" s="297">
        <v>210.8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508</v>
      </c>
      <c r="AL12" s="1155"/>
      <c r="AM12" s="1155"/>
      <c r="AN12" s="1156"/>
      <c r="AO12" s="295">
        <v>25166</v>
      </c>
      <c r="AP12" s="295">
        <v>465</v>
      </c>
      <c r="AQ12" s="296">
        <v>1247</v>
      </c>
      <c r="AR12" s="297">
        <v>-62.7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509</v>
      </c>
      <c r="AL13" s="1155"/>
      <c r="AM13" s="1155"/>
      <c r="AN13" s="1156"/>
      <c r="AO13" s="295" t="s">
        <v>510</v>
      </c>
      <c r="AP13" s="295" t="s">
        <v>510</v>
      </c>
      <c r="AQ13" s="296">
        <v>0</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511</v>
      </c>
      <c r="AL14" s="1155"/>
      <c r="AM14" s="1155"/>
      <c r="AN14" s="1156"/>
      <c r="AO14" s="295">
        <v>81566</v>
      </c>
      <c r="AP14" s="295">
        <v>1506</v>
      </c>
      <c r="AQ14" s="296">
        <v>2376</v>
      </c>
      <c r="AR14" s="297">
        <v>-36.6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512</v>
      </c>
      <c r="AL15" s="1155"/>
      <c r="AM15" s="1155"/>
      <c r="AN15" s="1156"/>
      <c r="AO15" s="295">
        <v>78490</v>
      </c>
      <c r="AP15" s="295">
        <v>1449</v>
      </c>
      <c r="AQ15" s="296">
        <v>1663</v>
      </c>
      <c r="AR15" s="297">
        <v>-12.9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513</v>
      </c>
      <c r="AL16" s="1158"/>
      <c r="AM16" s="1158"/>
      <c r="AN16" s="1159"/>
      <c r="AO16" s="295">
        <v>-469758</v>
      </c>
      <c r="AP16" s="295">
        <v>-8674</v>
      </c>
      <c r="AQ16" s="296">
        <v>-5271</v>
      </c>
      <c r="AR16" s="297">
        <v>64.599999999999994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184</v>
      </c>
      <c r="AL17" s="1158"/>
      <c r="AM17" s="1158"/>
      <c r="AN17" s="1159"/>
      <c r="AO17" s="295">
        <v>6190600</v>
      </c>
      <c r="AP17" s="295">
        <v>114304</v>
      </c>
      <c r="AQ17" s="296">
        <v>73548</v>
      </c>
      <c r="AR17" s="297">
        <v>55.4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518</v>
      </c>
      <c r="AL21" s="1150"/>
      <c r="AM21" s="1150"/>
      <c r="AN21" s="1151"/>
      <c r="AO21" s="307">
        <v>9.92</v>
      </c>
      <c r="AP21" s="308">
        <v>7.24</v>
      </c>
      <c r="AQ21" s="309">
        <v>2.68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519</v>
      </c>
      <c r="AL22" s="1150"/>
      <c r="AM22" s="1150"/>
      <c r="AN22" s="1151"/>
      <c r="AO22" s="312">
        <v>95.1</v>
      </c>
      <c r="AP22" s="313">
        <v>98.4</v>
      </c>
      <c r="AQ22" s="314">
        <v>-3.3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524</v>
      </c>
      <c r="AL32" s="1166"/>
      <c r="AM32" s="1166"/>
      <c r="AN32" s="1167"/>
      <c r="AO32" s="322">
        <v>3358648</v>
      </c>
      <c r="AP32" s="322">
        <v>62015</v>
      </c>
      <c r="AQ32" s="323">
        <v>39633</v>
      </c>
      <c r="AR32" s="324">
        <v>56.5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525</v>
      </c>
      <c r="AL33" s="1166"/>
      <c r="AM33" s="1166"/>
      <c r="AN33" s="1167"/>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526</v>
      </c>
      <c r="AL34" s="1166"/>
      <c r="AM34" s="1166"/>
      <c r="AN34" s="1167"/>
      <c r="AO34" s="322" t="s">
        <v>510</v>
      </c>
      <c r="AP34" s="322" t="s">
        <v>510</v>
      </c>
      <c r="AQ34" s="323">
        <v>58</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527</v>
      </c>
      <c r="AL35" s="1166"/>
      <c r="AM35" s="1166"/>
      <c r="AN35" s="1167"/>
      <c r="AO35" s="322">
        <v>842482</v>
      </c>
      <c r="AP35" s="322">
        <v>15556</v>
      </c>
      <c r="AQ35" s="323">
        <v>13693</v>
      </c>
      <c r="AR35" s="324">
        <v>13.6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528</v>
      </c>
      <c r="AL36" s="1166"/>
      <c r="AM36" s="1166"/>
      <c r="AN36" s="1167"/>
      <c r="AO36" s="322">
        <v>28416</v>
      </c>
      <c r="AP36" s="322">
        <v>525</v>
      </c>
      <c r="AQ36" s="323">
        <v>1763</v>
      </c>
      <c r="AR36" s="324">
        <v>-70.2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529</v>
      </c>
      <c r="AL37" s="1166"/>
      <c r="AM37" s="1166"/>
      <c r="AN37" s="1167"/>
      <c r="AO37" s="322">
        <v>20100</v>
      </c>
      <c r="AP37" s="322">
        <v>371</v>
      </c>
      <c r="AQ37" s="323">
        <v>897</v>
      </c>
      <c r="AR37" s="324">
        <v>-58.6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530</v>
      </c>
      <c r="AL38" s="1169"/>
      <c r="AM38" s="1169"/>
      <c r="AN38" s="1170"/>
      <c r="AO38" s="325">
        <v>216</v>
      </c>
      <c r="AP38" s="325">
        <v>4</v>
      </c>
      <c r="AQ38" s="326">
        <v>1</v>
      </c>
      <c r="AR38" s="314">
        <v>300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531</v>
      </c>
      <c r="AL39" s="1169"/>
      <c r="AM39" s="1169"/>
      <c r="AN39" s="1170"/>
      <c r="AO39" s="322">
        <v>-81352</v>
      </c>
      <c r="AP39" s="322">
        <v>-1502</v>
      </c>
      <c r="AQ39" s="323">
        <v>-5566</v>
      </c>
      <c r="AR39" s="324">
        <v>-73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532</v>
      </c>
      <c r="AL40" s="1166"/>
      <c r="AM40" s="1166"/>
      <c r="AN40" s="1167"/>
      <c r="AO40" s="322">
        <v>-2678355</v>
      </c>
      <c r="AP40" s="322">
        <v>-49454</v>
      </c>
      <c r="AQ40" s="323">
        <v>-36175</v>
      </c>
      <c r="AR40" s="324">
        <v>36.700000000000003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297</v>
      </c>
      <c r="AL41" s="1172"/>
      <c r="AM41" s="1172"/>
      <c r="AN41" s="1173"/>
      <c r="AO41" s="322">
        <v>1490155</v>
      </c>
      <c r="AP41" s="322">
        <v>27514</v>
      </c>
      <c r="AQ41" s="323">
        <v>14303</v>
      </c>
      <c r="AR41" s="324">
        <v>92.4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500</v>
      </c>
      <c r="AN49" s="1162" t="s">
        <v>536</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18567719</v>
      </c>
      <c r="AN51" s="344">
        <v>323147</v>
      </c>
      <c r="AO51" s="345">
        <v>427.4</v>
      </c>
      <c r="AP51" s="346">
        <v>63956</v>
      </c>
      <c r="AQ51" s="347">
        <v>25.7</v>
      </c>
      <c r="AR51" s="348">
        <v>401.7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2881550</v>
      </c>
      <c r="AN52" s="352">
        <v>50150</v>
      </c>
      <c r="AO52" s="353">
        <v>74.5</v>
      </c>
      <c r="AP52" s="354">
        <v>29239</v>
      </c>
      <c r="AQ52" s="355">
        <v>8.8000000000000007</v>
      </c>
      <c r="AR52" s="356">
        <v>65.7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18113661</v>
      </c>
      <c r="AN53" s="344">
        <v>318931</v>
      </c>
      <c r="AO53" s="345">
        <v>-1.3</v>
      </c>
      <c r="AP53" s="346">
        <v>66255</v>
      </c>
      <c r="AQ53" s="347">
        <v>3.6</v>
      </c>
      <c r="AR53" s="348">
        <v>-4.9000000000000004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3585636</v>
      </c>
      <c r="AN54" s="352">
        <v>63133</v>
      </c>
      <c r="AO54" s="353">
        <v>25.9</v>
      </c>
      <c r="AP54" s="354">
        <v>31822</v>
      </c>
      <c r="AQ54" s="355">
        <v>8.8000000000000007</v>
      </c>
      <c r="AR54" s="356">
        <v>17.100000000000001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23710608</v>
      </c>
      <c r="AN55" s="344">
        <v>423169</v>
      </c>
      <c r="AO55" s="345">
        <v>32.700000000000003</v>
      </c>
      <c r="AP55" s="346">
        <v>92247</v>
      </c>
      <c r="AQ55" s="347">
        <v>39.200000000000003</v>
      </c>
      <c r="AR55" s="348">
        <v>-6.5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3472353</v>
      </c>
      <c r="AN56" s="352">
        <v>61972</v>
      </c>
      <c r="AO56" s="353">
        <v>-1.8</v>
      </c>
      <c r="AP56" s="354">
        <v>37204</v>
      </c>
      <c r="AQ56" s="355">
        <v>16.899999999999999</v>
      </c>
      <c r="AR56" s="356">
        <v>-18.7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16338342</v>
      </c>
      <c r="AN57" s="344">
        <v>296253</v>
      </c>
      <c r="AO57" s="345">
        <v>-30</v>
      </c>
      <c r="AP57" s="346">
        <v>57295</v>
      </c>
      <c r="AQ57" s="347">
        <v>-37.9</v>
      </c>
      <c r="AR57" s="348">
        <v>7.9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4553461</v>
      </c>
      <c r="AN58" s="352">
        <v>82565</v>
      </c>
      <c r="AO58" s="353">
        <v>33.200000000000003</v>
      </c>
      <c r="AP58" s="354">
        <v>32771</v>
      </c>
      <c r="AQ58" s="355">
        <v>-11.9</v>
      </c>
      <c r="AR58" s="356">
        <v>45.1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14207188</v>
      </c>
      <c r="AN59" s="344">
        <v>262324</v>
      </c>
      <c r="AO59" s="345">
        <v>-11.5</v>
      </c>
      <c r="AP59" s="346">
        <v>54110</v>
      </c>
      <c r="AQ59" s="347">
        <v>-5.6</v>
      </c>
      <c r="AR59" s="348">
        <v>-5.9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5372449</v>
      </c>
      <c r="AN60" s="352">
        <v>99198</v>
      </c>
      <c r="AO60" s="353">
        <v>20.100000000000001</v>
      </c>
      <c r="AP60" s="354">
        <v>30620</v>
      </c>
      <c r="AQ60" s="355">
        <v>-6.6</v>
      </c>
      <c r="AR60" s="356">
        <v>26.7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18187504</v>
      </c>
      <c r="AN61" s="359">
        <v>324765</v>
      </c>
      <c r="AO61" s="360">
        <v>83.5</v>
      </c>
      <c r="AP61" s="361">
        <v>66773</v>
      </c>
      <c r="AQ61" s="362">
        <v>5</v>
      </c>
      <c r="AR61" s="348">
        <v>78.5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3973090</v>
      </c>
      <c r="AN62" s="352">
        <v>71404</v>
      </c>
      <c r="AO62" s="353">
        <v>30.4</v>
      </c>
      <c r="AP62" s="354">
        <v>32331</v>
      </c>
      <c r="AQ62" s="355">
        <v>3.2</v>
      </c>
      <c r="AR62" s="356">
        <v>27.2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0Pav43pPVF8eFEmS0Jk7+RA3DW5CO6kF1b9MBUUadDZ7AlrwdKIefcIiHf/tVGl6dK1kV+sYYM2kuq4Wcl5BMA==" saltValue="gb7DgUnz6tJVxt3fuAH/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1fZvViSiea1fLN6iCSRn9P4l1VRx0dITS1K6QaDR5+sTw5lisadGuLQ0SGnsY/BADhoi+1YLaGpkaI+f4Qv5g==" saltValue="97piUlgmqnb8Ps594zXY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QSp1zXWScieThuwiZSx9wy80I/R63sMrGRBGKLHmPCXrVichyhTPN53Nw0wRrqPv1joSuU/E1gB1/yHlAfbZA==" saltValue="aY1v6UnMYO+iXDYtmP0W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74" t="s">
        <v>3</v>
      </c>
      <c r="D47" s="1174"/>
      <c r="E47" s="1175"/>
      <c r="F47" s="11">
        <v>45.85</v>
      </c>
      <c r="G47" s="12">
        <v>49.85</v>
      </c>
      <c r="H47" s="12">
        <v>48.27</v>
      </c>
      <c r="I47" s="12">
        <v>51.57</v>
      </c>
      <c r="J47" s="13">
        <v>42.65</v>
      </c>
    </row>
    <row r="48" spans="2:10" ht="57.75" customHeight="1" x14ac:dyDescent="0.15">
      <c r="B48" s="14"/>
      <c r="C48" s="1176" t="s">
        <v>4</v>
      </c>
      <c r="D48" s="1176"/>
      <c r="E48" s="1177"/>
      <c r="F48" s="15">
        <v>17.059999999999999</v>
      </c>
      <c r="G48" s="16">
        <v>8.89</v>
      </c>
      <c r="H48" s="16">
        <v>21.52</v>
      </c>
      <c r="I48" s="16">
        <v>13.69</v>
      </c>
      <c r="J48" s="17">
        <v>9.9700000000000006</v>
      </c>
    </row>
    <row r="49" spans="2:10" ht="57.75" customHeight="1" thickBot="1" x14ac:dyDescent="0.2">
      <c r="B49" s="18"/>
      <c r="C49" s="1178" t="s">
        <v>5</v>
      </c>
      <c r="D49" s="1178"/>
      <c r="E49" s="1179"/>
      <c r="F49" s="19">
        <v>12.24</v>
      </c>
      <c r="G49" s="20" t="s">
        <v>557</v>
      </c>
      <c r="H49" s="20">
        <v>11.69</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58zL8hlcE/264WIwZ9wLR5D3DxTMNTVeh5kkW8w9vcgu48xTeyh/tGMCagRRUdaBB1IIHJSqINNRCEgcYhUlw==" saltValue="mvI8dtjxAaYZ7XD6Yqw1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2019-03-01T04:58:58Z</cp:lastPrinted>
  <dcterms:created xsi:type="dcterms:W3CDTF">2019-02-14T01:20:59Z</dcterms:created>
  <dcterms:modified xsi:type="dcterms:W3CDTF">2019-10-21T07:24:05Z</dcterms:modified>
  <cp:category/>
</cp:coreProperties>
</file>