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3　財政\31その他（財政関係）\25　財政状況資料集…旧財政比較分析表等\Ｒ2\R1年度版（H30決算情報）\13 公表(最終版)\01 盛岡市-宮古市-大船渡市-花巻市-北上市\"/>
    </mc:Choice>
  </mc:AlternateContent>
  <bookViews>
    <workbookView xWindow="0" yWindow="0" windowWidth="20490" windowHeight="6255" tabRatio="85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BW34" i="10"/>
  <c r="BW35" i="10" s="1"/>
  <c r="BE34" i="10"/>
  <c r="AM34" i="10"/>
  <c r="U34" i="10"/>
  <c r="C34" i="10"/>
  <c r="BW36" i="10" l="1"/>
  <c r="BW37" i="10" s="1"/>
  <c r="BW38" i="10" s="1"/>
  <c r="BW39" i="10" s="1"/>
  <c r="CO34" i="10"/>
  <c r="CO35" i="10" s="1"/>
  <c r="CO36" i="10" s="1"/>
  <c r="CO37" i="10" s="1"/>
  <c r="CO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<sst xmlns="http://schemas.openxmlformats.org/spreadsheetml/2006/main" count="1102" uniqueCount="636">
  <si>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</si>
  <si>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</si>
  <si>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</si>
  <si>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</si>
  <si>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</si>
  <si>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</si>
  <si>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</si>
  <si>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</si>
  <si>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</si>
  <si>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</si>
  <si>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</si>
  <si>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</si>
  <si>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</si>
  <si>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</si>
  <si>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</si>
  <si>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</si>
  <si>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</si>
  <si>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</si>
  <si>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</si>
  <si>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</si>
  <si>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</si>
  <si>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</si>
  <si>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</si>
  <si>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</si>
  <si>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</si>
  <si>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</si>
  <si>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</si>
  <si>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</si>
  <si>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</si>
  <si>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</si>
  <si>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</si>
  <si>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</si>
  <si>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</si>
  <si>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</si>
  <si>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</si>
  <si>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</si>
  <si>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</si>
  <si>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</si>
  <si>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</si>
  <si>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</si>
  <si>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</si>
  <si>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</si>
  <si>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</si>
  <si>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</si>
  <si>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</si>
  <si>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</si>
  <si>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</si>
  <si>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</si>
  <si>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</si>
  <si>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</si>
  <si>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</si>
  <si>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</si>
  <si>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</si>
  <si>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</si>
  <si>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</si>
  <si>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</si>
  <si>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</si>
  <si>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</si>
  <si>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</si>
  <si>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</si>
  <si>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</si>
  <si>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</si>
  <si>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</si>
  <si>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</si>
  <si>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</si>
  <si>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</si>
  <si>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</si>
  <si>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</si>
  <si>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</si>
  <si>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</si>
  <si>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</si>
  <si>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</si>
  <si>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</si>
  <si>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</si>
  <si>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</si>
  <si>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</si>
  <si>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</si>
  <si>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</si>
  <si>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</si>
  <si>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</si>
  <si>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</si>
  <si>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</si>
  <si>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</si>
  <si>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</si>
  <si>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</si>
  <si>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</si>
  <si>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</si>
  <si>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</si>
  <si>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</si>
  <si>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</si>
  <si>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</si>
  <si>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</si>
  <si>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</si>
  <si>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</si>
  <si>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</si>
  <si>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</si>
  <si>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</si>
  <si>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</si>
  <si>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宮古市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</si>
  <si>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</si>
  <si>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</si>
  <si>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</si>
  <si>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</si>
  <si>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</si>
  <si>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</si>
  <si>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</si>
  <si>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</si>
  <si>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</si>
  <si>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</si>
  <si>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</si>
  <si>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</si>
  <si>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</si>
  <si>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</si>
  <si>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</si>
  <si>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</si>
  <si>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</si>
  <si>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</si>
  <si>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</si>
  <si>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</si>
  <si>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</si>
  <si>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</si>
  <si>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</si>
  <si>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</si>
  <si>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</si>
  <si>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</si>
  <si>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</si>
  <si>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</si>
  <si>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</si>
  <si>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</si>
  <si>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</si>
  <si>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</si>
  <si>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</si>
  <si>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</si>
  <si>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</si>
  <si>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</si>
  <si>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</si>
  <si>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</si>
  <si>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</si>
  <si>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</si>
  <si>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</si>
  <si>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</si>
  <si>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</si>
  <si>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</si>
  <si>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</si>
  <si>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</si>
  <si>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</si>
  <si>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</si>
  <si>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</si>
  <si>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</si>
  <si>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</si>
  <si>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</si>
  <si>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</si>
  <si>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</si>
  <si>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</si>
  <si>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4"/>
  </si>
  <si>
    <t>うち日本人(％)</t>
    <phoneticPr fontId="5"/>
  </si>
  <si>
    <t>-2.2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</si>
  <si>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</si>
  <si>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</si>
  <si>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</si>
  <si>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</si>
  <si>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</si>
  <si>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</si>
  <si>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</si>
  <si>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</si>
  <si>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</si>
  <si>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</si>
  <si>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</si>
  <si>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</si>
  <si>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</si>
  <si>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</si>
  <si>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</si>
  <si>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</si>
  <si>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</si>
  <si>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</si>
  <si>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</si>
  <si>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</si>
  <si>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</si>
  <si>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</si>
  <si>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</si>
  <si>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</si>
  <si>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</si>
  <si>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</si>
  <si>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</si>
  <si>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</si>
  <si>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</si>
  <si>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</si>
  <si>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</si>
  <si>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</si>
  <si>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</si>
  <si>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</si>
  <si>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</si>
  <si>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</si>
  <si>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</si>
  <si>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</si>
  <si>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</si>
  <si>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</si>
  <si>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</si>
  <si>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</si>
  <si>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</si>
  <si>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</si>
  <si>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</si>
  <si>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</si>
  <si>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</si>
  <si>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</si>
  <si>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</si>
  <si>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</si>
  <si>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</si>
  <si>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</si>
  <si>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</si>
  <si>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</si>
  <si>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</si>
  <si>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</si>
  <si>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</si>
  <si>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</si>
  <si>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</si>
  <si>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</si>
  <si>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</si>
  <si>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岩手県宮古市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</si>
  <si>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</si>
  <si>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</si>
  <si>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</si>
  <si>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</si>
  <si>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</si>
  <si>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</si>
  <si>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</si>
  <si>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</si>
  <si>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</si>
  <si>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</si>
  <si>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</si>
  <si>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</si>
  <si>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</si>
  <si>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</si>
  <si>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</si>
  <si>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</si>
  <si>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</si>
  <si>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</si>
  <si>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</si>
  <si>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</si>
  <si>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</si>
  <si>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</si>
  <si>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</si>
  <si>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</si>
  <si>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</si>
  <si>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</si>
  <si>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</si>
  <si>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</si>
  <si>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</si>
  <si>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</si>
  <si>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</si>
  <si>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</si>
  <si>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</si>
  <si>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</si>
  <si>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</si>
  <si>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</si>
  <si>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</si>
  <si>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</si>
  <si>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</si>
  <si>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</si>
  <si>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</si>
  <si>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</si>
  <si>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</si>
  <si>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</si>
  <si>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</si>
  <si>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</si>
  <si>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</si>
  <si>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</si>
  <si>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</si>
  <si>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</si>
  <si>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</si>
  <si>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</si>
  <si>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</si>
  <si>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</si>
  <si>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</si>
  <si>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</si>
  <si>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</si>
  <si>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</si>
  <si>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</si>
  <si>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</si>
  <si>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</si>
  <si>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</si>
  <si>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</si>
  <si>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</si>
  <si>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</si>
  <si>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</si>
  <si>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</si>
  <si>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</si>
  <si>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</si>
  <si>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</si>
  <si>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</si>
  <si>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</si>
  <si>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</si>
  <si>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</si>
  <si>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</si>
  <si>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</si>
  <si>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</si>
  <si>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</si>
  <si>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</si>
  <si>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</si>
  <si>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</si>
  <si>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</si>
  <si>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</si>
  <si>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</si>
  <si>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</si>
  <si>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</si>
  <si>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</si>
  <si>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</si>
  <si>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</si>
  <si>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</si>
  <si>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</si>
  <si>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</si>
  <si>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</si>
  <si>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</si>
  <si>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</si>
  <si>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</si>
  <si>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</si>
  <si>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</si>
  <si>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</si>
  <si>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</si>
  <si>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</si>
  <si>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</si>
  <si>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</si>
  <si>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</si>
  <si>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</si>
  <si>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</si>
  <si>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</si>
  <si>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</si>
  <si>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</si>
  <si>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</si>
  <si>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</si>
  <si>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</si>
  <si>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</si>
  <si>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</si>
  <si>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</si>
  <si>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</si>
  <si>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</si>
  <si>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</si>
  <si>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</si>
  <si>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市場</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</si>
  <si>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</si>
  <si>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</si>
  <si>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</si>
  <si>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</si>
  <si>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</si>
  <si>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</si>
  <si>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</si>
  <si>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</si>
  <si>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</si>
  <si>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</si>
  <si>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</si>
  <si>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</si>
  <si>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</si>
  <si>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</si>
  <si>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</si>
  <si>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</si>
  <si>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</si>
  <si>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</si>
  <si>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</si>
  <si>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</si>
  <si>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</si>
  <si>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</si>
  <si>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</si>
  <si>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</si>
  <si>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</si>
  <si>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</si>
  <si>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</si>
  <si>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</si>
  <si>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</si>
  <si>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岩手県宮古市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</si>
  <si>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</si>
  <si>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</si>
  <si>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</si>
  <si>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</si>
  <si>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</si>
  <si>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</si>
  <si>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</si>
  <si>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</si>
  <si>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</si>
  <si>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</si>
  <si>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</si>
  <si>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</si>
  <si>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</si>
  <si>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</si>
  <si>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</si>
  <si>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</si>
  <si>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</si>
  <si>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</si>
  <si>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</si>
  <si>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</si>
  <si>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t>
    <phoneticPr fontId="5"/>
  </si>
  <si>
    <t>川井地域バス事業</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</si>
  <si>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</si>
  <si>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</si>
  <si>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</si>
  <si>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</si>
  <si>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</si>
  <si>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</si>
  <si>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</si>
  <si>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</si>
  <si>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</si>
  <si>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</si>
  <si>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</si>
  <si>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</si>
  <si>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</si>
  <si>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</si>
  <si>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</si>
  <si>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</si>
  <si>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国民健康保険診療施設事業</t>
    <phoneticPr fontId="5"/>
  </si>
  <si>
    <t>介護保険事業</t>
    <phoneticPr fontId="5"/>
  </si>
  <si>
    <t>介護保険サービス事業</t>
    <phoneticPr fontId="5"/>
  </si>
  <si>
    <t>後期高齢者医療事業</t>
    <phoneticPr fontId="5"/>
  </si>
  <si>
    <t>水道事業</t>
    <phoneticPr fontId="5"/>
  </si>
  <si>
    <t>法適用企業</t>
    <phoneticPr fontId="5"/>
  </si>
  <si>
    <t>公共下水道事業</t>
    <phoneticPr fontId="5"/>
  </si>
  <si>
    <t>特定環境保全公共下水道事業</t>
    <phoneticPr fontId="5"/>
  </si>
  <si>
    <t>市場事業</t>
    <phoneticPr fontId="5"/>
  </si>
  <si>
    <t>法非適用企業</t>
    <phoneticPr fontId="5"/>
  </si>
  <si>
    <t>農業集落排水事業</t>
    <phoneticPr fontId="5"/>
  </si>
  <si>
    <t>漁業集落排水事業</t>
    <phoneticPr fontId="5"/>
  </si>
  <si>
    <t>法非適用企業</t>
    <phoneticPr fontId="5"/>
  </si>
  <si>
    <t>特定地域生活排水処理事業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</si>
  <si>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</si>
  <si>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</si>
  <si>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</si>
  <si>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</si>
  <si>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</si>
  <si>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</si>
  <si>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</si>
  <si>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</si>
  <si>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</si>
  <si>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</si>
  <si>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</si>
  <si>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</si>
  <si>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</si>
  <si>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</si>
  <si>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</si>
  <si>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</si>
  <si>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</si>
  <si>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</si>
  <si>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</si>
  <si>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</si>
  <si>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</si>
  <si>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</si>
  <si>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</si>
  <si>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</si>
  <si>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</si>
  <si>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</si>
  <si>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</si>
  <si>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</si>
  <si>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</si>
  <si>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</si>
  <si>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</si>
  <si>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</si>
  <si>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</si>
  <si>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</si>
  <si>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</si>
  <si>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</si>
  <si>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</si>
  <si>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</si>
  <si>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</si>
  <si>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</si>
  <si>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</si>
  <si>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</si>
  <si>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</si>
  <si>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</si>
  <si>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</si>
  <si>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</si>
  <si>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</si>
  <si>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</si>
  <si>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</si>
  <si>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</si>
  <si>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</si>
  <si>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</si>
  <si>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</si>
  <si>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</si>
  <si>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</si>
  <si>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</si>
  <si>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</si>
  <si>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</si>
  <si>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</si>
  <si>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</si>
  <si>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</si>
  <si>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</si>
  <si>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</si>
  <si>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</si>
  <si>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</si>
  <si>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</si>
  <si>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</si>
  <si>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</si>
  <si>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</si>
  <si>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</si>
  <si>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</si>
  <si>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</si>
  <si>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</si>
  <si>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</si>
  <si>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特定地域生活排水処理事業</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</si>
  <si>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</si>
  <si>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t>
    <phoneticPr fontId="5"/>
  </si>
  <si>
    <t>(Ｆ)</t>
    <phoneticPr fontId="5"/>
  </si>
  <si>
    <t>特定環境保全公共下水道事業</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</si>
  <si>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</si>
  <si>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</si>
  <si>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</si>
  <si>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</si>
  <si>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</si>
  <si>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</si>
  <si>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</si>
  <si>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</si>
  <si>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</si>
  <si>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</si>
  <si>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</si>
  <si>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</si>
  <si>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</si>
  <si>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</si>
  <si>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</si>
  <si>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</si>
  <si>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</si>
  <si>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</si>
  <si>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</si>
  <si>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</si>
  <si>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</si>
  <si>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</si>
  <si>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</si>
  <si>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</si>
  <si>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</si>
  <si>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</si>
  <si>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</si>
  <si>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</si>
  <si>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</si>
  <si>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</si>
  <si>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</si>
  <si>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</si>
  <si>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</si>
  <si>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</si>
  <si>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</si>
  <si>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</si>
  <si>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</si>
  <si>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</si>
  <si>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</si>
  <si>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</si>
  <si>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</si>
  <si>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</si>
  <si>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</si>
  <si>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</si>
  <si>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</si>
  <si>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</si>
  <si>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</si>
  <si>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</si>
  <si>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</si>
  <si>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</si>
  <si>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</si>
  <si>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</si>
  <si>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</si>
  <si>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</si>
  <si>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</si>
  <si>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</si>
  <si>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</si>
  <si>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</si>
  <si>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</si>
  <si>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</si>
  <si>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</si>
  <si>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</si>
  <si>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</si>
  <si>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</si>
  <si>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</si>
  <si>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</si>
  <si>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</si>
  <si>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</si>
  <si>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</si>
  <si>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</si>
  <si>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</si>
  <si>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</si>
  <si>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</si>
  <si>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</si>
  <si>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</si>
  <si>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</si>
  <si>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</si>
  <si>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</si>
  <si>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</si>
  <si>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</si>
  <si>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</si>
  <si>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</si>
  <si>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</si>
  <si>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</si>
  <si>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</si>
  <si>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</si>
  <si>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</si>
  <si>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</si>
  <si>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5.33</t>
  </si>
  <si>
    <t>▲ 6.73</t>
  </si>
  <si>
    <t>▲ 14.59</t>
  </si>
  <si>
    <t>▲ 2.78</t>
  </si>
  <si>
    <t>一般会計</t>
  </si>
  <si>
    <t>水道事業</t>
  </si>
  <si>
    <t>公共下水道事業</t>
  </si>
  <si>
    <t>介護保険事業</t>
  </si>
  <si>
    <t>特定環境保全公共下水道事業</t>
  </si>
  <si>
    <t>国民健康保険事業</t>
  </si>
  <si>
    <t>▲ 0.00</t>
  </si>
  <si>
    <t>墓地事業</t>
  </si>
  <si>
    <t>介護保険サービス事業</t>
  </si>
  <si>
    <t>その他会計（赤字）</t>
  </si>
  <si>
    <t>その他会計（黒字）</t>
  </si>
  <si>
    <t>H25末</t>
    <phoneticPr fontId="5"/>
  </si>
  <si>
    <t>H26末</t>
    <phoneticPr fontId="5"/>
  </si>
  <si>
    <t>H27末</t>
    <phoneticPr fontId="5"/>
  </si>
  <si>
    <t>H28末</t>
    <phoneticPr fontId="5"/>
  </si>
  <si>
    <t>H29末</t>
    <phoneticPr fontId="5"/>
  </si>
  <si>
    <t>宮古地区産業振興公社</t>
    <rPh sb="0" eb="2">
      <t>ミヤコ</t>
    </rPh>
    <rPh sb="2" eb="4">
      <t>チク</t>
    </rPh>
    <rPh sb="4" eb="6">
      <t>サンギョウ</t>
    </rPh>
    <rPh sb="6" eb="8">
      <t>シンコウ</t>
    </rPh>
    <rPh sb="8" eb="10">
      <t>コウシャ</t>
    </rPh>
    <phoneticPr fontId="2"/>
  </si>
  <si>
    <t>新里産業開発公社</t>
    <rPh sb="0" eb="2">
      <t>ニイサト</t>
    </rPh>
    <rPh sb="2" eb="4">
      <t>サンギョウ</t>
    </rPh>
    <rPh sb="4" eb="6">
      <t>カイハツ</t>
    </rPh>
    <rPh sb="6" eb="8">
      <t>コウシャ</t>
    </rPh>
    <phoneticPr fontId="2"/>
  </si>
  <si>
    <t>川井産業振興公社</t>
    <rPh sb="0" eb="2">
      <t>カワイ</t>
    </rPh>
    <rPh sb="2" eb="4">
      <t>サンギョウ</t>
    </rPh>
    <rPh sb="4" eb="6">
      <t>シンコウ</t>
    </rPh>
    <rPh sb="6" eb="8">
      <t>コウシャ</t>
    </rPh>
    <phoneticPr fontId="2"/>
  </si>
  <si>
    <t>川井交通</t>
    <rPh sb="0" eb="2">
      <t>カワイ</t>
    </rPh>
    <rPh sb="2" eb="4">
      <t>コウツウ</t>
    </rPh>
    <phoneticPr fontId="2"/>
  </si>
  <si>
    <t>グリーンピア三陸みやこ</t>
    <rPh sb="6" eb="8">
      <t>サンリク</t>
    </rPh>
    <phoneticPr fontId="2"/>
  </si>
  <si>
    <t>宮古地区広域行政組合</t>
  </si>
  <si>
    <t>岩手県沿岸知的障害児施設組合</t>
  </si>
  <si>
    <t>岩手県市町村総合事務組合（一般会計）</t>
  </si>
  <si>
    <t>岩手県市町村総合事務組合（特別会計）</t>
  </si>
  <si>
    <t>岩手県後期高齢者医療広域連合（一般会計）</t>
  </si>
  <si>
    <t>岩手県後期高齢者医療広域連合（特別会計）</t>
  </si>
  <si>
    <t>宮古市東日本大震災復興交付金基金</t>
    <phoneticPr fontId="2"/>
  </si>
  <si>
    <t>東日本大震災復興基金</t>
    <phoneticPr fontId="2"/>
  </si>
  <si>
    <t>公共施設等総合管理基金</t>
    <phoneticPr fontId="2"/>
  </si>
  <si>
    <t>ふるさと宮古創生基金</t>
    <phoneticPr fontId="2"/>
  </si>
  <si>
    <t>子ども・子育て幸せ基金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</si>
  <si>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</si>
  <si>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</si>
  <si>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</si>
  <si>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中心市街地拠点施設整備事業等により地方債現在高が増加したものの、地方債現在高等に係る基準財政需要額歳入額が増加したことを主因として、8.3％減少した。また、有形固定資産減価償却率は増加傾向にあったが、施設整備の進捗等により、0.6％減少した。比率改善のため、公共施設等総合管理計画に基づいた施設の統廃合や設備改修を進めるとともに、将来負担比率も健全な状態を維持する必要があるため、地方債の適正な発行にも重点を置きつつ計画的な事業実施に努める。</t>
    <rPh sb="25" eb="26">
      <t>トウ</t>
    </rPh>
    <rPh sb="29" eb="32">
      <t>チホウサイ</t>
    </rPh>
    <rPh sb="32" eb="34">
      <t>ゲンザイ</t>
    </rPh>
    <rPh sb="34" eb="35">
      <t>タカ</t>
    </rPh>
    <rPh sb="36" eb="38">
      <t>ゾウカ</t>
    </rPh>
    <rPh sb="44" eb="47">
      <t>チホウサイ</t>
    </rPh>
    <rPh sb="47" eb="49">
      <t>ゲンザイ</t>
    </rPh>
    <rPh sb="49" eb="50">
      <t>ダカ</t>
    </rPh>
    <rPh sb="50" eb="51">
      <t>トウ</t>
    </rPh>
    <rPh sb="52" eb="53">
      <t>カカ</t>
    </rPh>
    <rPh sb="54" eb="56">
      <t>キジュン</t>
    </rPh>
    <rPh sb="56" eb="58">
      <t>ザイセイ</t>
    </rPh>
    <rPh sb="58" eb="60">
      <t>ジュヨウ</t>
    </rPh>
    <rPh sb="60" eb="61">
      <t>ガク</t>
    </rPh>
    <rPh sb="61" eb="63">
      <t>サイニュウ</t>
    </rPh>
    <rPh sb="63" eb="64">
      <t>ガク</t>
    </rPh>
    <rPh sb="65" eb="67">
      <t>ゾウカ</t>
    </rPh>
    <rPh sb="72" eb="74">
      <t>シュイン</t>
    </rPh>
    <rPh sb="82" eb="84">
      <t>ゲンショウ</t>
    </rPh>
    <rPh sb="112" eb="114">
      <t>シセツ</t>
    </rPh>
    <rPh sb="114" eb="116">
      <t>セイビ</t>
    </rPh>
    <rPh sb="117" eb="119">
      <t>シンチョク</t>
    </rPh>
    <rPh sb="119" eb="120">
      <t>トウ</t>
    </rPh>
    <rPh sb="128" eb="130">
      <t>ゲンショウ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</si>
  <si>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</si>
  <si>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</si>
  <si>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</si>
  <si>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</si>
  <si>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</si>
  <si>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</si>
  <si>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</si>
  <si>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昨年度と比較して将来負担比率、実質公債費比率ともに減少している。実質公債比率の減少は、合併特例債の償還終了等により元利償還金が減少したことによるものであるが、依然、類似団体平均と比較すると高い比率で推移していることから、今後も効率的な償還に努めるとともに、国県補助金等、地方債以外の財源確保に努め、公債費負担の適正化を図る。</t>
    <rPh sb="25" eb="27">
      <t>ゲンショウ</t>
    </rPh>
    <rPh sb="32" eb="34">
      <t>ジッシツ</t>
    </rPh>
    <rPh sb="34" eb="36">
      <t>コウサイ</t>
    </rPh>
    <rPh sb="36" eb="38">
      <t>ヒリツ</t>
    </rPh>
    <rPh sb="39" eb="41">
      <t>ゲンショウ</t>
    </rPh>
    <rPh sb="79" eb="81">
      <t>イゼン</t>
    </rPh>
    <rPh sb="84" eb="86">
      <t>ダンタイ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</si>
</sst>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57295</c:v>
                </c:pt>
                <c:pt idx="3">
                  <c:v>54110</c:v>
                </c:pt>
                <c:pt idx="4">
                  <c:v>54684</c:v>
                </c:pt>
              </c:numCache>
            </c:numRef>
          </c:val>
          <c:smooth val="0"/>
          <c:extLst>
            <c:ext xmlns:c16="http://schemas.microsoft.com/office/drawing/2014/chart" uri="{C3380CC4-5D6E-409C-BE32-E72D297353CC}">
              <c16:uniqueId val="{00000000-9471-4587-854A-5234641461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318931</c:v>
                </c:pt>
                <c:pt idx="1">
                  <c:v>423169</c:v>
                </c:pt>
                <c:pt idx="2">
                  <c:v>296253</c:v>
                </c:pt>
                <c:pt idx="3">
                  <c:v>262324</c:v>
                </c:pt>
                <c:pt idx="4">
                  <c:v>223998</c:v>
                </c:pt>
              </c:numCache>
            </c:numRef>
          </c:val>
          <c:smooth val="0"/>
          <c:extLst>
            <c:ext xmlns:c16="http://schemas.microsoft.com/office/drawing/2014/chart" uri="{C3380CC4-5D6E-409C-BE32-E72D297353CC}">
              <c16:uniqueId val="{00000001-9471-4587-854A-52346414614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8.89</c:v>
                </c:pt>
                <c:pt idx="1">
                  <c:v>21.52</c:v>
                </c:pt>
                <c:pt idx="2">
                  <c:v>13.69</c:v>
                </c:pt>
                <c:pt idx="3">
                  <c:v>9.9700000000000006</c:v>
                </c:pt>
                <c:pt idx="4">
                  <c:v>11.2</c:v>
                </c:pt>
              </c:numCache>
            </c:numRef>
          </c:val>
          <c:extLst>
            <c:ext xmlns:c16="http://schemas.microsoft.com/office/drawing/2014/chart" uri="{C3380CC4-5D6E-409C-BE32-E72D297353CC}">
              <c16:uniqueId val="{00000000-1FD1-4F70-A8E4-66B3012F88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49.85</c:v>
                </c:pt>
                <c:pt idx="1">
                  <c:v>48.27</c:v>
                </c:pt>
                <c:pt idx="2">
                  <c:v>51.57</c:v>
                </c:pt>
                <c:pt idx="3">
                  <c:v>42.65</c:v>
                </c:pt>
                <c:pt idx="4">
                  <c:v>39.46</c:v>
                </c:pt>
              </c:numCache>
            </c:numRef>
          </c:val>
          <c:extLst>
            <c:ext xmlns:c16="http://schemas.microsoft.com/office/drawing/2014/chart" uri="{C3380CC4-5D6E-409C-BE32-E72D297353CC}">
              <c16:uniqueId val="{00000001-1FD1-4F70-A8E4-66B3012F88D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-5.33</c:v>
                </c:pt>
                <c:pt idx="1">
                  <c:v>11.69</c:v>
                </c:pt>
                <c:pt idx="2">
                  <c:v>-6.73</c:v>
                </c:pt>
                <c:pt idx="3">
                  <c:v>-14.59</c:v>
                </c:pt>
                <c:pt idx="4">
                  <c:v>-2.78</c:v>
                </c:pt>
              </c:numCache>
            </c:numRef>
          </c:val>
          <c:smooth val="0"/>
          <c:extLst>
            <c:ext xmlns:c16="http://schemas.microsoft.com/office/drawing/2014/chart" uri="{C3380CC4-5D6E-409C-BE32-E72D297353CC}">
              <c16:uniqueId val="{00000002-1FD1-4F70-A8E4-66B3012F88D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0.02</c:v>
                </c:pt>
                <c:pt idx="2">
                  <c:v>#N/A</c:v>
                </c:pt>
                <c:pt idx="3">
                  <c:v>0.02</c:v>
                </c:pt>
                <c:pt idx="4">
                  <c:v>#N/A</c:v>
                </c:pt>
                <c:pt idx="5">
                  <c:v>0.03</c:v>
                </c:pt>
                <c:pt idx="6">
                  <c:v>#N/A</c:v>
                </c:pt>
                <c:pt idx="7">
                  <c:v>0.01</c:v>
                </c:pt>
                <c:pt idx="8">
                  <c:v>#N/A</c:v>
                </c:pt>
                <c:pt idx="9">
                  <c:v>0.02</c:v>
                </c:pt>
              </c:numCache>
            </c:numRef>
          </c:val>
          <c:extLst>
            <c:ext xmlns:c16="http://schemas.microsoft.com/office/drawing/2014/chart" uri="{C3380CC4-5D6E-409C-BE32-E72D297353CC}">
              <c16:uniqueId val="{00000000-645F-4EB7-AB56-A79B06E8A1E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5F-4EB7-AB56-A79B06E8A1EF}"/>
            </c:ext>
          </c:extLst>
        </c:ser>
        <c:ser>
          <c:idx val="2"/>
          <c:order val="2"/>
          <c:tx>
            <c:strRef>
              <c:f>データシート!$A$29</c:f>
              <c:strCache>
                <c:ptCount val="1"/>
                <c:pt idx="0">
                  <c:v>介護保険サービス事業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2-645F-4EB7-AB56-A79B06E8A1EF}"/>
            </c:ext>
          </c:extLst>
        </c:ser>
        <c:ser>
          <c:idx val="3"/>
          <c:order val="3"/>
          <c:tx>
            <c:strRef>
              <c:f>データシート!$A$30</c:f>
              <c:strCache>
                <c:ptCount val="1"/>
                <c:pt idx="0">
                  <c:v>墓地事業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0.03</c:v>
                </c:pt>
              </c:numCache>
            </c:numRef>
          </c:val>
          <c:extLst>
            <c:ext xmlns:c16="http://schemas.microsoft.com/office/drawing/2014/chart" uri="{C3380CC4-5D6E-409C-BE32-E72D297353CC}">
              <c16:uniqueId val="{00000003-645F-4EB7-AB56-A79B06E8A1EF}"/>
            </c:ext>
          </c:extLst>
        </c:ser>
        <c:ser>
          <c:idx val="4"/>
          <c:order val="4"/>
          <c:tx>
            <c:strRef>
              <c:f>データシート!$A$31</c:f>
              <c:strCache>
                <c:ptCount val="1"/>
                <c:pt idx="0">
                  <c:v>国民健康保険事業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0.11</c:v>
                </c:pt>
                <c:pt idx="2">
                  <c:v>#N/A</c:v>
                </c:pt>
                <c:pt idx="3">
                  <c:v>0.09</c:v>
                </c:pt>
                <c:pt idx="4">
                  <c:v>#N/A</c:v>
                </c:pt>
                <c:pt idx="5">
                  <c:v>0</c:v>
                </c:pt>
                <c:pt idx="6">
                  <c:v>#N/A</c:v>
                </c:pt>
                <c:pt idx="7">
                  <c:v>0.1</c:v>
                </c:pt>
                <c:pt idx="8">
                  <c:v>#N/A</c:v>
                </c:pt>
                <c:pt idx="9">
                  <c:v>0.11</c:v>
                </c:pt>
              </c:numCache>
            </c:numRef>
          </c:val>
          <c:extLst>
            <c:ext xmlns:c16="http://schemas.microsoft.com/office/drawing/2014/chart" uri="{C3380CC4-5D6E-409C-BE32-E72D297353CC}">
              <c16:uniqueId val="{00000004-645F-4EB7-AB56-A79B06E8A1EF}"/>
            </c:ext>
          </c:extLst>
        </c:ser>
        <c:ser>
          <c:idx val="5"/>
          <c:order val="5"/>
          <c:tx>
            <c:strRef>
              <c:f>データシート!$A$32</c:f>
              <c:strCache>
                <c:ptCount val="1"/>
                <c:pt idx="0">
                  <c:v>特定環境保全公共下水道事業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0.15</c:v>
                </c:pt>
                <c:pt idx="2">
                  <c:v>#N/A</c:v>
                </c:pt>
                <c:pt idx="3">
                  <c:v>0.01</c:v>
                </c:pt>
                <c:pt idx="4">
                  <c:v>#N/A</c:v>
                </c:pt>
                <c:pt idx="5">
                  <c:v>0</c:v>
                </c:pt>
                <c:pt idx="6">
                  <c:v>#N/A</c:v>
                </c:pt>
                <c:pt idx="7">
                  <c:v>0.06</c:v>
                </c:pt>
                <c:pt idx="8">
                  <c:v>#N/A</c:v>
                </c:pt>
                <c:pt idx="9">
                  <c:v>0.2</c:v>
                </c:pt>
              </c:numCache>
            </c:numRef>
          </c:val>
          <c:extLst>
            <c:ext xmlns:c16="http://schemas.microsoft.com/office/drawing/2014/chart" uri="{C3380CC4-5D6E-409C-BE32-E72D297353CC}">
              <c16:uniqueId val="{00000005-645F-4EB7-AB56-A79B06E8A1EF}"/>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0.97</c:v>
                </c:pt>
                <c:pt idx="2">
                  <c:v>#N/A</c:v>
                </c:pt>
                <c:pt idx="3">
                  <c:v>0.81</c:v>
                </c:pt>
                <c:pt idx="4">
                  <c:v>#N/A</c:v>
                </c:pt>
                <c:pt idx="5">
                  <c:v>1.53</c:v>
                </c:pt>
                <c:pt idx="6">
                  <c:v>#N/A</c:v>
                </c:pt>
                <c:pt idx="7">
                  <c:v>2.06</c:v>
                </c:pt>
                <c:pt idx="8">
                  <c:v>#N/A</c:v>
                </c:pt>
                <c:pt idx="9">
                  <c:v>0.93</c:v>
                </c:pt>
              </c:numCache>
            </c:numRef>
          </c:val>
          <c:extLst>
            <c:ext xmlns:c16="http://schemas.microsoft.com/office/drawing/2014/chart" uri="{C3380CC4-5D6E-409C-BE32-E72D297353CC}">
              <c16:uniqueId val="{00000006-645F-4EB7-AB56-A79B06E8A1EF}"/>
            </c:ext>
          </c:extLst>
        </c:ser>
        <c:ser>
          <c:idx val="7"/>
          <c:order val="7"/>
          <c:tx>
            <c:strRef>
              <c:f>データシート!$A$34</c:f>
              <c:strCache>
                <c:ptCount val="1"/>
                <c:pt idx="0">
                  <c:v>公共下水道事業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3.26</c:v>
                </c:pt>
                <c:pt idx="2">
                  <c:v>#N/A</c:v>
                </c:pt>
                <c:pt idx="3">
                  <c:v>3.82</c:v>
                </c:pt>
                <c:pt idx="4">
                  <c:v>#N/A</c:v>
                </c:pt>
                <c:pt idx="5">
                  <c:v>4.17</c:v>
                </c:pt>
                <c:pt idx="6">
                  <c:v>#N/A</c:v>
                </c:pt>
                <c:pt idx="7">
                  <c:v>4.9800000000000004</c:v>
                </c:pt>
                <c:pt idx="8">
                  <c:v>#N/A</c:v>
                </c:pt>
                <c:pt idx="9">
                  <c:v>4</c:v>
                </c:pt>
              </c:numCache>
            </c:numRef>
          </c:val>
          <c:extLst>
            <c:ext xmlns:c16="http://schemas.microsoft.com/office/drawing/2014/chart" uri="{C3380CC4-5D6E-409C-BE32-E72D297353CC}">
              <c16:uniqueId val="{00000007-645F-4EB7-AB56-A79B06E8A1EF}"/>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3.97</c:v>
                </c:pt>
                <c:pt idx="2">
                  <c:v>#N/A</c:v>
                </c:pt>
                <c:pt idx="3">
                  <c:v>5.16</c:v>
                </c:pt>
                <c:pt idx="4">
                  <c:v>#N/A</c:v>
                </c:pt>
                <c:pt idx="5">
                  <c:v>6.3</c:v>
                </c:pt>
                <c:pt idx="6">
                  <c:v>#N/A</c:v>
                </c:pt>
                <c:pt idx="7">
                  <c:v>6.93</c:v>
                </c:pt>
                <c:pt idx="8">
                  <c:v>#N/A</c:v>
                </c:pt>
                <c:pt idx="9">
                  <c:v>7.33</c:v>
                </c:pt>
              </c:numCache>
            </c:numRef>
          </c:val>
          <c:extLst>
            <c:ext xmlns:c16="http://schemas.microsoft.com/office/drawing/2014/chart" uri="{C3380CC4-5D6E-409C-BE32-E72D297353CC}">
              <c16:uniqueId val="{00000008-645F-4EB7-AB56-A79B06E8A1E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8.8699999999999992</c:v>
                </c:pt>
                <c:pt idx="2">
                  <c:v>#N/A</c:v>
                </c:pt>
                <c:pt idx="3">
                  <c:v>21.51</c:v>
                </c:pt>
                <c:pt idx="4">
                  <c:v>#N/A</c:v>
                </c:pt>
                <c:pt idx="5">
                  <c:v>13.67</c:v>
                </c:pt>
                <c:pt idx="6">
                  <c:v>#N/A</c:v>
                </c:pt>
                <c:pt idx="7">
                  <c:v>9.9499999999999993</c:v>
                </c:pt>
                <c:pt idx="8">
                  <c:v>#N/A</c:v>
                </c:pt>
                <c:pt idx="9">
                  <c:v>11.16</c:v>
                </c:pt>
              </c:numCache>
            </c:numRef>
          </c:val>
          <c:extLst>
            <c:ext xmlns:c16="http://schemas.microsoft.com/office/drawing/2014/chart" uri="{C3380CC4-5D6E-409C-BE32-E72D297353CC}">
              <c16:uniqueId val="{00000009-645F-4EB7-AB56-A79B06E8A1E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3153</c:v>
                </c:pt>
                <c:pt idx="5">
                  <c:v>3035</c:v>
                </c:pt>
                <c:pt idx="8">
                  <c:v>2974</c:v>
                </c:pt>
                <c:pt idx="11">
                  <c:v>2760</c:v>
                </c:pt>
                <c:pt idx="14">
                  <c:v>2703</c:v>
                </c:pt>
              </c:numCache>
            </c:numRef>
          </c:val>
          <c:extLst>
            <c:ext xmlns:c16="http://schemas.microsoft.com/office/drawing/2014/chart" uri="{C3380CC4-5D6E-409C-BE32-E72D297353CC}">
              <c16:uniqueId val="{00000000-361B-4CC0-A943-8925760DA24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61B-4CC0-A943-8925760DA24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29</c:v>
                </c:pt>
                <c:pt idx="3">
                  <c:v>26</c:v>
                </c:pt>
                <c:pt idx="6">
                  <c:v>21</c:v>
                </c:pt>
                <c:pt idx="9">
                  <c:v>20</c:v>
                </c:pt>
                <c:pt idx="12">
                  <c:v>19</c:v>
                </c:pt>
              </c:numCache>
            </c:numRef>
          </c:val>
          <c:extLst>
            <c:ext xmlns:c16="http://schemas.microsoft.com/office/drawing/2014/chart" uri="{C3380CC4-5D6E-409C-BE32-E72D297353CC}">
              <c16:uniqueId val="{00000002-361B-4CC0-A943-8925760DA24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72</c:v>
                </c:pt>
                <c:pt idx="3">
                  <c:v>53</c:v>
                </c:pt>
                <c:pt idx="6">
                  <c:v>29</c:v>
                </c:pt>
                <c:pt idx="9">
                  <c:v>28</c:v>
                </c:pt>
                <c:pt idx="12">
                  <c:v>28</c:v>
                </c:pt>
              </c:numCache>
            </c:numRef>
          </c:val>
          <c:extLst>
            <c:ext xmlns:c16="http://schemas.microsoft.com/office/drawing/2014/chart" uri="{C3380CC4-5D6E-409C-BE32-E72D297353CC}">
              <c16:uniqueId val="{00000003-361B-4CC0-A943-8925760DA24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880</c:v>
                </c:pt>
                <c:pt idx="3">
                  <c:v>904</c:v>
                </c:pt>
                <c:pt idx="6">
                  <c:v>820</c:v>
                </c:pt>
                <c:pt idx="9">
                  <c:v>842</c:v>
                </c:pt>
                <c:pt idx="12">
                  <c:v>677</c:v>
                </c:pt>
              </c:numCache>
            </c:numRef>
          </c:val>
          <c:extLst>
            <c:ext xmlns:c16="http://schemas.microsoft.com/office/drawing/2014/chart" uri="{C3380CC4-5D6E-409C-BE32-E72D297353CC}">
              <c16:uniqueId val="{00000004-361B-4CC0-A943-8925760DA24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61B-4CC0-A943-8925760DA24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61B-4CC0-A943-8925760DA24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4015</c:v>
                </c:pt>
                <c:pt idx="3">
                  <c:v>3894</c:v>
                </c:pt>
                <c:pt idx="6">
                  <c:v>3753</c:v>
                </c:pt>
                <c:pt idx="9">
                  <c:v>3359</c:v>
                </c:pt>
                <c:pt idx="12">
                  <c:v>3221</c:v>
                </c:pt>
              </c:numCache>
            </c:numRef>
          </c:val>
          <c:extLst>
            <c:ext xmlns:c16="http://schemas.microsoft.com/office/drawing/2014/chart" uri="{C3380CC4-5D6E-409C-BE32-E72D297353CC}">
              <c16:uniqueId val="{00000007-361B-4CC0-A943-8925760DA24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1843</c:v>
                </c:pt>
                <c:pt idx="2">
                  <c:v>#N/A</c:v>
                </c:pt>
                <c:pt idx="3">
                  <c:v>#N/A</c:v>
                </c:pt>
                <c:pt idx="4">
                  <c:v>1842</c:v>
                </c:pt>
                <c:pt idx="5">
                  <c:v>#N/A</c:v>
                </c:pt>
                <c:pt idx="6">
                  <c:v>#N/A</c:v>
                </c:pt>
                <c:pt idx="7">
                  <c:v>1649</c:v>
                </c:pt>
                <c:pt idx="8">
                  <c:v>#N/A</c:v>
                </c:pt>
                <c:pt idx="9">
                  <c:v>#N/A</c:v>
                </c:pt>
                <c:pt idx="10">
                  <c:v>1489</c:v>
                </c:pt>
                <c:pt idx="11">
                  <c:v>#N/A</c:v>
                </c:pt>
                <c:pt idx="12">
                  <c:v>#N/A</c:v>
                </c:pt>
                <c:pt idx="13">
                  <c:v>1242</c:v>
                </c:pt>
                <c:pt idx="14">
                  <c:v>#N/A</c:v>
                </c:pt>
              </c:numCache>
            </c:numRef>
          </c:val>
          <c:smooth val="0"/>
          <c:extLst>
            <c:ext xmlns:c16="http://schemas.microsoft.com/office/drawing/2014/chart" uri="{C3380CC4-5D6E-409C-BE32-E72D297353CC}">
              <c16:uniqueId val="{00000008-361B-4CC0-A943-8925760DA24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30226</c:v>
                </c:pt>
                <c:pt idx="5">
                  <c:v>29628</c:v>
                </c:pt>
                <c:pt idx="8">
                  <c:v>30228</c:v>
                </c:pt>
                <c:pt idx="11">
                  <c:v>32702</c:v>
                </c:pt>
                <c:pt idx="14">
                  <c:v>34853</c:v>
                </c:pt>
              </c:numCache>
            </c:numRef>
          </c:val>
          <c:extLst>
            <c:ext xmlns:c16="http://schemas.microsoft.com/office/drawing/2014/chart" uri="{C3380CC4-5D6E-409C-BE32-E72D297353CC}">
              <c16:uniqueId val="{00000000-3B7A-40A9-839C-98E49A11911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1580</c:v>
                </c:pt>
                <c:pt idx="5">
                  <c:v>2187</c:v>
                </c:pt>
                <c:pt idx="8">
                  <c:v>2493</c:v>
                </c:pt>
                <c:pt idx="11">
                  <c:v>2682</c:v>
                </c:pt>
                <c:pt idx="14">
                  <c:v>2655</c:v>
                </c:pt>
              </c:numCache>
            </c:numRef>
          </c:val>
          <c:extLst>
            <c:ext xmlns:c16="http://schemas.microsoft.com/office/drawing/2014/chart" uri="{C3380CC4-5D6E-409C-BE32-E72D297353CC}">
              <c16:uniqueId val="{00000001-3B7A-40A9-839C-98E49A11911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12645</c:v>
                </c:pt>
                <c:pt idx="5">
                  <c:v>12218</c:v>
                </c:pt>
                <c:pt idx="8">
                  <c:v>12853</c:v>
                </c:pt>
                <c:pt idx="11">
                  <c:v>12485</c:v>
                </c:pt>
                <c:pt idx="14">
                  <c:v>13709</c:v>
                </c:pt>
              </c:numCache>
            </c:numRef>
          </c:val>
          <c:extLst>
            <c:ext xmlns:c16="http://schemas.microsoft.com/office/drawing/2014/chart" uri="{C3380CC4-5D6E-409C-BE32-E72D297353CC}">
              <c16:uniqueId val="{00000002-3B7A-40A9-839C-98E49A11911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B7A-40A9-839C-98E49A11911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B7A-40A9-839C-98E49A11911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B7A-40A9-839C-98E49A11911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5446</c:v>
                </c:pt>
                <c:pt idx="3">
                  <c:v>5137</c:v>
                </c:pt>
                <c:pt idx="6">
                  <c:v>4950</c:v>
                </c:pt>
                <c:pt idx="9">
                  <c:v>4862</c:v>
                </c:pt>
                <c:pt idx="12">
                  <c:v>4552</c:v>
                </c:pt>
              </c:numCache>
            </c:numRef>
          </c:val>
          <c:extLst>
            <c:ext xmlns:c16="http://schemas.microsoft.com/office/drawing/2014/chart" uri="{C3380CC4-5D6E-409C-BE32-E72D297353CC}">
              <c16:uniqueId val="{00000006-3B7A-40A9-839C-98E49A11911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238</c:v>
                </c:pt>
                <c:pt idx="3">
                  <c:v>188</c:v>
                </c:pt>
                <c:pt idx="6">
                  <c:v>161</c:v>
                </c:pt>
                <c:pt idx="9">
                  <c:v>135</c:v>
                </c:pt>
                <c:pt idx="12">
                  <c:v>108</c:v>
                </c:pt>
              </c:numCache>
            </c:numRef>
          </c:val>
          <c:extLst>
            <c:ext xmlns:c16="http://schemas.microsoft.com/office/drawing/2014/chart" uri="{C3380CC4-5D6E-409C-BE32-E72D297353CC}">
              <c16:uniqueId val="{00000007-3B7A-40A9-839C-98E49A11911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7309</c:v>
                </c:pt>
                <c:pt idx="3">
                  <c:v>7626</c:v>
                </c:pt>
                <c:pt idx="6">
                  <c:v>7670</c:v>
                </c:pt>
                <c:pt idx="9">
                  <c:v>7382</c:v>
                </c:pt>
                <c:pt idx="12">
                  <c:v>6825</c:v>
                </c:pt>
              </c:numCache>
            </c:numRef>
          </c:val>
          <c:extLst>
            <c:ext xmlns:c16="http://schemas.microsoft.com/office/drawing/2014/chart" uri="{C3380CC4-5D6E-409C-BE32-E72D297353CC}">
              <c16:uniqueId val="{00000008-3B7A-40A9-839C-98E49A11911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117</c:v>
                </c:pt>
                <c:pt idx="3">
                  <c:v>93</c:v>
                </c:pt>
                <c:pt idx="6">
                  <c:v>74</c:v>
                </c:pt>
                <c:pt idx="9">
                  <c:v>55</c:v>
                </c:pt>
                <c:pt idx="12">
                  <c:v>37</c:v>
                </c:pt>
              </c:numCache>
            </c:numRef>
          </c:val>
          <c:extLst>
            <c:ext xmlns:c16="http://schemas.microsoft.com/office/drawing/2014/chart" uri="{C3380CC4-5D6E-409C-BE32-E72D297353CC}">
              <c16:uniqueId val="{00000009-3B7A-40A9-839C-98E49A11911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34184</c:v>
                </c:pt>
                <c:pt idx="3">
                  <c:v>34194</c:v>
                </c:pt>
                <c:pt idx="6">
                  <c:v>36025</c:v>
                </c:pt>
                <c:pt idx="9">
                  <c:v>39414</c:v>
                </c:pt>
                <c:pt idx="12">
                  <c:v>42397</c:v>
                </c:pt>
              </c:numCache>
            </c:numRef>
          </c:val>
          <c:extLst>
            <c:ext xmlns:c16="http://schemas.microsoft.com/office/drawing/2014/chart" uri="{C3380CC4-5D6E-409C-BE32-E72D297353CC}">
              <c16:uniqueId val="{0000000A-3B7A-40A9-839C-98E49A11911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2843</c:v>
                </c:pt>
                <c:pt idx="2">
                  <c:v>#N/A</c:v>
                </c:pt>
                <c:pt idx="3">
                  <c:v>#N/A</c:v>
                </c:pt>
                <c:pt idx="4">
                  <c:v>3205</c:v>
                </c:pt>
                <c:pt idx="5">
                  <c:v>#N/A</c:v>
                </c:pt>
                <c:pt idx="6">
                  <c:v>#N/A</c:v>
                </c:pt>
                <c:pt idx="7">
                  <c:v>3306</c:v>
                </c:pt>
                <c:pt idx="8">
                  <c:v>#N/A</c:v>
                </c:pt>
                <c:pt idx="9">
                  <c:v>#N/A</c:v>
                </c:pt>
                <c:pt idx="10">
                  <c:v>3979</c:v>
                </c:pt>
                <c:pt idx="11">
                  <c:v>#N/A</c:v>
                </c:pt>
                <c:pt idx="12">
                  <c:v>#N/A</c:v>
                </c:pt>
                <c:pt idx="13">
                  <c:v>2703</c:v>
                </c:pt>
                <c:pt idx="14">
                  <c:v>#N/A</c:v>
                </c:pt>
              </c:numCache>
            </c:numRef>
          </c:val>
          <c:smooth val="0"/>
          <c:extLst>
            <c:ext xmlns:c16="http://schemas.microsoft.com/office/drawing/2014/chart" uri="{C3380CC4-5D6E-409C-BE32-E72D297353CC}">
              <c16:uniqueId val="{0000000B-3B7A-40A9-839C-98E49A11911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9382</c:v>
                </c:pt>
                <c:pt idx="1">
                  <c:v>7535</c:v>
                </c:pt>
                <c:pt idx="2">
                  <c:v>6863</c:v>
                </c:pt>
              </c:numCache>
            </c:numRef>
          </c:val>
          <c:extLst>
            <c:ext xmlns:c16="http://schemas.microsoft.com/office/drawing/2014/chart" uri="{C3380CC4-5D6E-409C-BE32-E72D297353CC}">
              <c16:uniqueId val="{00000000-9050-458F-BB52-CF4EDC5F933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1656</c:v>
                </c:pt>
                <c:pt idx="1">
                  <c:v>1782</c:v>
                </c:pt>
                <c:pt idx="2">
                  <c:v>2968</c:v>
                </c:pt>
              </c:numCache>
            </c:numRef>
          </c:val>
          <c:extLst>
            <c:ext xmlns:c16="http://schemas.microsoft.com/office/drawing/2014/chart" uri="{C3380CC4-5D6E-409C-BE32-E72D297353CC}">
              <c16:uniqueId val="{00000001-9050-458F-BB52-CF4EDC5F933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21084</c:v>
                </c:pt>
                <c:pt idx="1">
                  <c:v>17942</c:v>
                </c:pt>
                <c:pt idx="2">
                  <c:v>12697</c:v>
                </c:pt>
              </c:numCache>
            </c:numRef>
          </c:val>
          <c:extLst>
            <c:ext xmlns:c16="http://schemas.microsoft.com/office/drawing/2014/chart" uri="{C3380CC4-5D6E-409C-BE32-E72D297353CC}">
              <c16:uniqueId val="{00000002-9050-458F-BB52-CF4EDC5F933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{65B3F81A-6C4A-4CAF-8D3B-40C3903C8B11}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C5A-498D-ADD5-809CE51AA37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{3A0DA715-FA2E-4802-804D-A373F22C176E}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5A-498D-ADD5-809CE51AA37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{02878986-54C5-49E1-B8C4-05B512FB8D6C}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5A-498D-ADD5-809CE51AA37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{61839CA6-5930-4A14-9FF5-0339DB9C627D}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5A-498D-ADD5-809CE51AA37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{C3CCA4C9-0057-44D0-B14C-5C82B29E7554}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5A-498D-ADD5-809CE51AA376}"/>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{7A2BBDD6-139E-4440-8750-864B1430A16F}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C5A-498D-ADD5-809CE51AA376}"/>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{E012A3E8-CCB2-48D9-9765-B34FA03D493E}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C5A-498D-ADD5-809CE51AA376}"/>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{C34529EA-7063-4543-AC5A-185DECFBD92D}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C5A-498D-ADD5-809CE51AA376}"/>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{BB1109A0-E5F5-4768-B3B8-AC496161B3B8}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C5A-498D-ADD5-809CE51AA3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59.1</c:v>
                </c:pt>
                <c:pt idx="16">
                  <c:v>59.6</c:v>
                </c:pt>
                <c:pt idx="24">
                  <c:v>60.6</c:v>
                </c:pt>
                <c:pt idx="32">
                  <c:v>60</c:v>
                </c:pt>
              </c:numCache>
            </c:numRef>
          </c:xVal>
          <c:yVal>
            <c:numRef>
              <c:f>公会計指標分析・財政指標組合せ分析表!$BP$51:$DC$51</c:f>
              <c:numCache>
                <c:formatCode>#,##0.0;"▲ "#,##0.0</c:formatCode>
                <c:ptCount val="40"/>
                <c:pt idx="8">
                  <c:v>20.2</c:v>
                </c:pt>
                <c:pt idx="16">
                  <c:v>21.6</c:v>
                </c:pt>
                <c:pt idx="24">
                  <c:v>26.5</c:v>
                </c:pt>
                <c:pt idx="32">
                  <c:v>18.2</c:v>
                </c:pt>
              </c:numCache>
            </c:numRef>
          </c:yVal>
          <c:smooth val="0"/>
          <c:extLst>
            <c:ext xmlns:c16="http://schemas.microsoft.com/office/drawing/2014/chart" uri="{C3380CC4-5D6E-409C-BE32-E72D297353CC}">
              <c16:uniqueId val="{00000009-9C5A-498D-ADD5-809CE51AA37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{EEFC9D67-B63A-462B-9C8C-B2B33C95FBF9}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C5A-498D-ADD5-809CE51AA37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{B37B35CA-E409-4F62-9D76-3CF75B2F1DF6}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5A-498D-ADD5-809CE51AA37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{8D390EBB-E793-4337-8131-E236AEBF393B}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5A-498D-ADD5-809CE51AA37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{D56B6781-CDB7-4F01-9AFD-8E65C0D1246A}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5A-498D-ADD5-809CE51AA37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{C4695386-BE1E-417B-A8C9-DE6512866B01}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5A-498D-ADD5-809CE51AA376}"/>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{085836C4-00E2-422B-80B4-E7FD13D0FC81}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C5A-498D-ADD5-809CE51AA376}"/>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{5AF8EEAB-88EE-4D0C-AC89-7B9AE57A8102}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C5A-498D-ADD5-809CE51AA376}"/>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{5DF112F4-6FA1-4588-9A0C-280A631FA879}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C5A-498D-ADD5-809CE51AA376}"/>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{464470B2-BA2B-405A-BAE8-C58832769EB1}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C5A-498D-ADD5-809CE51AA3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16">
                  <c:v>57.2</c:v>
                </c:pt>
                <c:pt idx="24">
                  <c:v>58.5</c:v>
                </c:pt>
                <c:pt idx="32">
                  <c:v>59.9</c:v>
                </c:pt>
              </c:numCache>
            </c:numRef>
          </c:xVal>
          <c:yVal>
            <c:numRef>
              <c:f>公会計指標分析・財政指標組合せ分析表!$BP$55:$DC$55</c:f>
              <c:numCache>
                <c:formatCode>#,##0.0;"▲ "#,##0.0</c:formatCode>
                <c:ptCount val="40"/>
                <c:pt idx="8">
                  <c:v>39</c:v>
                </c:pt>
                <c:pt idx="16">
                  <c:v>33.1</c:v>
                </c:pt>
                <c:pt idx="24">
                  <c:v>31.3</c:v>
                </c:pt>
                <c:pt idx="32">
                  <c:v>25.3</c:v>
                </c:pt>
              </c:numCache>
            </c:numRef>
          </c:yVal>
          <c:smooth val="0"/>
          <c:extLst>
            <c:ext xmlns:c16="http://schemas.microsoft.com/office/drawing/2014/chart" uri="{C3380CC4-5D6E-409C-BE32-E72D297353CC}">
              <c16:uniqueId val="{00000013-9C5A-498D-ADD5-809CE51AA376}"/>
            </c:ext>
          </c:extLst>
        </c:ser>
        <c:dLbls>
          <c:showLegendKey val="0"/>
          <c:showVal val="1"/>
          <c:showCatName val="0"/>
          <c:showSerName val="0"/>
          <c:showPercent val="0"/>
          <c:showBubbleSize val="0"/>
        </c:dLbls>
        <c:axId val="46179840"/>
        <c:axId val="46181760"/>
      </c:scatterChart>
      <c:valAx>
        <c:axId val="46179840"/>
        <c:scaling>
          <c:orientation val="minMax"/>
          <c:max val="61.1"/>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3"/>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{7AFC853C-F5E3-4006-854E-82C8B94140B1}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070-4987-A923-C7B925ABD6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{150A8B2C-237C-417A-8364-1C4DA3C23C55}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70-4987-A923-C7B925ABD6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{2A8AC08E-9985-4850-BC5C-A4C503E69FC0}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70-4987-A923-C7B925ABD6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{4148DBB7-3149-4B92-9082-E6F3084CD559}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70-4987-A923-C7B925ABD6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{94207C83-E519-4190-8AD1-77D6F2A60157}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70-4987-A923-C7B925ABD656}"/>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{1AB1E3B8-D1EF-40B3-A6FE-F4AEACC494D4}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070-4987-A923-C7B925ABD656}"/>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{912A14A0-155B-4328-B950-D2D3A3C98C81}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070-4987-A923-C7B925ABD656}"/>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{22977E76-3315-4897-8810-E1992389C1AA}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070-4987-A923-C7B925ABD656}"/>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{06F70AE3-DE61-4186-A3B9-B85A55E41F86}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070-4987-A923-C7B925ABD6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11.7</c:v>
                </c:pt>
                <c:pt idx="16">
                  <c:v>11.4</c:v>
                </c:pt>
                <c:pt idx="24">
                  <c:v>10.7</c:v>
                </c:pt>
                <c:pt idx="32">
                  <c:v>9.6999999999999993</c:v>
                </c:pt>
              </c:numCache>
            </c:numRef>
          </c:xVal>
          <c:yVal>
            <c:numRef>
              <c:f>公会計指標分析・財政指標組合せ分析表!$BP$73:$DC$73</c:f>
              <c:numCache>
                <c:formatCode>#,##0.0;"▲ "#,##0.0</c:formatCode>
                <c:ptCount val="40"/>
                <c:pt idx="0">
                  <c:v>18.3</c:v>
                </c:pt>
                <c:pt idx="8">
                  <c:v>20.2</c:v>
                </c:pt>
                <c:pt idx="16">
                  <c:v>21.6</c:v>
                </c:pt>
                <c:pt idx="24">
                  <c:v>26.5</c:v>
                </c:pt>
                <c:pt idx="32">
                  <c:v>18.2</c:v>
                </c:pt>
              </c:numCache>
            </c:numRef>
          </c:yVal>
          <c:smooth val="0"/>
          <c:extLst>
            <c:ext xmlns:c16="http://schemas.microsoft.com/office/drawing/2014/chart" uri="{C3380CC4-5D6E-409C-BE32-E72D297353CC}">
              <c16:uniqueId val="{00000009-6070-4987-A923-C7B925ABD65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{D538F5FB-9AB6-4966-9A8F-1DC286FB4208}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070-4987-A923-C7B925ABD65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{B82F83EA-4BC5-4CA9-A58E-45261B51EAEB}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70-4987-A923-C7B925ABD6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{768197B2-C916-4FF8-93A9-45128A654C20}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70-4987-A923-C7B925ABD6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{6AF33DAB-DE2E-48D6-AF22-05D90664977F}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70-4987-A923-C7B925ABD6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{3AA5F937-00DB-49E2-BBF3-90EB2B926975}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70-4987-A923-C7B925ABD656}"/>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{56E5162D-E632-489F-8619-CA484295DEB5}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070-4987-A923-C7B925ABD656}"/>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{D07F97E1-F002-454A-824B-6BA36DFC4CA8}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070-4987-A923-C7B925ABD656}"/>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{CBA2F45F-F7E2-4D31-9FFF-B013C5AC3960}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070-4987-A923-C7B925ABD656}"/>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{9FB0C809-F7B5-41E2-AEC3-51D42E2D9105}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070-4987-A923-C7B925ABD6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7.5</c:v>
                </c:pt>
                <c:pt idx="24">
                  <c:v>7.2</c:v>
                </c:pt>
                <c:pt idx="32">
                  <c:v>6.9</c:v>
                </c:pt>
              </c:numCache>
            </c:numRef>
          </c:xVal>
          <c:yVal>
            <c:numRef>
              <c:f>公会計指標分析・財政指標組合せ分析表!$BP$77:$DC$77</c:f>
              <c:numCache>
                <c:formatCode>#,##0.0;"▲ "#,##0.0</c:formatCode>
                <c:ptCount val="40"/>
                <c:pt idx="0">
                  <c:v>45.9</c:v>
                </c:pt>
                <c:pt idx="8">
                  <c:v>39</c:v>
                </c:pt>
                <c:pt idx="16">
                  <c:v>33.1</c:v>
                </c:pt>
                <c:pt idx="24">
                  <c:v>31.3</c:v>
                </c:pt>
                <c:pt idx="32">
                  <c:v>25.3</c:v>
                </c:pt>
              </c:numCache>
            </c:numRef>
          </c:yVal>
          <c:smooth val="0"/>
          <c:extLst>
            <c:ext xmlns:c16="http://schemas.microsoft.com/office/drawing/2014/chart" uri="{C3380CC4-5D6E-409C-BE32-E72D297353CC}">
              <c16:uniqueId val="{00000013-6070-4987-A923-C7B925ABD656}"/>
            </c:ext>
          </c:extLst>
        </c:ser>
        <c:dLbls>
          <c:showLegendKey val="0"/>
          <c:showVal val="1"/>
          <c:showCatName val="0"/>
          <c:showSerName val="0"/>
          <c:showPercent val="0"/>
          <c:showBubbleSize val="0"/>
        </c:dLbls>
        <c:axId val="84219776"/>
        <c:axId val="84234240"/>
      </c:scatterChart>
      <c:valAx>
        <c:axId val="84219776"/>
        <c:scaling>
          <c:orientation val="minMax"/>
          <c:max val="12.1"/>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1"/>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岩手県宮古市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地方債の元利償還金は対前年度比△</a:t>
          </a:r>
          <a:r>
            <a:rPr kumimoji="1" lang="en-US" altLang="ja-JP" sz="1200">
              <a:solidFill>
                <a:sysClr val="windowText" lastClr="000000"/>
              </a:solidFill>
              <a:latin typeface="ＭＳ ゴシック" pitchFamily="49" charset="-128"/>
              <a:ea typeface="ＭＳ ゴシック" pitchFamily="49" charset="-128"/>
            </a:rPr>
            <a:t>138</a:t>
          </a:r>
          <a:r>
            <a:rPr kumimoji="1" lang="ja-JP" altLang="en-US" sz="1200">
              <a:solidFill>
                <a:sysClr val="windowText" lastClr="000000"/>
              </a:solidFill>
              <a:latin typeface="ＭＳ ゴシック" pitchFamily="49" charset="-128"/>
              <a:ea typeface="ＭＳ ゴシック" pitchFamily="49" charset="-128"/>
            </a:rPr>
            <a:t>百万円の減となったものの、中心市街地拠点施設整備事業や平成</a:t>
          </a:r>
          <a:r>
            <a:rPr kumimoji="1" lang="en-US" altLang="ja-JP" sz="1200">
              <a:solidFill>
                <a:sysClr val="windowText" lastClr="000000"/>
              </a:solidFill>
              <a:latin typeface="ＭＳ ゴシック" pitchFamily="49" charset="-128"/>
              <a:ea typeface="ＭＳ ゴシック" pitchFamily="49" charset="-128"/>
            </a:rPr>
            <a:t>28</a:t>
          </a:r>
          <a:r>
            <a:rPr kumimoji="1" lang="ja-JP" altLang="en-US" sz="1200">
              <a:solidFill>
                <a:sysClr val="windowText" lastClr="000000"/>
              </a:solidFill>
              <a:latin typeface="ＭＳ ゴシック" pitchFamily="49" charset="-128"/>
              <a:ea typeface="ＭＳ ゴシック" pitchFamily="49" charset="-128"/>
            </a:rPr>
            <a:t>年台風</a:t>
          </a:r>
          <a:r>
            <a:rPr kumimoji="1" lang="en-US" altLang="ja-JP" sz="1200">
              <a:solidFill>
                <a:sysClr val="windowText" lastClr="000000"/>
              </a:solidFill>
              <a:latin typeface="ＭＳ ゴシック" pitchFamily="49" charset="-128"/>
              <a:ea typeface="ＭＳ ゴシック" pitchFamily="49" charset="-128"/>
            </a:rPr>
            <a:t>10</a:t>
          </a:r>
          <a:r>
            <a:rPr kumimoji="1" lang="ja-JP" altLang="en-US" sz="1200">
              <a:solidFill>
                <a:sysClr val="windowText" lastClr="000000"/>
              </a:solidFill>
              <a:latin typeface="ＭＳ ゴシック" pitchFamily="49" charset="-128"/>
              <a:ea typeface="ＭＳ ゴシック" pitchFamily="49" charset="-128"/>
            </a:rPr>
            <a:t>号災害に係る災害復旧事業に係る地方債の発行により地方債現在高は増加しており、今後は償還額も増加が見込まれる。</a:t>
          </a:r>
        </a:p>
        <a:p>
          <a:r>
            <a:rPr kumimoji="1" lang="ja-JP" altLang="en-US" sz="1200">
              <a:solidFill>
                <a:sysClr val="windowText" lastClr="000000"/>
              </a:solidFill>
              <a:latin typeface="ＭＳ ゴシック" pitchFamily="49" charset="-128"/>
              <a:ea typeface="ＭＳ ゴシック" pitchFamily="49" charset="-128"/>
            </a:rPr>
            <a:t>　公営企業債の元利償還金に対する繰入金の額は、公共下水道事業会計で実施した建設事業費の減により対前年度比△</a:t>
          </a:r>
          <a:r>
            <a:rPr kumimoji="1" lang="en-US" altLang="ja-JP" sz="1200">
              <a:solidFill>
                <a:sysClr val="windowText" lastClr="000000"/>
              </a:solidFill>
              <a:latin typeface="ＭＳ ゴシック" pitchFamily="49" charset="-128"/>
              <a:ea typeface="ＭＳ ゴシック" pitchFamily="49" charset="-128"/>
            </a:rPr>
            <a:t>165</a:t>
          </a:r>
          <a:r>
            <a:rPr kumimoji="1" lang="ja-JP" altLang="en-US" sz="1200">
              <a:solidFill>
                <a:sysClr val="windowText" lastClr="000000"/>
              </a:solidFill>
              <a:latin typeface="ＭＳ ゴシック" pitchFamily="49" charset="-128"/>
              <a:ea typeface="ＭＳ ゴシック" pitchFamily="49" charset="-128"/>
            </a:rPr>
            <a:t>百万円の減となったものの、浄化槽事業特別会計や魚市場事業特別会計で実施する建設事業に対する繰出金の額は増加傾向にある。</a:t>
          </a:r>
        </a:p>
        <a:p>
          <a:r>
            <a:rPr kumimoji="1" lang="ja-JP" altLang="en-US" sz="1200">
              <a:solidFill>
                <a:sysClr val="windowText" lastClr="000000"/>
              </a:solidFill>
              <a:latin typeface="ＭＳ ゴシック" pitchFamily="49" charset="-128"/>
              <a:ea typeface="ＭＳ ゴシック" pitchFamily="49" charset="-128"/>
            </a:rPr>
            <a:t>　全体として実質公債費比率の分子は減少しているものの、今後の増加の見込もあること</a:t>
          </a:r>
          <a:r>
            <a:rPr kumimoji="1" lang="ja-JP" altLang="en-US" sz="1200">
              <a:latin typeface="ＭＳ ゴシック" pitchFamily="49" charset="-128"/>
              <a:ea typeface="ＭＳ ゴシック" pitchFamily="49" charset="-128"/>
            </a:rPr>
            <a:t>から、普通建設事業については慎重に事業を選択するとともに、国県補助金等、地方債以外の財源確保に努め、公債費負担の適正化を図る。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満期一括償還方式の地方債の借り入れがなく、今後も予定していない。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岩手県宮古市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地方債の現在高については、中心市街地拠点施設整備事業や平成</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年台風</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号災害に係る災害復旧事業による地方債の発行により対前年度比＋</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2,983</a:t>
          </a:r>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百万円の増と大きく増加している。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退職手当負担見込額については、人件費の減と並行し、減少傾向が続いている。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充当可能基金については東日本大震災以後大きく増加したが、復旧・復興事業の進捗に伴い減少が見込まれる。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　将来負担比率の分子は増加傾向が続いて</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いたが、平成</a:t>
          </a:r>
          <a:r>
            <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4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年度は将来負担額以上に充当可能財源等の増加率が大きかったことから減少に転じた。</a:t>
          </a:r>
          <a:endParaRPr kumimoji="1" lang="en-US" altLang="ja-JP" sz="14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今後、普通建設事業については慎重に事業を選択するとともに、国県補助金等、地方債以外の財源確保に努め、将来負担の抑制に努める。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岩手県宮古市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東日本大震災からの復旧・復興事業の進捗に伴い「東日本大震災復興交付金基金」から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百万円、「東日本大震災復興基金」から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百万円の取崩しを行った一方、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「産業振興基金」に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百万円、新たに設置した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子ども・子育て幸せ基金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百万円の積立てを行い、基金全体としては対前年度比△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財政調整基金や減債基金の適正規模を維持確保するとともに、特定目的のための基金については事業目的の実現のため適切に活用を図っていく。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「東日本大震災復興交付金基金」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東日本大震災からの復旧・復興事業へ充当</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「東日本大震災復興基金」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東日本大震災からの復旧・復興事業へ充当</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「公共施設等総合管理基金」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公共施設等の更新・長寿命化・維持管理費用へ充当</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東日本大震災からの復旧・復興事業の進捗に伴い「東日本大震災復興交付金基金」から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百万円、「東日本大震災復興基金」から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百万円の取崩しを行ったことから、対前年度比△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5,245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「東日本大震災復興交付金基金」をはじめとして東日本大震災からの復旧・復興事業へ充てるために設置した基金については、復興後のまちづくりを進めるため今後も積極的に活用を図っていく。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「公共施設等総合管理基金」については、公共施設等総合管理計画に基づき施設の適正配置や長寿命化を進めるため、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計画的な取崩しや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継続的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積立を行っていく予定である。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子ども・子育て幸せ基金の創設により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百万円を積み立てたこと、産業振興基金に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引き続き、健全な財政運営を実施し、適正規模の維持確保に努める。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家賃低廉化事業及び特別家賃低減事業経費相当分の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1,294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の積立てを行ったことにより、対前年度比＋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年度から償還のピークを迎える予定であり、引き続き計画的に積立てを行う予定である。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岩手県宮古市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52,973
52,763
1,259.15
46,204,939
43,840,141
1,948,496
17,392,119
42,397,059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、類似団体平均、全国平均、県平均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高い数値となっている。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復旧・復興事業により施設整備が進</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んでいる一方で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、学校施設や保育所等は建設時から年数も経過しており老朽化が進んでいる状況である。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今後は人口減少を踏まえた公共施設の統廃合や設備改修等について、公共施設等総合管理計画に基づいた計画的な実施に努める。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1"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54338</xdr:rowOff>
    </xdr:from>
    <xdr:to>
      <xdr:col>11</xdr:col>
      <xdr:colOff>187325</xdr:colOff>
      <xdr:row>30</xdr:row>
      <xdr:rowOff>155938</xdr:rowOff>
    </xdr:to>
    <xdr:sp macro="" textlink="">
      <xdr:nvSpPr>
        <xdr:cNvPr id="75" name="フローチャート: 判断 74"/>
        <xdr:cNvSpPr/>
      </xdr:nvSpPr>
      <xdr:spPr>
        <a:xfrm>
          <a:off x="2476500" y="596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83911</xdr:rowOff>
    </xdr:from>
    <xdr:to>
      <xdr:col>23</xdr:col>
      <xdr:colOff>136525</xdr:colOff>
      <xdr:row>30</xdr:row>
      <xdr:rowOff>14061</xdr:rowOff>
    </xdr:to>
    <xdr:sp macro="" textlink="">
      <xdr:nvSpPr>
        <xdr:cNvPr id="81" name="楕円 80"/>
        <xdr:cNvSpPr/>
      </xdr:nvSpPr>
      <xdr:spPr>
        <a:xfrm>
          <a:off x="47117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106788</xdr:rowOff>
    </xdr:from>
    <xdr:ext cx="405111" cy="259045"/>
    <xdr:sp macro="" textlink="">
      <xdr:nvSpPr>
        <xdr:cNvPr id="82" name="有形固定資産減価償却率該当値テキスト"/>
        <xdr:cNvSpPr txBox="1"/>
      </xdr:nvSpPr>
      <xdr:spPr>
        <a:xfrm>
          <a:off x="4813300"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65405</xdr:rowOff>
    </xdr:from>
    <xdr:to>
      <xdr:col>19</xdr:col>
      <xdr:colOff>187325</xdr:colOff>
      <xdr:row>29</xdr:row>
      <xdr:rowOff>167005</xdr:rowOff>
    </xdr:to>
    <xdr:sp macro="" textlink="">
      <xdr:nvSpPr>
        <xdr:cNvPr id="83" name="楕円 82"/>
        <xdr:cNvSpPr/>
      </xdr:nvSpPr>
      <xdr:spPr>
        <a:xfrm>
          <a:off x="4000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116205</xdr:rowOff>
    </xdr:from>
    <xdr:to>
      <xdr:col>23</xdr:col>
      <xdr:colOff>85725</xdr:colOff>
      <xdr:row>29</xdr:row>
      <xdr:rowOff>134711</xdr:rowOff>
    </xdr:to>
    <xdr:cxnSp macro="">
      <xdr:nvCxnSpPr>
        <xdr:cNvPr id="84" name="直線コネクタ 83"/>
        <xdr:cNvCxnSpPr/>
      </xdr:nvCxnSpPr>
      <xdr:spPr>
        <a:xfrm>
          <a:off x="4051300" y="5859780"/>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96248</xdr:rowOff>
    </xdr:from>
    <xdr:to>
      <xdr:col>15</xdr:col>
      <xdr:colOff>187325</xdr:colOff>
      <xdr:row>30</xdr:row>
      <xdr:rowOff>26398</xdr:rowOff>
    </xdr:to>
    <xdr:sp macro="" textlink="">
      <xdr:nvSpPr>
        <xdr:cNvPr id="85" name="楕円 84"/>
        <xdr:cNvSpPr/>
      </xdr:nvSpPr>
      <xdr:spPr>
        <a:xfrm>
          <a:off x="3238500" y="58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116205</xdr:rowOff>
    </xdr:from>
    <xdr:to>
      <xdr:col>19</xdr:col>
      <xdr:colOff>136525</xdr:colOff>
      <xdr:row>29</xdr:row>
      <xdr:rowOff>147048</xdr:rowOff>
    </xdr:to>
    <xdr:cxnSp macro="">
      <xdr:nvCxnSpPr>
        <xdr:cNvPr id="86" name="直線コネクタ 85"/>
        <xdr:cNvCxnSpPr/>
      </xdr:nvCxnSpPr>
      <xdr:spPr>
        <a:xfrm flipV="1">
          <a:off x="3289300" y="5859780"/>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111669</xdr:rowOff>
    </xdr:from>
    <xdr:to>
      <xdr:col>11</xdr:col>
      <xdr:colOff>187325</xdr:colOff>
      <xdr:row>30</xdr:row>
      <xdr:rowOff>41819</xdr:rowOff>
    </xdr:to>
    <xdr:sp macro="" textlink="">
      <xdr:nvSpPr>
        <xdr:cNvPr id="87" name="楕円 86"/>
        <xdr:cNvSpPr/>
      </xdr:nvSpPr>
      <xdr:spPr>
        <a:xfrm>
          <a:off x="2476500" y="58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147048</xdr:rowOff>
    </xdr:from>
    <xdr:to>
      <xdr:col>15</xdr:col>
      <xdr:colOff>136525</xdr:colOff>
      <xdr:row>29</xdr:row>
      <xdr:rowOff>162469</xdr:rowOff>
    </xdr:to>
    <xdr:cxnSp macro="">
      <xdr:nvCxnSpPr>
        <xdr:cNvPr id="88" name="直線コネクタ 87"/>
        <xdr:cNvCxnSpPr/>
      </xdr:nvCxnSpPr>
      <xdr:spPr>
        <a:xfrm flipV="1">
          <a:off x="2527300" y="5890623"/>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89"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90" name="n_2aveValue有形固定資産減価償却率"/>
        <xdr:cNvSpPr txBox="1"/>
      </xdr:nvSpPr>
      <xdr:spPr>
        <a:xfrm>
          <a:off x="30867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147065</xdr:rowOff>
    </xdr:from>
    <xdr:ext cx="405111" cy="259045"/>
    <xdr:sp macro="" textlink="">
      <xdr:nvSpPr>
        <xdr:cNvPr id="91" name="n_3aveValue有形固定資産減価償却率"/>
        <xdr:cNvSpPr txBox="1"/>
      </xdr:nvSpPr>
      <xdr:spPr>
        <a:xfrm>
          <a:off x="2324744" y="60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12082</xdr:rowOff>
    </xdr:from>
    <xdr:ext cx="405111" cy="259045"/>
    <xdr:sp macro="" textlink="">
      <xdr:nvSpPr>
        <xdr:cNvPr id="92" name="n_1mainValue有形固定資産減価償却率"/>
        <xdr:cNvSpPr txBox="1"/>
      </xdr:nvSpPr>
      <xdr:spPr>
        <a:xfrm>
          <a:off x="38360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93" name="n_2mainValue有形固定資産減価償却率"/>
        <xdr:cNvSpPr txBox="1"/>
      </xdr:nvSpPr>
      <xdr:spPr>
        <a:xfrm>
          <a:off x="30867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58346</xdr:rowOff>
    </xdr:from>
    <xdr:ext cx="405111" cy="259045"/>
    <xdr:sp macro="" textlink="">
      <xdr:nvSpPr>
        <xdr:cNvPr id="94" name="n_3mainValue有形固定資産減価償却率"/>
        <xdr:cNvSpPr txBox="1"/>
      </xdr:nvSpPr>
      <xdr:spPr>
        <a:xfrm>
          <a:off x="2324744" y="563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749.1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となり、類似団体平均を上回る状況となっている。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将来負担額については職員数の減により退職手当負担見込額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減少しているものの、中心市街地拠点施設整備事業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に伴う地方債の増により全体として増となっていることが要因であり、今後は地方債の適正な発行により将来負担の抑制に努める。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3" name="直線コネクタ 122"/>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6" name="債務償還比率最大値テキスト"/>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7" name="直線コネクタ 126"/>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8" name="債務償還比率平均値テキスト"/>
        <xdr:cNvSpPr txBox="1"/>
      </xdr:nvSpPr>
      <xdr:spPr>
        <a:xfrm>
          <a:off x="14846300" y="593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9" name="フローチャート: 判断 128"/>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0" name="フローチャート: 判断 129"/>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59288</xdr:rowOff>
    </xdr:from>
    <xdr:to>
      <xdr:col>76</xdr:col>
      <xdr:colOff>73025</xdr:colOff>
      <xdr:row>29</xdr:row>
      <xdr:rowOff>160888</xdr:rowOff>
    </xdr:to>
    <xdr:sp macro="" textlink="">
      <xdr:nvSpPr>
        <xdr:cNvPr id="136" name="楕円 135"/>
        <xdr:cNvSpPr/>
      </xdr:nvSpPr>
      <xdr:spPr>
        <a:xfrm>
          <a:off x="14744700" y="580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82165</xdr:rowOff>
    </xdr:from>
    <xdr:ext cx="469744" cy="259045"/>
    <xdr:sp macro="" textlink="">
      <xdr:nvSpPr>
        <xdr:cNvPr id="137" name="債務償還比率該当値テキスト"/>
        <xdr:cNvSpPr txBox="1"/>
      </xdr:nvSpPr>
      <xdr:spPr>
        <a:xfrm>
          <a:off x="14846300" y="565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157163</xdr:rowOff>
    </xdr:from>
    <xdr:to>
      <xdr:col>72</xdr:col>
      <xdr:colOff>123825</xdr:colOff>
      <xdr:row>30</xdr:row>
      <xdr:rowOff>87313</xdr:rowOff>
    </xdr:to>
    <xdr:sp macro="" textlink="">
      <xdr:nvSpPr>
        <xdr:cNvPr id="138" name="楕円 137"/>
        <xdr:cNvSpPr/>
      </xdr:nvSpPr>
      <xdr:spPr>
        <a:xfrm>
          <a:off x="14033500" y="590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110088</xdr:rowOff>
    </xdr:from>
    <xdr:to>
      <xdr:col>76</xdr:col>
      <xdr:colOff>22225</xdr:colOff>
      <xdr:row>30</xdr:row>
      <xdr:rowOff>36513</xdr:rowOff>
    </xdr:to>
    <xdr:cxnSp macro="">
      <xdr:nvCxnSpPr>
        <xdr:cNvPr id="139" name="直線コネクタ 138"/>
        <xdr:cNvCxnSpPr/>
      </xdr:nvCxnSpPr>
      <xdr:spPr>
        <a:xfrm flipV="1">
          <a:off x="14084300" y="5853663"/>
          <a:ext cx="711200" cy="9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140" name="n_1aveValue債務償還比率"/>
        <xdr:cNvSpPr txBox="1"/>
      </xdr:nvSpPr>
      <xdr:spPr>
        <a:xfrm>
          <a:off x="13836727" y="602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103840</xdr:rowOff>
    </xdr:from>
    <xdr:ext cx="469744" cy="259045"/>
    <xdr:sp macro="" textlink="">
      <xdr:nvSpPr>
        <xdr:cNvPr id="141" name="n_1mainValue債務償還比率"/>
        <xdr:cNvSpPr txBox="1"/>
      </xdr:nvSpPr>
      <xdr:spPr>
        <a:xfrm>
          <a:off x="13836727" y="567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岩手県宮古市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52,973
52,763
1,259.15
46,204,939
43,840,141
1,948,496
17,392,119
42,397,059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19685</xdr:rowOff>
    </xdr:from>
    <xdr:to>
      <xdr:col>24</xdr:col>
      <xdr:colOff>114300</xdr:colOff>
      <xdr:row>37</xdr:row>
      <xdr:rowOff>121285</xdr:rowOff>
    </xdr:to>
    <xdr:sp macro="" textlink="">
      <xdr:nvSpPr>
        <xdr:cNvPr id="71" name="楕円 70"/>
        <xdr:cNvSpPr/>
      </xdr:nvSpPr>
      <xdr:spPr>
        <a:xfrm>
          <a:off x="45847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42562</xdr:rowOff>
    </xdr:from>
    <xdr:ext cx="405111" cy="259045"/>
    <xdr:sp macro="" textlink="">
      <xdr:nvSpPr>
        <xdr:cNvPr id="72" name="【道路】&#10;有形固定資産減価償却率該当値テキスト"/>
        <xdr:cNvSpPr txBox="1"/>
      </xdr:nvSpPr>
      <xdr:spPr>
        <a:xfrm>
          <a:off x="4673600"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33020</xdr:rowOff>
    </xdr:from>
    <xdr:to>
      <xdr:col>20</xdr:col>
      <xdr:colOff>38100</xdr:colOff>
      <xdr:row>37</xdr:row>
      <xdr:rowOff>134620</xdr:rowOff>
    </xdr:to>
    <xdr:sp macro="" textlink="">
      <xdr:nvSpPr>
        <xdr:cNvPr id="73" name="楕円 72"/>
        <xdr:cNvSpPr/>
      </xdr:nvSpPr>
      <xdr:spPr>
        <a:xfrm>
          <a:off x="3746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70485</xdr:rowOff>
    </xdr:from>
    <xdr:to>
      <xdr:col>24</xdr:col>
      <xdr:colOff>63500</xdr:colOff>
      <xdr:row>37</xdr:row>
      <xdr:rowOff>83820</xdr:rowOff>
    </xdr:to>
    <xdr:cxnSp macro="">
      <xdr:nvCxnSpPr>
        <xdr:cNvPr id="74" name="直線コネクタ 73"/>
        <xdr:cNvCxnSpPr/>
      </xdr:nvCxnSpPr>
      <xdr:spPr>
        <a:xfrm flipV="1">
          <a:off x="3797300" y="641413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31115</xdr:rowOff>
    </xdr:from>
    <xdr:to>
      <xdr:col>15</xdr:col>
      <xdr:colOff>101600</xdr:colOff>
      <xdr:row>37</xdr:row>
      <xdr:rowOff>132715</xdr:rowOff>
    </xdr:to>
    <xdr:sp macro="" textlink="">
      <xdr:nvSpPr>
        <xdr:cNvPr id="75" name="楕円 74"/>
        <xdr:cNvSpPr/>
      </xdr:nvSpPr>
      <xdr:spPr>
        <a:xfrm>
          <a:off x="2857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81915</xdr:rowOff>
    </xdr:from>
    <xdr:to>
      <xdr:col>19</xdr:col>
      <xdr:colOff>177800</xdr:colOff>
      <xdr:row>37</xdr:row>
      <xdr:rowOff>83820</xdr:rowOff>
    </xdr:to>
    <xdr:cxnSp macro="">
      <xdr:nvCxnSpPr>
        <xdr:cNvPr id="76" name="直線コネクタ 75"/>
        <xdr:cNvCxnSpPr/>
      </xdr:nvCxnSpPr>
      <xdr:spPr>
        <a:xfrm>
          <a:off x="2908300" y="64255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59690</xdr:rowOff>
    </xdr:from>
    <xdr:to>
      <xdr:col>10</xdr:col>
      <xdr:colOff>165100</xdr:colOff>
      <xdr:row>37</xdr:row>
      <xdr:rowOff>161290</xdr:rowOff>
    </xdr:to>
    <xdr:sp macro="" textlink="">
      <xdr:nvSpPr>
        <xdr:cNvPr id="77" name="楕円 76"/>
        <xdr:cNvSpPr/>
      </xdr:nvSpPr>
      <xdr:spPr>
        <a:xfrm>
          <a:off x="1968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81915</xdr:rowOff>
    </xdr:from>
    <xdr:to>
      <xdr:col>15</xdr:col>
      <xdr:colOff>50800</xdr:colOff>
      <xdr:row>37</xdr:row>
      <xdr:rowOff>110490</xdr:rowOff>
    </xdr:to>
    <xdr:cxnSp macro="">
      <xdr:nvCxnSpPr>
        <xdr:cNvPr id="78" name="直線コネクタ 77"/>
        <xdr:cNvCxnSpPr/>
      </xdr:nvCxnSpPr>
      <xdr:spPr>
        <a:xfrm flipV="1">
          <a:off x="2019300" y="64255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9" name="n_1aveValue【道路】&#10;有形固定資産減価償却率"/>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0" name="n_2aveValue【道路】&#10;有形固定資産減価償却率"/>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120032</xdr:rowOff>
    </xdr:from>
    <xdr:ext cx="405111" cy="259045"/>
    <xdr:sp macro="" textlink="">
      <xdr:nvSpPr>
        <xdr:cNvPr id="81" name="n_3aveValue【道路】&#10;有形固定資産減価償却率"/>
        <xdr:cNvSpPr txBox="1"/>
      </xdr:nvSpPr>
      <xdr:spPr>
        <a:xfrm>
          <a:off x="1816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151147</xdr:rowOff>
    </xdr:from>
    <xdr:ext cx="405111" cy="259045"/>
    <xdr:sp macro="" textlink="">
      <xdr:nvSpPr>
        <xdr:cNvPr id="82" name="n_1mainValue【道路】&#10;有形固定資産減価償却率"/>
        <xdr:cNvSpPr txBox="1"/>
      </xdr:nvSpPr>
      <xdr:spPr>
        <a:xfrm>
          <a:off x="3582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149242</xdr:rowOff>
    </xdr:from>
    <xdr:ext cx="405111" cy="259045"/>
    <xdr:sp macro="" textlink="">
      <xdr:nvSpPr>
        <xdr:cNvPr id="83" name="n_2mainValue【道路】&#10;有形固定資産減価償却率"/>
        <xdr:cNvSpPr txBox="1"/>
      </xdr:nvSpPr>
      <xdr:spPr>
        <a:xfrm>
          <a:off x="2705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6367</xdr:rowOff>
    </xdr:from>
    <xdr:ext cx="405111" cy="259045"/>
    <xdr:sp macro="" textlink="">
      <xdr:nvSpPr>
        <xdr:cNvPr id="84" name="n_3mainValue【道路】&#10;有形固定資産減価償却率"/>
        <xdr:cNvSpPr txBox="1"/>
      </xdr:nvSpPr>
      <xdr:spPr>
        <a:xfrm>
          <a:off x="1816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8" name="直線コネクタ 107"/>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9" name="【道路】&#10;一人当たり延長最小値テキスト"/>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10" name="直線コネクタ 109"/>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11" name="【道路】&#10;一人当たり延長最大値テキスト"/>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12" name="直線コネクタ 111"/>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46880</xdr:rowOff>
    </xdr:from>
    <xdr:ext cx="534377" cy="259045"/>
    <xdr:sp macro="" textlink="">
      <xdr:nvSpPr>
        <xdr:cNvPr id="113" name="【道路】&#10;一人当たり延長平均値テキスト"/>
        <xdr:cNvSpPr txBox="1"/>
      </xdr:nvSpPr>
      <xdr:spPr>
        <a:xfrm>
          <a:off x="10515600" y="6904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4" name="フローチャート: 判断 113"/>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5" name="フローチャート: 判断 114"/>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6" name="フローチャート: 判断 115"/>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9531</xdr:rowOff>
    </xdr:from>
    <xdr:to>
      <xdr:col>41</xdr:col>
      <xdr:colOff>101600</xdr:colOff>
      <xdr:row>40</xdr:row>
      <xdr:rowOff>111131</xdr:rowOff>
    </xdr:to>
    <xdr:sp macro="" textlink="">
      <xdr:nvSpPr>
        <xdr:cNvPr id="117" name="フローチャート: 判断 116"/>
        <xdr:cNvSpPr/>
      </xdr:nvSpPr>
      <xdr:spPr>
        <a:xfrm>
          <a:off x="7810500" y="686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70891</xdr:rowOff>
    </xdr:from>
    <xdr:to>
      <xdr:col>55</xdr:col>
      <xdr:colOff>50800</xdr:colOff>
      <xdr:row>40</xdr:row>
      <xdr:rowOff>1041</xdr:rowOff>
    </xdr:to>
    <xdr:sp macro="" textlink="">
      <xdr:nvSpPr>
        <xdr:cNvPr id="123" name="楕円 122"/>
        <xdr:cNvSpPr/>
      </xdr:nvSpPr>
      <xdr:spPr>
        <a:xfrm>
          <a:off x="10426700" y="675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93768</xdr:rowOff>
    </xdr:from>
    <xdr:ext cx="534377" cy="259045"/>
    <xdr:sp macro="" textlink="">
      <xdr:nvSpPr>
        <xdr:cNvPr id="124" name="【道路】&#10;一人当たり延長該当値テキスト"/>
        <xdr:cNvSpPr txBox="1"/>
      </xdr:nvSpPr>
      <xdr:spPr>
        <a:xfrm>
          <a:off x="10515600" y="660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80302</xdr:rowOff>
    </xdr:from>
    <xdr:to>
      <xdr:col>50</xdr:col>
      <xdr:colOff>165100</xdr:colOff>
      <xdr:row>40</xdr:row>
      <xdr:rowOff>10452</xdr:rowOff>
    </xdr:to>
    <xdr:sp macro="" textlink="">
      <xdr:nvSpPr>
        <xdr:cNvPr id="125" name="楕円 124"/>
        <xdr:cNvSpPr/>
      </xdr:nvSpPr>
      <xdr:spPr>
        <a:xfrm>
          <a:off x="9588500" y="676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121691</xdr:rowOff>
    </xdr:from>
    <xdr:to>
      <xdr:col>55</xdr:col>
      <xdr:colOff>0</xdr:colOff>
      <xdr:row>39</xdr:row>
      <xdr:rowOff>131102</xdr:rowOff>
    </xdr:to>
    <xdr:cxnSp macro="">
      <xdr:nvCxnSpPr>
        <xdr:cNvPr id="126" name="直線コネクタ 125"/>
        <xdr:cNvCxnSpPr/>
      </xdr:nvCxnSpPr>
      <xdr:spPr>
        <a:xfrm flipV="1">
          <a:off x="9639300" y="6808241"/>
          <a:ext cx="838200" cy="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91084</xdr:rowOff>
    </xdr:from>
    <xdr:to>
      <xdr:col>46</xdr:col>
      <xdr:colOff>38100</xdr:colOff>
      <xdr:row>40</xdr:row>
      <xdr:rowOff>21234</xdr:rowOff>
    </xdr:to>
    <xdr:sp macro="" textlink="">
      <xdr:nvSpPr>
        <xdr:cNvPr id="127" name="楕円 126"/>
        <xdr:cNvSpPr/>
      </xdr:nvSpPr>
      <xdr:spPr>
        <a:xfrm>
          <a:off x="8699500" y="67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131102</xdr:rowOff>
    </xdr:from>
    <xdr:to>
      <xdr:col>50</xdr:col>
      <xdr:colOff>114300</xdr:colOff>
      <xdr:row>39</xdr:row>
      <xdr:rowOff>141884</xdr:rowOff>
    </xdr:to>
    <xdr:cxnSp macro="">
      <xdr:nvCxnSpPr>
        <xdr:cNvPr id="128" name="直線コネクタ 127"/>
        <xdr:cNvCxnSpPr/>
      </xdr:nvCxnSpPr>
      <xdr:spPr>
        <a:xfrm flipV="1">
          <a:off x="8750300" y="6817652"/>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87827</xdr:rowOff>
    </xdr:from>
    <xdr:to>
      <xdr:col>41</xdr:col>
      <xdr:colOff>101600</xdr:colOff>
      <xdr:row>40</xdr:row>
      <xdr:rowOff>17977</xdr:rowOff>
    </xdr:to>
    <xdr:sp macro="" textlink="">
      <xdr:nvSpPr>
        <xdr:cNvPr id="129" name="楕円 128"/>
        <xdr:cNvSpPr/>
      </xdr:nvSpPr>
      <xdr:spPr>
        <a:xfrm>
          <a:off x="7810500" y="67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138627</xdr:rowOff>
    </xdr:from>
    <xdr:to>
      <xdr:col>45</xdr:col>
      <xdr:colOff>177800</xdr:colOff>
      <xdr:row>39</xdr:row>
      <xdr:rowOff>141884</xdr:rowOff>
    </xdr:to>
    <xdr:cxnSp macro="">
      <xdr:nvCxnSpPr>
        <xdr:cNvPr id="130" name="直線コネクタ 129"/>
        <xdr:cNvCxnSpPr/>
      </xdr:nvCxnSpPr>
      <xdr:spPr>
        <a:xfrm>
          <a:off x="7861300" y="6825177"/>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124127</xdr:rowOff>
    </xdr:from>
    <xdr:ext cx="534377" cy="259045"/>
    <xdr:sp macro="" textlink="">
      <xdr:nvSpPr>
        <xdr:cNvPr id="131" name="n_1aveValue【道路】&#10;一人当たり延長"/>
        <xdr:cNvSpPr txBox="1"/>
      </xdr:nvSpPr>
      <xdr:spPr>
        <a:xfrm>
          <a:off x="93594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157427</xdr:rowOff>
    </xdr:from>
    <xdr:ext cx="534377" cy="259045"/>
    <xdr:sp macro="" textlink="">
      <xdr:nvSpPr>
        <xdr:cNvPr id="132" name="n_2aveValue【道路】&#10;一人当たり延長"/>
        <xdr:cNvSpPr txBox="1"/>
      </xdr:nvSpPr>
      <xdr:spPr>
        <a:xfrm>
          <a:off x="8483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102258</xdr:rowOff>
    </xdr:from>
    <xdr:ext cx="534377" cy="259045"/>
    <xdr:sp macro="" textlink="">
      <xdr:nvSpPr>
        <xdr:cNvPr id="133" name="n_3aveValue【道路】&#10;一人当たり延長"/>
        <xdr:cNvSpPr txBox="1"/>
      </xdr:nvSpPr>
      <xdr:spPr>
        <a:xfrm>
          <a:off x="7594111" y="696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26979</xdr:rowOff>
    </xdr:from>
    <xdr:ext cx="534377" cy="259045"/>
    <xdr:sp macro="" textlink="">
      <xdr:nvSpPr>
        <xdr:cNvPr id="134" name="n_1mainValue【道路】&#10;一人当たり延長"/>
        <xdr:cNvSpPr txBox="1"/>
      </xdr:nvSpPr>
      <xdr:spPr>
        <a:xfrm>
          <a:off x="9359411" y="654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37761</xdr:rowOff>
    </xdr:from>
    <xdr:ext cx="534377" cy="259045"/>
    <xdr:sp macro="" textlink="">
      <xdr:nvSpPr>
        <xdr:cNvPr id="135" name="n_2mainValue【道路】&#10;一人当たり延長"/>
        <xdr:cNvSpPr txBox="1"/>
      </xdr:nvSpPr>
      <xdr:spPr>
        <a:xfrm>
          <a:off x="8483111" y="655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34504</xdr:rowOff>
    </xdr:from>
    <xdr:ext cx="534377" cy="259045"/>
    <xdr:sp macro="" textlink="">
      <xdr:nvSpPr>
        <xdr:cNvPr id="136" name="n_3mainValue【道路】&#10;一人当たり延長"/>
        <xdr:cNvSpPr txBox="1"/>
      </xdr:nvSpPr>
      <xdr:spPr>
        <a:xfrm>
          <a:off x="7594111" y="65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7" name="テキスト ボックス 15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61" name="直線コネクタ 160"/>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62" name="【橋りょう・トンネル】&#10;有形固定資産減価償却率最小値テキスト"/>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63" name="直線コネクタ 162"/>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64" name="【橋りょう・トンネル】&#10;有形固定資産減価償却率最大値テキスト"/>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65" name="直線コネクタ 164"/>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66"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7" name="フローチャート: 判断 166"/>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8" name="フローチャート: 判断 167"/>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9" name="フローチャート: 判断 168"/>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149225</xdr:rowOff>
    </xdr:from>
    <xdr:to>
      <xdr:col>10</xdr:col>
      <xdr:colOff>165100</xdr:colOff>
      <xdr:row>60</xdr:row>
      <xdr:rowOff>79375</xdr:rowOff>
    </xdr:to>
    <xdr:sp macro="" textlink="">
      <xdr:nvSpPr>
        <xdr:cNvPr id="170" name="フローチャート: 判断 169"/>
        <xdr:cNvSpPr/>
      </xdr:nvSpPr>
      <xdr:spPr>
        <a:xfrm>
          <a:off x="1968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34925</xdr:rowOff>
    </xdr:from>
    <xdr:to>
      <xdr:col>24</xdr:col>
      <xdr:colOff>114300</xdr:colOff>
      <xdr:row>59</xdr:row>
      <xdr:rowOff>136525</xdr:rowOff>
    </xdr:to>
    <xdr:sp macro="" textlink="">
      <xdr:nvSpPr>
        <xdr:cNvPr id="176" name="楕円 175"/>
        <xdr:cNvSpPr/>
      </xdr:nvSpPr>
      <xdr:spPr>
        <a:xfrm>
          <a:off x="45847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57802</xdr:rowOff>
    </xdr:from>
    <xdr:ext cx="405111" cy="259045"/>
    <xdr:sp macro="" textlink="">
      <xdr:nvSpPr>
        <xdr:cNvPr id="177" name="【橋りょう・トンネル】&#10;有形固定資産減価償却率該当値テキスト"/>
        <xdr:cNvSpPr txBox="1"/>
      </xdr:nvSpPr>
      <xdr:spPr>
        <a:xfrm>
          <a:off x="4673600"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63500</xdr:rowOff>
    </xdr:from>
    <xdr:to>
      <xdr:col>20</xdr:col>
      <xdr:colOff>38100</xdr:colOff>
      <xdr:row>59</xdr:row>
      <xdr:rowOff>165100</xdr:rowOff>
    </xdr:to>
    <xdr:sp macro="" textlink="">
      <xdr:nvSpPr>
        <xdr:cNvPr id="178" name="楕円 177"/>
        <xdr:cNvSpPr/>
      </xdr:nvSpPr>
      <xdr:spPr>
        <a:xfrm>
          <a:off x="3746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85725</xdr:rowOff>
    </xdr:from>
    <xdr:to>
      <xdr:col>24</xdr:col>
      <xdr:colOff>63500</xdr:colOff>
      <xdr:row>59</xdr:row>
      <xdr:rowOff>114300</xdr:rowOff>
    </xdr:to>
    <xdr:cxnSp macro="">
      <xdr:nvCxnSpPr>
        <xdr:cNvPr id="179" name="直線コネクタ 178"/>
        <xdr:cNvCxnSpPr/>
      </xdr:nvCxnSpPr>
      <xdr:spPr>
        <a:xfrm flipV="1">
          <a:off x="3797300" y="102012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93980</xdr:rowOff>
    </xdr:from>
    <xdr:to>
      <xdr:col>15</xdr:col>
      <xdr:colOff>101600</xdr:colOff>
      <xdr:row>60</xdr:row>
      <xdr:rowOff>24130</xdr:rowOff>
    </xdr:to>
    <xdr:sp macro="" textlink="">
      <xdr:nvSpPr>
        <xdr:cNvPr id="180" name="楕円 179"/>
        <xdr:cNvSpPr/>
      </xdr:nvSpPr>
      <xdr:spPr>
        <a:xfrm>
          <a:off x="2857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114300</xdr:rowOff>
    </xdr:from>
    <xdr:to>
      <xdr:col>19</xdr:col>
      <xdr:colOff>177800</xdr:colOff>
      <xdr:row>59</xdr:row>
      <xdr:rowOff>144780</xdr:rowOff>
    </xdr:to>
    <xdr:cxnSp macro="">
      <xdr:nvCxnSpPr>
        <xdr:cNvPr id="181" name="直線コネクタ 180"/>
        <xdr:cNvCxnSpPr/>
      </xdr:nvCxnSpPr>
      <xdr:spPr>
        <a:xfrm flipV="1">
          <a:off x="2908300" y="102298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2" name="楕円 181"/>
        <xdr:cNvSpPr/>
      </xdr:nvSpPr>
      <xdr:spPr>
        <a:xfrm>
          <a:off x="1968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144780</xdr:rowOff>
    </xdr:from>
    <xdr:to>
      <xdr:col>15</xdr:col>
      <xdr:colOff>50800</xdr:colOff>
      <xdr:row>60</xdr:row>
      <xdr:rowOff>1905</xdr:rowOff>
    </xdr:to>
    <xdr:cxnSp macro="">
      <xdr:nvCxnSpPr>
        <xdr:cNvPr id="183" name="直線コネクタ 182"/>
        <xdr:cNvCxnSpPr/>
      </xdr:nvCxnSpPr>
      <xdr:spPr>
        <a:xfrm flipV="1">
          <a:off x="2019300" y="102603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84" name="n_1aveValue【橋りょう・トンネル】&#10;有形固定資産減価償却率"/>
        <xdr:cNvSpPr txBox="1"/>
      </xdr:nvSpPr>
      <xdr:spPr>
        <a:xfrm>
          <a:off x="35820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85" name="n_2aveValue【橋りょう・トンネル】&#10;有形固定資産減価償却率"/>
        <xdr:cNvSpPr txBox="1"/>
      </xdr:nvSpPr>
      <xdr:spPr>
        <a:xfrm>
          <a:off x="2705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70502</xdr:rowOff>
    </xdr:from>
    <xdr:ext cx="405111" cy="259045"/>
    <xdr:sp macro="" textlink="">
      <xdr:nvSpPr>
        <xdr:cNvPr id="186" name="n_3aveValue【橋りょう・トンネル】&#10;有形固定資産減価償却率"/>
        <xdr:cNvSpPr txBox="1"/>
      </xdr:nvSpPr>
      <xdr:spPr>
        <a:xfrm>
          <a:off x="1816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10177</xdr:rowOff>
    </xdr:from>
    <xdr:ext cx="405111" cy="259045"/>
    <xdr:sp macro="" textlink="">
      <xdr:nvSpPr>
        <xdr:cNvPr id="187" name="n_1mainValue【橋りょう・トンネル】&#10;有形固定資産減価償却率"/>
        <xdr:cNvSpPr txBox="1"/>
      </xdr:nvSpPr>
      <xdr:spPr>
        <a:xfrm>
          <a:off x="35820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188" name="n_2mainValue【橋りょう・トンネル】&#10;有形固定資産減価償却率"/>
        <xdr:cNvSpPr txBox="1"/>
      </xdr:nvSpPr>
      <xdr:spPr>
        <a:xfrm>
          <a:off x="2705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69232</xdr:rowOff>
    </xdr:from>
    <xdr:ext cx="405111" cy="259045"/>
    <xdr:sp macro="" textlink="">
      <xdr:nvSpPr>
        <xdr:cNvPr id="189" name="n_3mainValue【橋りょう・トンネル】&#10;有形固定資産減価償却率"/>
        <xdr:cNvSpPr txBox="1"/>
      </xdr:nvSpPr>
      <xdr:spPr>
        <a:xfrm>
          <a:off x="1816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11" name="直線コネクタ 210"/>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12" name="【橋りょう・トンネル】&#10;一人当たり有形固定資産（償却資産）額最小値テキスト"/>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13" name="直線コネクタ 212"/>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14" name="【橋りょう・トンネル】&#10;一人当たり有形固定資産（償却資産）額最大値テキスト"/>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15" name="直線コネクタ 214"/>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138147</xdr:rowOff>
    </xdr:from>
    <xdr:ext cx="599010" cy="259045"/>
    <xdr:sp macro="" textlink="">
      <xdr:nvSpPr>
        <xdr:cNvPr id="216" name="【橋りょう・トンネル】&#10;一人当たり有形固定資産（償却資産）額平均値テキスト"/>
        <xdr:cNvSpPr txBox="1"/>
      </xdr:nvSpPr>
      <xdr:spPr>
        <a:xfrm>
          <a:off x="10515600" y="10425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17" name="フローチャート: 判断 216"/>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18" name="フローチャート: 判断 217"/>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9" name="フローチャート: 判断 218"/>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138188</xdr:rowOff>
    </xdr:from>
    <xdr:to>
      <xdr:col>41</xdr:col>
      <xdr:colOff>101600</xdr:colOff>
      <xdr:row>60</xdr:row>
      <xdr:rowOff>68338</xdr:rowOff>
    </xdr:to>
    <xdr:sp macro="" textlink="">
      <xdr:nvSpPr>
        <xdr:cNvPr id="220" name="フローチャート: 判断 219"/>
        <xdr:cNvSpPr/>
      </xdr:nvSpPr>
      <xdr:spPr>
        <a:xfrm>
          <a:off x="7810500" y="1025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24293</xdr:rowOff>
    </xdr:from>
    <xdr:to>
      <xdr:col>55</xdr:col>
      <xdr:colOff>50800</xdr:colOff>
      <xdr:row>57</xdr:row>
      <xdr:rowOff>125893</xdr:rowOff>
    </xdr:to>
    <xdr:sp macro="" textlink="">
      <xdr:nvSpPr>
        <xdr:cNvPr id="226" name="楕円 225"/>
        <xdr:cNvSpPr/>
      </xdr:nvSpPr>
      <xdr:spPr>
        <a:xfrm>
          <a:off x="10426700" y="979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47170</xdr:rowOff>
    </xdr:from>
    <xdr:ext cx="599010" cy="259045"/>
    <xdr:sp macro="" textlink="">
      <xdr:nvSpPr>
        <xdr:cNvPr id="227" name="【橋りょう・トンネル】&#10;一人当たり有形固定資産（償却資産）額該当値テキスト"/>
        <xdr:cNvSpPr txBox="1"/>
      </xdr:nvSpPr>
      <xdr:spPr>
        <a:xfrm>
          <a:off x="10515600" y="9648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48929</xdr:rowOff>
    </xdr:from>
    <xdr:to>
      <xdr:col>50</xdr:col>
      <xdr:colOff>165100</xdr:colOff>
      <xdr:row>57</xdr:row>
      <xdr:rowOff>150529</xdr:rowOff>
    </xdr:to>
    <xdr:sp macro="" textlink="">
      <xdr:nvSpPr>
        <xdr:cNvPr id="228" name="楕円 227"/>
        <xdr:cNvSpPr/>
      </xdr:nvSpPr>
      <xdr:spPr>
        <a:xfrm>
          <a:off x="9588500" y="982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75093</xdr:rowOff>
    </xdr:from>
    <xdr:to>
      <xdr:col>55</xdr:col>
      <xdr:colOff>0</xdr:colOff>
      <xdr:row>57</xdr:row>
      <xdr:rowOff>99729</xdr:rowOff>
    </xdr:to>
    <xdr:cxnSp macro="">
      <xdr:nvCxnSpPr>
        <xdr:cNvPr id="229" name="直線コネクタ 228"/>
        <xdr:cNvCxnSpPr/>
      </xdr:nvCxnSpPr>
      <xdr:spPr>
        <a:xfrm flipV="1">
          <a:off x="9639300" y="9847743"/>
          <a:ext cx="838200" cy="2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69779</xdr:rowOff>
    </xdr:from>
    <xdr:to>
      <xdr:col>46</xdr:col>
      <xdr:colOff>38100</xdr:colOff>
      <xdr:row>57</xdr:row>
      <xdr:rowOff>171379</xdr:rowOff>
    </xdr:to>
    <xdr:sp macro="" textlink="">
      <xdr:nvSpPr>
        <xdr:cNvPr id="230" name="楕円 229"/>
        <xdr:cNvSpPr/>
      </xdr:nvSpPr>
      <xdr:spPr>
        <a:xfrm>
          <a:off x="8699500" y="984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99729</xdr:rowOff>
    </xdr:from>
    <xdr:to>
      <xdr:col>50</xdr:col>
      <xdr:colOff>114300</xdr:colOff>
      <xdr:row>57</xdr:row>
      <xdr:rowOff>120579</xdr:rowOff>
    </xdr:to>
    <xdr:cxnSp macro="">
      <xdr:nvCxnSpPr>
        <xdr:cNvPr id="231" name="直線コネクタ 230"/>
        <xdr:cNvCxnSpPr/>
      </xdr:nvCxnSpPr>
      <xdr:spPr>
        <a:xfrm flipV="1">
          <a:off x="8750300" y="9872379"/>
          <a:ext cx="889000" cy="2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88322</xdr:rowOff>
    </xdr:from>
    <xdr:to>
      <xdr:col>41</xdr:col>
      <xdr:colOff>101600</xdr:colOff>
      <xdr:row>58</xdr:row>
      <xdr:rowOff>18472</xdr:rowOff>
    </xdr:to>
    <xdr:sp macro="" textlink="">
      <xdr:nvSpPr>
        <xdr:cNvPr id="232" name="楕円 231"/>
        <xdr:cNvSpPr/>
      </xdr:nvSpPr>
      <xdr:spPr>
        <a:xfrm>
          <a:off x="7810500" y="986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120579</xdr:rowOff>
    </xdr:from>
    <xdr:to>
      <xdr:col>45</xdr:col>
      <xdr:colOff>177800</xdr:colOff>
      <xdr:row>57</xdr:row>
      <xdr:rowOff>139122</xdr:rowOff>
    </xdr:to>
    <xdr:cxnSp macro="">
      <xdr:nvCxnSpPr>
        <xdr:cNvPr id="233" name="直線コネクタ 232"/>
        <xdr:cNvCxnSpPr/>
      </xdr:nvCxnSpPr>
      <xdr:spPr>
        <a:xfrm flipV="1">
          <a:off x="7861300" y="9893229"/>
          <a:ext cx="889000" cy="1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109933</xdr:rowOff>
    </xdr:from>
    <xdr:ext cx="599010" cy="259045"/>
    <xdr:sp macro="" textlink="">
      <xdr:nvSpPr>
        <xdr:cNvPr id="234" name="n_1aveValue【橋りょう・トンネル】&#10;一人当たり有形固定資産（償却資産）額"/>
        <xdr:cNvSpPr txBox="1"/>
      </xdr:nvSpPr>
      <xdr:spPr>
        <a:xfrm>
          <a:off x="93270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129060</xdr:rowOff>
    </xdr:from>
    <xdr:ext cx="599010" cy="259045"/>
    <xdr:sp macro="" textlink="">
      <xdr:nvSpPr>
        <xdr:cNvPr id="235" name="n_2aveValue【橋りょう・トンネル】&#10;一人当たり有形固定資産（償却資産）額"/>
        <xdr:cNvSpPr txBox="1"/>
      </xdr:nvSpPr>
      <xdr:spPr>
        <a:xfrm>
          <a:off x="8450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59465</xdr:rowOff>
    </xdr:from>
    <xdr:ext cx="599010" cy="259045"/>
    <xdr:sp macro="" textlink="">
      <xdr:nvSpPr>
        <xdr:cNvPr id="236" name="n_3aveValue【橋りょう・トンネル】&#10;一人当たり有形固定資産（償却資産）額"/>
        <xdr:cNvSpPr txBox="1"/>
      </xdr:nvSpPr>
      <xdr:spPr>
        <a:xfrm>
          <a:off x="7561795" y="1034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167056</xdr:rowOff>
    </xdr:from>
    <xdr:ext cx="599010" cy="259045"/>
    <xdr:sp macro="" textlink="">
      <xdr:nvSpPr>
        <xdr:cNvPr id="237" name="n_1mainValue【橋りょう・トンネル】&#10;一人当たり有形固定資産（償却資産）額"/>
        <xdr:cNvSpPr txBox="1"/>
      </xdr:nvSpPr>
      <xdr:spPr>
        <a:xfrm>
          <a:off x="9327095" y="959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16456</xdr:rowOff>
    </xdr:from>
    <xdr:ext cx="599010" cy="259045"/>
    <xdr:sp macro="" textlink="">
      <xdr:nvSpPr>
        <xdr:cNvPr id="238" name="n_2mainValue【橋りょう・トンネル】&#10;一人当たり有形固定資産（償却資産）額"/>
        <xdr:cNvSpPr txBox="1"/>
      </xdr:nvSpPr>
      <xdr:spPr>
        <a:xfrm>
          <a:off x="8450795" y="9617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34999</xdr:rowOff>
    </xdr:from>
    <xdr:ext cx="599010" cy="259045"/>
    <xdr:sp macro="" textlink="">
      <xdr:nvSpPr>
        <xdr:cNvPr id="239" name="n_3mainValue【橋りょう・トンネル】&#10;一人当たり有形固定資産（償却資産）額"/>
        <xdr:cNvSpPr txBox="1"/>
      </xdr:nvSpPr>
      <xdr:spPr>
        <a:xfrm>
          <a:off x="7561795" y="9636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1" name="テキスト ボックス 25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1" name="テキスト ボックス 26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65" name="直線コネクタ 264"/>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66" name="【公営住宅】&#10;有形固定資産減価償却率最小値テキスト"/>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67" name="直線コネクタ 266"/>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68" name="【公営住宅】&#10;有形固定資産減価償却率最大値テキスト"/>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69" name="直線コネクタ 268"/>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91820</xdr:rowOff>
    </xdr:from>
    <xdr:ext cx="405111" cy="259045"/>
    <xdr:sp macro="" textlink="">
      <xdr:nvSpPr>
        <xdr:cNvPr id="270" name="【公営住宅】&#10;有形固定資産減価償却率平均値テキスト"/>
        <xdr:cNvSpPr txBox="1"/>
      </xdr:nvSpPr>
      <xdr:spPr>
        <a:xfrm>
          <a:off x="4673600" y="13636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71" name="フローチャート: 判断 270"/>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72" name="フローチャート: 判断 271"/>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73" name="フローチャート: 判断 272"/>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75474</xdr:rowOff>
    </xdr:from>
    <xdr:to>
      <xdr:col>10</xdr:col>
      <xdr:colOff>165100</xdr:colOff>
      <xdr:row>81</xdr:row>
      <xdr:rowOff>5624</xdr:rowOff>
    </xdr:to>
    <xdr:sp macro="" textlink="">
      <xdr:nvSpPr>
        <xdr:cNvPr id="274" name="フローチャート: 判断 273"/>
        <xdr:cNvSpPr/>
      </xdr:nvSpPr>
      <xdr:spPr>
        <a:xfrm>
          <a:off x="1968500" y="1379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90170</xdr:rowOff>
    </xdr:from>
    <xdr:to>
      <xdr:col>24</xdr:col>
      <xdr:colOff>114300</xdr:colOff>
      <xdr:row>81</xdr:row>
      <xdr:rowOff>20320</xdr:rowOff>
    </xdr:to>
    <xdr:sp macro="" textlink="">
      <xdr:nvSpPr>
        <xdr:cNvPr id="280" name="楕円 279"/>
        <xdr:cNvSpPr/>
      </xdr:nvSpPr>
      <xdr:spPr>
        <a:xfrm>
          <a:off x="45847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68597</xdr:rowOff>
    </xdr:from>
    <xdr:ext cx="405111" cy="259045"/>
    <xdr:sp macro="" textlink="">
      <xdr:nvSpPr>
        <xdr:cNvPr id="281" name="【公営住宅】&#10;有形固定資産減価償却率該当値テキスト"/>
        <xdr:cNvSpPr txBox="1"/>
      </xdr:nvSpPr>
      <xdr:spPr>
        <a:xfrm>
          <a:off x="4673600"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111398</xdr:rowOff>
    </xdr:from>
    <xdr:to>
      <xdr:col>20</xdr:col>
      <xdr:colOff>38100</xdr:colOff>
      <xdr:row>81</xdr:row>
      <xdr:rowOff>41548</xdr:rowOff>
    </xdr:to>
    <xdr:sp macro="" textlink="">
      <xdr:nvSpPr>
        <xdr:cNvPr id="282" name="楕円 281"/>
        <xdr:cNvSpPr/>
      </xdr:nvSpPr>
      <xdr:spPr>
        <a:xfrm>
          <a:off x="3746500" y="138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140970</xdr:rowOff>
    </xdr:from>
    <xdr:to>
      <xdr:col>24</xdr:col>
      <xdr:colOff>63500</xdr:colOff>
      <xdr:row>80</xdr:row>
      <xdr:rowOff>162198</xdr:rowOff>
    </xdr:to>
    <xdr:cxnSp macro="">
      <xdr:nvCxnSpPr>
        <xdr:cNvPr id="283" name="直線コネクタ 282"/>
        <xdr:cNvCxnSpPr/>
      </xdr:nvCxnSpPr>
      <xdr:spPr>
        <a:xfrm flipV="1">
          <a:off x="3797300" y="13856970"/>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135889</xdr:rowOff>
    </xdr:from>
    <xdr:to>
      <xdr:col>15</xdr:col>
      <xdr:colOff>101600</xdr:colOff>
      <xdr:row>81</xdr:row>
      <xdr:rowOff>66039</xdr:rowOff>
    </xdr:to>
    <xdr:sp macro="" textlink="">
      <xdr:nvSpPr>
        <xdr:cNvPr id="284" name="楕円 283"/>
        <xdr:cNvSpPr/>
      </xdr:nvSpPr>
      <xdr:spPr>
        <a:xfrm>
          <a:off x="2857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162198</xdr:rowOff>
    </xdr:from>
    <xdr:to>
      <xdr:col>19</xdr:col>
      <xdr:colOff>177800</xdr:colOff>
      <xdr:row>81</xdr:row>
      <xdr:rowOff>15239</xdr:rowOff>
    </xdr:to>
    <xdr:cxnSp macro="">
      <xdr:nvCxnSpPr>
        <xdr:cNvPr id="285" name="直線コネクタ 284"/>
        <xdr:cNvCxnSpPr/>
      </xdr:nvCxnSpPr>
      <xdr:spPr>
        <a:xfrm flipV="1">
          <a:off x="2908300" y="13878198"/>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68943</xdr:rowOff>
    </xdr:from>
    <xdr:to>
      <xdr:col>10</xdr:col>
      <xdr:colOff>165100</xdr:colOff>
      <xdr:row>80</xdr:row>
      <xdr:rowOff>170543</xdr:rowOff>
    </xdr:to>
    <xdr:sp macro="" textlink="">
      <xdr:nvSpPr>
        <xdr:cNvPr id="286" name="楕円 285"/>
        <xdr:cNvSpPr/>
      </xdr:nvSpPr>
      <xdr:spPr>
        <a:xfrm>
          <a:off x="1968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119743</xdr:rowOff>
    </xdr:from>
    <xdr:to>
      <xdr:col>15</xdr:col>
      <xdr:colOff>50800</xdr:colOff>
      <xdr:row>81</xdr:row>
      <xdr:rowOff>15239</xdr:rowOff>
    </xdr:to>
    <xdr:cxnSp macro="">
      <xdr:nvCxnSpPr>
        <xdr:cNvPr id="287" name="直線コネクタ 286"/>
        <xdr:cNvCxnSpPr/>
      </xdr:nvCxnSpPr>
      <xdr:spPr>
        <a:xfrm>
          <a:off x="2019300" y="13835743"/>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43378</xdr:rowOff>
    </xdr:from>
    <xdr:ext cx="405111" cy="259045"/>
    <xdr:sp macro="" textlink="">
      <xdr:nvSpPr>
        <xdr:cNvPr id="288" name="n_1aveValue【公営住宅】&#10;有形固定資産減価償却率"/>
        <xdr:cNvSpPr txBox="1"/>
      </xdr:nvSpPr>
      <xdr:spPr>
        <a:xfrm>
          <a:off x="35820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49909</xdr:rowOff>
    </xdr:from>
    <xdr:ext cx="405111" cy="259045"/>
    <xdr:sp macro="" textlink="">
      <xdr:nvSpPr>
        <xdr:cNvPr id="289" name="n_2aveValue【公営住宅】&#10;有形固定資産減価償却率"/>
        <xdr:cNvSpPr txBox="1"/>
      </xdr:nvSpPr>
      <xdr:spPr>
        <a:xfrm>
          <a:off x="27057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168201</xdr:rowOff>
    </xdr:from>
    <xdr:ext cx="405111" cy="259045"/>
    <xdr:sp macro="" textlink="">
      <xdr:nvSpPr>
        <xdr:cNvPr id="290" name="n_3aveValue【公営住宅】&#10;有形固定資産減価償却率"/>
        <xdr:cNvSpPr txBox="1"/>
      </xdr:nvSpPr>
      <xdr:spPr>
        <a:xfrm>
          <a:off x="1816744" y="1388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32675</xdr:rowOff>
    </xdr:from>
    <xdr:ext cx="405111" cy="259045"/>
    <xdr:sp macro="" textlink="">
      <xdr:nvSpPr>
        <xdr:cNvPr id="291" name="n_1mainValue【公営住宅】&#10;有形固定資産減価償却率"/>
        <xdr:cNvSpPr txBox="1"/>
      </xdr:nvSpPr>
      <xdr:spPr>
        <a:xfrm>
          <a:off x="3582044" y="1392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57166</xdr:rowOff>
    </xdr:from>
    <xdr:ext cx="405111" cy="259045"/>
    <xdr:sp macro="" textlink="">
      <xdr:nvSpPr>
        <xdr:cNvPr id="292" name="n_2mainValue【公営住宅】&#10;有形固定資産減価償却率"/>
        <xdr:cNvSpPr txBox="1"/>
      </xdr:nvSpPr>
      <xdr:spPr>
        <a:xfrm>
          <a:off x="27057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15620</xdr:rowOff>
    </xdr:from>
    <xdr:ext cx="405111" cy="259045"/>
    <xdr:sp macro="" textlink="">
      <xdr:nvSpPr>
        <xdr:cNvPr id="293" name="n_3mainValue【公営住宅】&#10;有形固定資産減価償却率"/>
        <xdr:cNvSpPr txBox="1"/>
      </xdr:nvSpPr>
      <xdr:spPr>
        <a:xfrm>
          <a:off x="18167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17" name="直線コネクタ 316"/>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1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19" name="直線コネクタ 31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20" name="【公営住宅】&#10;一人当たり面積最大値テキスト"/>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21" name="直線コネクタ 320"/>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22"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23" name="フローチャート: 判断 322"/>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24" name="フローチャート: 判断 323"/>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25" name="フローチャート: 判断 324"/>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26" name="フローチャート: 判断 325"/>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3302</xdr:rowOff>
    </xdr:from>
    <xdr:to>
      <xdr:col>55</xdr:col>
      <xdr:colOff>50800</xdr:colOff>
      <xdr:row>79</xdr:row>
      <xdr:rowOff>104902</xdr:rowOff>
    </xdr:to>
    <xdr:sp macro="" textlink="">
      <xdr:nvSpPr>
        <xdr:cNvPr id="332" name="楕円 331"/>
        <xdr:cNvSpPr/>
      </xdr:nvSpPr>
      <xdr:spPr>
        <a:xfrm>
          <a:off x="10426700" y="1354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26179</xdr:rowOff>
    </xdr:from>
    <xdr:ext cx="469744" cy="259045"/>
    <xdr:sp macro="" textlink="">
      <xdr:nvSpPr>
        <xdr:cNvPr id="333" name="【公営住宅】&#10;一人当たり面積該当値テキスト"/>
        <xdr:cNvSpPr txBox="1"/>
      </xdr:nvSpPr>
      <xdr:spPr>
        <a:xfrm>
          <a:off x="10515600" y="1339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30735</xdr:rowOff>
    </xdr:from>
    <xdr:to>
      <xdr:col>50</xdr:col>
      <xdr:colOff>165100</xdr:colOff>
      <xdr:row>79</xdr:row>
      <xdr:rowOff>132335</xdr:rowOff>
    </xdr:to>
    <xdr:sp macro="" textlink="">
      <xdr:nvSpPr>
        <xdr:cNvPr id="334" name="楕円 333"/>
        <xdr:cNvSpPr/>
      </xdr:nvSpPr>
      <xdr:spPr>
        <a:xfrm>
          <a:off x="9588500" y="135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54102</xdr:rowOff>
    </xdr:from>
    <xdr:to>
      <xdr:col>55</xdr:col>
      <xdr:colOff>0</xdr:colOff>
      <xdr:row>79</xdr:row>
      <xdr:rowOff>81535</xdr:rowOff>
    </xdr:to>
    <xdr:cxnSp macro="">
      <xdr:nvCxnSpPr>
        <xdr:cNvPr id="335" name="直線コネクタ 334"/>
        <xdr:cNvCxnSpPr/>
      </xdr:nvCxnSpPr>
      <xdr:spPr>
        <a:xfrm flipV="1">
          <a:off x="9639300" y="13598652"/>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52070</xdr:rowOff>
    </xdr:from>
    <xdr:to>
      <xdr:col>46</xdr:col>
      <xdr:colOff>38100</xdr:colOff>
      <xdr:row>79</xdr:row>
      <xdr:rowOff>153670</xdr:rowOff>
    </xdr:to>
    <xdr:sp macro="" textlink="">
      <xdr:nvSpPr>
        <xdr:cNvPr id="336" name="楕円 335"/>
        <xdr:cNvSpPr/>
      </xdr:nvSpPr>
      <xdr:spPr>
        <a:xfrm>
          <a:off x="869950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81535</xdr:rowOff>
    </xdr:from>
    <xdr:to>
      <xdr:col>50</xdr:col>
      <xdr:colOff>114300</xdr:colOff>
      <xdr:row>79</xdr:row>
      <xdr:rowOff>102870</xdr:rowOff>
    </xdr:to>
    <xdr:cxnSp macro="">
      <xdr:nvCxnSpPr>
        <xdr:cNvPr id="337" name="直線コネクタ 336"/>
        <xdr:cNvCxnSpPr/>
      </xdr:nvCxnSpPr>
      <xdr:spPr>
        <a:xfrm flipV="1">
          <a:off x="8750300" y="13626085"/>
          <a:ext cx="8890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31496</xdr:rowOff>
    </xdr:from>
    <xdr:to>
      <xdr:col>41</xdr:col>
      <xdr:colOff>101600</xdr:colOff>
      <xdr:row>80</xdr:row>
      <xdr:rowOff>133096</xdr:rowOff>
    </xdr:to>
    <xdr:sp macro="" textlink="">
      <xdr:nvSpPr>
        <xdr:cNvPr id="338" name="楕円 337"/>
        <xdr:cNvSpPr/>
      </xdr:nvSpPr>
      <xdr:spPr>
        <a:xfrm>
          <a:off x="7810500" y="1374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102870</xdr:rowOff>
    </xdr:from>
    <xdr:to>
      <xdr:col>45</xdr:col>
      <xdr:colOff>177800</xdr:colOff>
      <xdr:row>80</xdr:row>
      <xdr:rowOff>82296</xdr:rowOff>
    </xdr:to>
    <xdr:cxnSp macro="">
      <xdr:nvCxnSpPr>
        <xdr:cNvPr id="339" name="直線コネクタ 338"/>
        <xdr:cNvCxnSpPr/>
      </xdr:nvCxnSpPr>
      <xdr:spPr>
        <a:xfrm flipV="1">
          <a:off x="7861300" y="1364742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92219</xdr:rowOff>
    </xdr:from>
    <xdr:ext cx="469744" cy="259045"/>
    <xdr:sp macro="" textlink="">
      <xdr:nvSpPr>
        <xdr:cNvPr id="340" name="n_1aveValue【公営住宅】&#10;一人当たり面積"/>
        <xdr:cNvSpPr txBox="1"/>
      </xdr:nvSpPr>
      <xdr:spPr>
        <a:xfrm>
          <a:off x="93917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103649</xdr:rowOff>
    </xdr:from>
    <xdr:ext cx="469744" cy="259045"/>
    <xdr:sp macro="" textlink="">
      <xdr:nvSpPr>
        <xdr:cNvPr id="341" name="n_2aveValue【公営住宅】&#10;一人当たり面積"/>
        <xdr:cNvSpPr txBox="1"/>
      </xdr:nvSpPr>
      <xdr:spPr>
        <a:xfrm>
          <a:off x="8515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165371</xdr:rowOff>
    </xdr:from>
    <xdr:ext cx="469744" cy="259045"/>
    <xdr:sp macro="" textlink="">
      <xdr:nvSpPr>
        <xdr:cNvPr id="342" name="n_3aveValue【公営住宅】&#10;一人当たり面積"/>
        <xdr:cNvSpPr txBox="1"/>
      </xdr:nvSpPr>
      <xdr:spPr>
        <a:xfrm>
          <a:off x="76264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148862</xdr:rowOff>
    </xdr:from>
    <xdr:ext cx="469744" cy="259045"/>
    <xdr:sp macro="" textlink="">
      <xdr:nvSpPr>
        <xdr:cNvPr id="343" name="n_1mainValue【公営住宅】&#10;一人当たり面積"/>
        <xdr:cNvSpPr txBox="1"/>
      </xdr:nvSpPr>
      <xdr:spPr>
        <a:xfrm>
          <a:off x="9391727" y="1335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170197</xdr:rowOff>
    </xdr:from>
    <xdr:ext cx="469744" cy="259045"/>
    <xdr:sp macro="" textlink="">
      <xdr:nvSpPr>
        <xdr:cNvPr id="344" name="n_2mainValue【公営住宅】&#10;一人当たり面積"/>
        <xdr:cNvSpPr txBox="1"/>
      </xdr:nvSpPr>
      <xdr:spPr>
        <a:xfrm>
          <a:off x="8515427" y="1337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149623</xdr:rowOff>
    </xdr:from>
    <xdr:ext cx="469744" cy="259045"/>
    <xdr:sp macro="" textlink="">
      <xdr:nvSpPr>
        <xdr:cNvPr id="345" name="n_3mainValue【公営住宅】&#10;一人当たり面積"/>
        <xdr:cNvSpPr txBox="1"/>
      </xdr:nvSpPr>
      <xdr:spPr>
        <a:xfrm>
          <a:off x="7626427" y="1352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6" name="テキスト ボックス 35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7" name="直線コネクタ 35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8" name="テキスト ボックス 35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9" name="直線コネクタ 35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0" name="テキスト ボックス 35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1" name="直線コネクタ 36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2" name="テキスト ボックス 36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3" name="直線コネクタ 36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4" name="テキスト ボックス 36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5" name="直線コネクタ 36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6" name="テキスト ボックス 36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8" name="テキスト ボックス 36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135255</xdr:rowOff>
    </xdr:from>
    <xdr:to>
      <xdr:col>24</xdr:col>
      <xdr:colOff>62865</xdr:colOff>
      <xdr:row>107</xdr:row>
      <xdr:rowOff>60961</xdr:rowOff>
    </xdr:to>
    <xdr:cxnSp macro="">
      <xdr:nvCxnSpPr>
        <xdr:cNvPr id="370" name="直線コネクタ 369"/>
        <xdr:cNvCxnSpPr/>
      </xdr:nvCxnSpPr>
      <xdr:spPr>
        <a:xfrm flipV="1">
          <a:off x="4634865" y="17280255"/>
          <a:ext cx="0" cy="112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64788</xdr:rowOff>
    </xdr:from>
    <xdr:ext cx="405111" cy="259045"/>
    <xdr:sp macro="" textlink="">
      <xdr:nvSpPr>
        <xdr:cNvPr id="371" name="【港湾・漁港】&#10;有形固定資産減価償却率最小値テキスト"/>
        <xdr:cNvSpPr txBox="1"/>
      </xdr:nvSpPr>
      <xdr:spPr>
        <a:xfrm>
          <a:off x="4673600" y="1840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60961</xdr:rowOff>
    </xdr:from>
    <xdr:to>
      <xdr:col>24</xdr:col>
      <xdr:colOff>152400</xdr:colOff>
      <xdr:row>107</xdr:row>
      <xdr:rowOff>60961</xdr:rowOff>
    </xdr:to>
    <xdr:cxnSp macro="">
      <xdr:nvCxnSpPr>
        <xdr:cNvPr id="372" name="直線コネクタ 371"/>
        <xdr:cNvCxnSpPr/>
      </xdr:nvCxnSpPr>
      <xdr:spPr>
        <a:xfrm>
          <a:off x="4546600" y="1840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81932</xdr:rowOff>
    </xdr:from>
    <xdr:ext cx="405111" cy="259045"/>
    <xdr:sp macro="" textlink="">
      <xdr:nvSpPr>
        <xdr:cNvPr id="373" name="【港湾・漁港】&#10;有形固定資産減価償却率最大値テキスト"/>
        <xdr:cNvSpPr txBox="1"/>
      </xdr:nvSpPr>
      <xdr:spPr>
        <a:xfrm>
          <a:off x="4673600" y="1705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135255</xdr:rowOff>
    </xdr:from>
    <xdr:to>
      <xdr:col>24</xdr:col>
      <xdr:colOff>152400</xdr:colOff>
      <xdr:row>100</xdr:row>
      <xdr:rowOff>135255</xdr:rowOff>
    </xdr:to>
    <xdr:cxnSp macro="">
      <xdr:nvCxnSpPr>
        <xdr:cNvPr id="374" name="直線コネクタ 373"/>
        <xdr:cNvCxnSpPr/>
      </xdr:nvCxnSpPr>
      <xdr:spPr>
        <a:xfrm>
          <a:off x="4546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130191</xdr:rowOff>
    </xdr:from>
    <xdr:ext cx="405111" cy="259045"/>
    <xdr:sp macro="" textlink="">
      <xdr:nvSpPr>
        <xdr:cNvPr id="375" name="【港湾・漁港】&#10;有形固定資産減価償却率平均値テキスト"/>
        <xdr:cNvSpPr txBox="1"/>
      </xdr:nvSpPr>
      <xdr:spPr>
        <a:xfrm>
          <a:off x="4673600" y="1761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107314</xdr:rowOff>
    </xdr:from>
    <xdr:to>
      <xdr:col>24</xdr:col>
      <xdr:colOff>114300</xdr:colOff>
      <xdr:row>104</xdr:row>
      <xdr:rowOff>37464</xdr:rowOff>
    </xdr:to>
    <xdr:sp macro="" textlink="">
      <xdr:nvSpPr>
        <xdr:cNvPr id="376" name="フローチャート: 判断 375"/>
        <xdr:cNvSpPr/>
      </xdr:nvSpPr>
      <xdr:spPr>
        <a:xfrm>
          <a:off x="45847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164464</xdr:rowOff>
    </xdr:from>
    <xdr:to>
      <xdr:col>20</xdr:col>
      <xdr:colOff>38100</xdr:colOff>
      <xdr:row>104</xdr:row>
      <xdr:rowOff>94614</xdr:rowOff>
    </xdr:to>
    <xdr:sp macro="" textlink="">
      <xdr:nvSpPr>
        <xdr:cNvPr id="377" name="フローチャート: 判断 376"/>
        <xdr:cNvSpPr/>
      </xdr:nvSpPr>
      <xdr:spPr>
        <a:xfrm>
          <a:off x="3746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63500</xdr:rowOff>
    </xdr:from>
    <xdr:to>
      <xdr:col>15</xdr:col>
      <xdr:colOff>101600</xdr:colOff>
      <xdr:row>104</xdr:row>
      <xdr:rowOff>165100</xdr:rowOff>
    </xdr:to>
    <xdr:sp macro="" textlink="">
      <xdr:nvSpPr>
        <xdr:cNvPr id="378" name="フローチャート: 判断 377"/>
        <xdr:cNvSpPr/>
      </xdr:nvSpPr>
      <xdr:spPr>
        <a:xfrm>
          <a:off x="2857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137795</xdr:rowOff>
    </xdr:from>
    <xdr:to>
      <xdr:col>10</xdr:col>
      <xdr:colOff>165100</xdr:colOff>
      <xdr:row>105</xdr:row>
      <xdr:rowOff>67945</xdr:rowOff>
    </xdr:to>
    <xdr:sp macro="" textlink="">
      <xdr:nvSpPr>
        <xdr:cNvPr id="379" name="フローチャート: 判断 378"/>
        <xdr:cNvSpPr/>
      </xdr:nvSpPr>
      <xdr:spPr>
        <a:xfrm>
          <a:off x="1968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158750</xdr:rowOff>
    </xdr:from>
    <xdr:to>
      <xdr:col>24</xdr:col>
      <xdr:colOff>114300</xdr:colOff>
      <xdr:row>106</xdr:row>
      <xdr:rowOff>88900</xdr:rowOff>
    </xdr:to>
    <xdr:sp macro="" textlink="">
      <xdr:nvSpPr>
        <xdr:cNvPr id="385" name="楕円 384"/>
        <xdr:cNvSpPr/>
      </xdr:nvSpPr>
      <xdr:spPr>
        <a:xfrm>
          <a:off x="45847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137177</xdr:rowOff>
    </xdr:from>
    <xdr:ext cx="405111" cy="259045"/>
    <xdr:sp macro="" textlink="">
      <xdr:nvSpPr>
        <xdr:cNvPr id="386" name="【港湾・漁港】&#10;有形固定資産減価償却率該当値テキスト"/>
        <xdr:cNvSpPr txBox="1"/>
      </xdr:nvSpPr>
      <xdr:spPr>
        <a:xfrm>
          <a:off x="4673600"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29211</xdr:rowOff>
    </xdr:from>
    <xdr:to>
      <xdr:col>20</xdr:col>
      <xdr:colOff>38100</xdr:colOff>
      <xdr:row>106</xdr:row>
      <xdr:rowOff>130811</xdr:rowOff>
    </xdr:to>
    <xdr:sp macro="" textlink="">
      <xdr:nvSpPr>
        <xdr:cNvPr id="387" name="楕円 386"/>
        <xdr:cNvSpPr/>
      </xdr:nvSpPr>
      <xdr:spPr>
        <a:xfrm>
          <a:off x="3746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38100</xdr:rowOff>
    </xdr:from>
    <xdr:to>
      <xdr:col>24</xdr:col>
      <xdr:colOff>63500</xdr:colOff>
      <xdr:row>106</xdr:row>
      <xdr:rowOff>80011</xdr:rowOff>
    </xdr:to>
    <xdr:cxnSp macro="">
      <xdr:nvCxnSpPr>
        <xdr:cNvPr id="388" name="直線コネクタ 387"/>
        <xdr:cNvCxnSpPr/>
      </xdr:nvCxnSpPr>
      <xdr:spPr>
        <a:xfrm flipV="1">
          <a:off x="3797300" y="182118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105411</xdr:rowOff>
    </xdr:from>
    <xdr:to>
      <xdr:col>15</xdr:col>
      <xdr:colOff>101600</xdr:colOff>
      <xdr:row>108</xdr:row>
      <xdr:rowOff>35561</xdr:rowOff>
    </xdr:to>
    <xdr:sp macro="" textlink="">
      <xdr:nvSpPr>
        <xdr:cNvPr id="389" name="楕円 388"/>
        <xdr:cNvSpPr/>
      </xdr:nvSpPr>
      <xdr:spPr>
        <a:xfrm>
          <a:off x="2857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80011</xdr:rowOff>
    </xdr:from>
    <xdr:to>
      <xdr:col>19</xdr:col>
      <xdr:colOff>177800</xdr:colOff>
      <xdr:row>107</xdr:row>
      <xdr:rowOff>156211</xdr:rowOff>
    </xdr:to>
    <xdr:cxnSp macro="">
      <xdr:nvCxnSpPr>
        <xdr:cNvPr id="390" name="直線コネクタ 389"/>
        <xdr:cNvCxnSpPr/>
      </xdr:nvCxnSpPr>
      <xdr:spPr>
        <a:xfrm flipV="1">
          <a:off x="2908300" y="18253711"/>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149225</xdr:rowOff>
    </xdr:from>
    <xdr:to>
      <xdr:col>10</xdr:col>
      <xdr:colOff>165100</xdr:colOff>
      <xdr:row>108</xdr:row>
      <xdr:rowOff>79375</xdr:rowOff>
    </xdr:to>
    <xdr:sp macro="" textlink="">
      <xdr:nvSpPr>
        <xdr:cNvPr id="391" name="楕円 390"/>
        <xdr:cNvSpPr/>
      </xdr:nvSpPr>
      <xdr:spPr>
        <a:xfrm>
          <a:off x="1968500" y="1849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156211</xdr:rowOff>
    </xdr:from>
    <xdr:to>
      <xdr:col>15</xdr:col>
      <xdr:colOff>50800</xdr:colOff>
      <xdr:row>108</xdr:row>
      <xdr:rowOff>28575</xdr:rowOff>
    </xdr:to>
    <xdr:cxnSp macro="">
      <xdr:nvCxnSpPr>
        <xdr:cNvPr id="392" name="直線コネクタ 391"/>
        <xdr:cNvCxnSpPr/>
      </xdr:nvCxnSpPr>
      <xdr:spPr>
        <a:xfrm flipV="1">
          <a:off x="2019300" y="1850136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111141</xdr:rowOff>
    </xdr:from>
    <xdr:ext cx="405111" cy="259045"/>
    <xdr:sp macro="" textlink="">
      <xdr:nvSpPr>
        <xdr:cNvPr id="393" name="n_1aveValue【港湾・漁港】&#10;有形固定資産減価償却率"/>
        <xdr:cNvSpPr txBox="1"/>
      </xdr:nvSpPr>
      <xdr:spPr>
        <a:xfrm>
          <a:off x="35820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10177</xdr:rowOff>
    </xdr:from>
    <xdr:ext cx="405111" cy="259045"/>
    <xdr:sp macro="" textlink="">
      <xdr:nvSpPr>
        <xdr:cNvPr id="394" name="n_2aveValue【港湾・漁港】&#10;有形固定資産減価償却率"/>
        <xdr:cNvSpPr txBox="1"/>
      </xdr:nvSpPr>
      <xdr:spPr>
        <a:xfrm>
          <a:off x="27057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84472</xdr:rowOff>
    </xdr:from>
    <xdr:ext cx="405111" cy="259045"/>
    <xdr:sp macro="" textlink="">
      <xdr:nvSpPr>
        <xdr:cNvPr id="395" name="n_3aveValue【港湾・漁港】&#10;有形固定資産減価償却率"/>
        <xdr:cNvSpPr txBox="1"/>
      </xdr:nvSpPr>
      <xdr:spPr>
        <a:xfrm>
          <a:off x="1816744"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121938</xdr:rowOff>
    </xdr:from>
    <xdr:ext cx="405111" cy="259045"/>
    <xdr:sp macro="" textlink="">
      <xdr:nvSpPr>
        <xdr:cNvPr id="396" name="n_1mainValue【港湾・漁港】&#10;有形固定資産減価償却率"/>
        <xdr:cNvSpPr txBox="1"/>
      </xdr:nvSpPr>
      <xdr:spPr>
        <a:xfrm>
          <a:off x="3582044" y="1829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26688</xdr:rowOff>
    </xdr:from>
    <xdr:ext cx="405111" cy="259045"/>
    <xdr:sp macro="" textlink="">
      <xdr:nvSpPr>
        <xdr:cNvPr id="397" name="n_2mainValue【港湾・漁港】&#10;有形固定資産減価償却率"/>
        <xdr:cNvSpPr txBox="1"/>
      </xdr:nvSpPr>
      <xdr:spPr>
        <a:xfrm>
          <a:off x="270574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70502</xdr:rowOff>
    </xdr:from>
    <xdr:ext cx="405111" cy="259045"/>
    <xdr:sp macro="" textlink="">
      <xdr:nvSpPr>
        <xdr:cNvPr id="398" name="n_3mainValue【港湾・漁港】&#10;有形固定資産減価償却率"/>
        <xdr:cNvSpPr txBox="1"/>
      </xdr:nvSpPr>
      <xdr:spPr>
        <a:xfrm>
          <a:off x="1816744" y="185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9" name="直線コネクタ 40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0" name="テキスト ボックス 40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1" name="直線コネクタ 41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12" name="テキスト ボックス 411"/>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3" name="直線コネクタ 41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14" name="テキスト ボックス 41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5" name="直線コネクタ 41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16" name="テキスト ボックス 41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7" name="直線コネクタ 41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18" name="テキスト ボックス 417"/>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9" name="直線コネクタ 41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0" name="テキスト ボックス 41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144802</xdr:rowOff>
    </xdr:from>
    <xdr:to>
      <xdr:col>54</xdr:col>
      <xdr:colOff>189865</xdr:colOff>
      <xdr:row>108</xdr:row>
      <xdr:rowOff>151659</xdr:rowOff>
    </xdr:to>
    <xdr:cxnSp macro="">
      <xdr:nvCxnSpPr>
        <xdr:cNvPr id="422" name="直線コネクタ 421"/>
        <xdr:cNvCxnSpPr/>
      </xdr:nvCxnSpPr>
      <xdr:spPr>
        <a:xfrm flipV="1">
          <a:off x="10476865" y="17289802"/>
          <a:ext cx="0" cy="1378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155486</xdr:rowOff>
    </xdr:from>
    <xdr:ext cx="378565" cy="259045"/>
    <xdr:sp macro="" textlink="">
      <xdr:nvSpPr>
        <xdr:cNvPr id="423" name="【港湾・漁港】&#10;一人当たり有形固定資産（償却資産）額最小値テキスト"/>
        <xdr:cNvSpPr txBox="1"/>
      </xdr:nvSpPr>
      <xdr:spPr>
        <a:xfrm>
          <a:off x="10515600" y="18672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151659</xdr:rowOff>
    </xdr:from>
    <xdr:to>
      <xdr:col>55</xdr:col>
      <xdr:colOff>88900</xdr:colOff>
      <xdr:row>108</xdr:row>
      <xdr:rowOff>151659</xdr:rowOff>
    </xdr:to>
    <xdr:cxnSp macro="">
      <xdr:nvCxnSpPr>
        <xdr:cNvPr id="424" name="直線コネクタ 423"/>
        <xdr:cNvCxnSpPr/>
      </xdr:nvCxnSpPr>
      <xdr:spPr>
        <a:xfrm>
          <a:off x="10388600" y="18668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91479</xdr:rowOff>
    </xdr:from>
    <xdr:ext cx="690189" cy="259045"/>
    <xdr:sp macro="" textlink="">
      <xdr:nvSpPr>
        <xdr:cNvPr id="425" name="【港湾・漁港】&#10;一人当たり有形固定資産（償却資産）額最大値テキスト"/>
        <xdr:cNvSpPr txBox="1"/>
      </xdr:nvSpPr>
      <xdr:spPr>
        <a:xfrm>
          <a:off x="10515600" y="170650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1,085,983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144802</xdr:rowOff>
    </xdr:from>
    <xdr:to>
      <xdr:col>55</xdr:col>
      <xdr:colOff>88900</xdr:colOff>
      <xdr:row>100</xdr:row>
      <xdr:rowOff>144802</xdr:rowOff>
    </xdr:to>
    <xdr:cxnSp macro="">
      <xdr:nvCxnSpPr>
        <xdr:cNvPr id="426" name="直線コネクタ 425"/>
        <xdr:cNvCxnSpPr/>
      </xdr:nvCxnSpPr>
      <xdr:spPr>
        <a:xfrm>
          <a:off x="10388600" y="17289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108531</xdr:rowOff>
    </xdr:from>
    <xdr:ext cx="599010" cy="259045"/>
    <xdr:sp macro="" textlink="">
      <xdr:nvSpPr>
        <xdr:cNvPr id="427" name="【港湾・漁港】&#10;一人当たり有形固定資産（償却資産）額平均値テキスト"/>
        <xdr:cNvSpPr txBox="1"/>
      </xdr:nvSpPr>
      <xdr:spPr>
        <a:xfrm>
          <a:off x="10515600" y="18453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130104</xdr:rowOff>
    </xdr:from>
    <xdr:to>
      <xdr:col>55</xdr:col>
      <xdr:colOff>50800</xdr:colOff>
      <xdr:row>108</xdr:row>
      <xdr:rowOff>60254</xdr:rowOff>
    </xdr:to>
    <xdr:sp macro="" textlink="">
      <xdr:nvSpPr>
        <xdr:cNvPr id="428" name="フローチャート: 判断 427"/>
        <xdr:cNvSpPr/>
      </xdr:nvSpPr>
      <xdr:spPr>
        <a:xfrm>
          <a:off x="10426700" y="184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122668</xdr:rowOff>
    </xdr:from>
    <xdr:to>
      <xdr:col>50</xdr:col>
      <xdr:colOff>165100</xdr:colOff>
      <xdr:row>108</xdr:row>
      <xdr:rowOff>52818</xdr:rowOff>
    </xdr:to>
    <xdr:sp macro="" textlink="">
      <xdr:nvSpPr>
        <xdr:cNvPr id="429" name="フローチャート: 判断 428"/>
        <xdr:cNvSpPr/>
      </xdr:nvSpPr>
      <xdr:spPr>
        <a:xfrm>
          <a:off x="9588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118086</xdr:rowOff>
    </xdr:from>
    <xdr:to>
      <xdr:col>46</xdr:col>
      <xdr:colOff>38100</xdr:colOff>
      <xdr:row>108</xdr:row>
      <xdr:rowOff>48236</xdr:rowOff>
    </xdr:to>
    <xdr:sp macro="" textlink="">
      <xdr:nvSpPr>
        <xdr:cNvPr id="430" name="フローチャート: 判断 429"/>
        <xdr:cNvSpPr/>
      </xdr:nvSpPr>
      <xdr:spPr>
        <a:xfrm>
          <a:off x="8699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44295</xdr:rowOff>
    </xdr:from>
    <xdr:to>
      <xdr:col>41</xdr:col>
      <xdr:colOff>101600</xdr:colOff>
      <xdr:row>107</xdr:row>
      <xdr:rowOff>145895</xdr:rowOff>
    </xdr:to>
    <xdr:sp macro="" textlink="">
      <xdr:nvSpPr>
        <xdr:cNvPr id="431" name="フローチャート: 判断 430"/>
        <xdr:cNvSpPr/>
      </xdr:nvSpPr>
      <xdr:spPr>
        <a:xfrm>
          <a:off x="7810500" y="183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2" name="テキスト ボックス 43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3" name="テキスト ボックス 43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4" name="テキスト ボックス 43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5" name="テキスト ボックス 43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6" name="テキスト ボックス 43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150913</xdr:rowOff>
    </xdr:from>
    <xdr:to>
      <xdr:col>55</xdr:col>
      <xdr:colOff>50800</xdr:colOff>
      <xdr:row>106</xdr:row>
      <xdr:rowOff>81063</xdr:rowOff>
    </xdr:to>
    <xdr:sp macro="" textlink="">
      <xdr:nvSpPr>
        <xdr:cNvPr id="437" name="楕円 436"/>
        <xdr:cNvSpPr/>
      </xdr:nvSpPr>
      <xdr:spPr>
        <a:xfrm>
          <a:off x="10426700" y="1815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2340</xdr:rowOff>
    </xdr:from>
    <xdr:ext cx="599010" cy="259045"/>
    <xdr:sp macro="" textlink="">
      <xdr:nvSpPr>
        <xdr:cNvPr id="438" name="【港湾・漁港】&#10;一人当たり有形固定資産（償却資産）額該当値テキスト"/>
        <xdr:cNvSpPr txBox="1"/>
      </xdr:nvSpPr>
      <xdr:spPr>
        <a:xfrm>
          <a:off x="10515600" y="18004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161096</xdr:rowOff>
    </xdr:from>
    <xdr:to>
      <xdr:col>50</xdr:col>
      <xdr:colOff>165100</xdr:colOff>
      <xdr:row>106</xdr:row>
      <xdr:rowOff>91246</xdr:rowOff>
    </xdr:to>
    <xdr:sp macro="" textlink="">
      <xdr:nvSpPr>
        <xdr:cNvPr id="439" name="楕円 438"/>
        <xdr:cNvSpPr/>
      </xdr:nvSpPr>
      <xdr:spPr>
        <a:xfrm>
          <a:off x="9588500" y="1816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30263</xdr:rowOff>
    </xdr:from>
    <xdr:to>
      <xdr:col>55</xdr:col>
      <xdr:colOff>0</xdr:colOff>
      <xdr:row>106</xdr:row>
      <xdr:rowOff>40446</xdr:rowOff>
    </xdr:to>
    <xdr:cxnSp macro="">
      <xdr:nvCxnSpPr>
        <xdr:cNvPr id="440" name="直線コネクタ 439"/>
        <xdr:cNvCxnSpPr/>
      </xdr:nvCxnSpPr>
      <xdr:spPr>
        <a:xfrm flipV="1">
          <a:off x="9639300" y="18203963"/>
          <a:ext cx="838200" cy="1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121391</xdr:rowOff>
    </xdr:from>
    <xdr:to>
      <xdr:col>46</xdr:col>
      <xdr:colOff>38100</xdr:colOff>
      <xdr:row>107</xdr:row>
      <xdr:rowOff>51541</xdr:rowOff>
    </xdr:to>
    <xdr:sp macro="" textlink="">
      <xdr:nvSpPr>
        <xdr:cNvPr id="441" name="楕円 440"/>
        <xdr:cNvSpPr/>
      </xdr:nvSpPr>
      <xdr:spPr>
        <a:xfrm>
          <a:off x="8699500" y="1829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40446</xdr:rowOff>
    </xdr:from>
    <xdr:to>
      <xdr:col>50</xdr:col>
      <xdr:colOff>114300</xdr:colOff>
      <xdr:row>107</xdr:row>
      <xdr:rowOff>741</xdr:rowOff>
    </xdr:to>
    <xdr:cxnSp macro="">
      <xdr:nvCxnSpPr>
        <xdr:cNvPr id="442" name="直線コネクタ 441"/>
        <xdr:cNvCxnSpPr/>
      </xdr:nvCxnSpPr>
      <xdr:spPr>
        <a:xfrm flipV="1">
          <a:off x="8750300" y="18214146"/>
          <a:ext cx="889000" cy="13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126473</xdr:rowOff>
    </xdr:from>
    <xdr:to>
      <xdr:col>41</xdr:col>
      <xdr:colOff>101600</xdr:colOff>
      <xdr:row>107</xdr:row>
      <xdr:rowOff>56623</xdr:rowOff>
    </xdr:to>
    <xdr:sp macro="" textlink="">
      <xdr:nvSpPr>
        <xdr:cNvPr id="443" name="楕円 442"/>
        <xdr:cNvSpPr/>
      </xdr:nvSpPr>
      <xdr:spPr>
        <a:xfrm>
          <a:off x="7810500" y="1830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741</xdr:rowOff>
    </xdr:from>
    <xdr:to>
      <xdr:col>45</xdr:col>
      <xdr:colOff>177800</xdr:colOff>
      <xdr:row>107</xdr:row>
      <xdr:rowOff>5823</xdr:rowOff>
    </xdr:to>
    <xdr:cxnSp macro="">
      <xdr:nvCxnSpPr>
        <xdr:cNvPr id="444" name="直線コネクタ 443"/>
        <xdr:cNvCxnSpPr/>
      </xdr:nvCxnSpPr>
      <xdr:spPr>
        <a:xfrm flipV="1">
          <a:off x="7861300" y="18345891"/>
          <a:ext cx="889000" cy="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108</xdr:row>
      <xdr:rowOff>43945</xdr:rowOff>
    </xdr:from>
    <xdr:ext cx="599010" cy="259045"/>
    <xdr:sp macro="" textlink="">
      <xdr:nvSpPr>
        <xdr:cNvPr id="445" name="n_1aveValue【港湾・漁港】&#10;一人当たり有形固定資産（償却資産）額"/>
        <xdr:cNvSpPr txBox="1"/>
      </xdr:nvSpPr>
      <xdr:spPr>
        <a:xfrm>
          <a:off x="9327095" y="1856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39363</xdr:rowOff>
    </xdr:from>
    <xdr:ext cx="599010" cy="259045"/>
    <xdr:sp macro="" textlink="">
      <xdr:nvSpPr>
        <xdr:cNvPr id="446" name="n_2aveValue【港湾・漁港】&#10;一人当たり有形固定資産（償却資産）額"/>
        <xdr:cNvSpPr txBox="1"/>
      </xdr:nvSpPr>
      <xdr:spPr>
        <a:xfrm>
          <a:off x="8450795" y="1855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137022</xdr:rowOff>
    </xdr:from>
    <xdr:ext cx="599010" cy="259045"/>
    <xdr:sp macro="" textlink="">
      <xdr:nvSpPr>
        <xdr:cNvPr id="447" name="n_3aveValue【港湾・漁港】&#10;一人当たり有形固定資産（償却資産）額"/>
        <xdr:cNvSpPr txBox="1"/>
      </xdr:nvSpPr>
      <xdr:spPr>
        <a:xfrm>
          <a:off x="7561795" y="1848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107773</xdr:rowOff>
    </xdr:from>
    <xdr:ext cx="599010" cy="259045"/>
    <xdr:sp macro="" textlink="">
      <xdr:nvSpPr>
        <xdr:cNvPr id="448" name="n_1mainValue【港湾・漁港】&#10;一人当たり有形固定資産（償却資産）額"/>
        <xdr:cNvSpPr txBox="1"/>
      </xdr:nvSpPr>
      <xdr:spPr>
        <a:xfrm>
          <a:off x="9327095" y="17938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68068</xdr:rowOff>
    </xdr:from>
    <xdr:ext cx="599010" cy="259045"/>
    <xdr:sp macro="" textlink="">
      <xdr:nvSpPr>
        <xdr:cNvPr id="449" name="n_2mainValue【港湾・漁港】&#10;一人当たり有形固定資産（償却資産）額"/>
        <xdr:cNvSpPr txBox="1"/>
      </xdr:nvSpPr>
      <xdr:spPr>
        <a:xfrm>
          <a:off x="8450795" y="1807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73150</xdr:rowOff>
    </xdr:from>
    <xdr:ext cx="599010" cy="259045"/>
    <xdr:sp macro="" textlink="">
      <xdr:nvSpPr>
        <xdr:cNvPr id="450" name="n_3mainValue【港湾・漁港】&#10;一人当たり有形固定資産（償却資産）額"/>
        <xdr:cNvSpPr txBox="1"/>
      </xdr:nvSpPr>
      <xdr:spPr>
        <a:xfrm>
          <a:off x="7561795" y="18075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1" name="正方形/長方形 45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2" name="正方形/長方形 45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3" name="正方形/長方形 45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4" name="正方形/長方形 45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5" name="正方形/長方形 45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6" name="正方形/長方形 45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7" name="正方形/長方形 45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8" name="正方形/長方形 45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9" name="テキスト ボックス 45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0" name="直線コネクタ 45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1" name="テキスト ボックス 46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2" name="直線コネクタ 46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3" name="テキスト ボックス 46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4" name="直線コネクタ 46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5" name="テキスト ボックス 46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6" name="直線コネクタ 46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7" name="テキスト ボックス 46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8" name="直線コネクタ 46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9" name="テキスト ボックス 46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0" name="直線コネクタ 46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1" name="テキスト ボックス 47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475" name="直線コネクタ 474"/>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476" name="【認定こども園・幼稚園・保育所】&#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477" name="直線コネクタ 476"/>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78" name="【認定こども園・幼稚園・保育所】&#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79" name="直線コネクタ 478"/>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90187</xdr:rowOff>
    </xdr:from>
    <xdr:ext cx="405111" cy="259045"/>
    <xdr:sp macro="" textlink="">
      <xdr:nvSpPr>
        <xdr:cNvPr id="480" name="【認定こども園・幼稚園・保育所】&#10;有形固定資産減価償却率平均値テキスト"/>
        <xdr:cNvSpPr txBox="1"/>
      </xdr:nvSpPr>
      <xdr:spPr>
        <a:xfrm>
          <a:off x="163576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481" name="フローチャート: 判断 480"/>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482" name="フローチャート: 判断 481"/>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483" name="フローチャート: 判断 482"/>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84" name="フローチャート: 判断 483"/>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15875</xdr:rowOff>
    </xdr:from>
    <xdr:to>
      <xdr:col>85</xdr:col>
      <xdr:colOff>177800</xdr:colOff>
      <xdr:row>39</xdr:row>
      <xdr:rowOff>117475</xdr:rowOff>
    </xdr:to>
    <xdr:sp macro="" textlink="">
      <xdr:nvSpPr>
        <xdr:cNvPr id="490" name="楕円 489"/>
        <xdr:cNvSpPr/>
      </xdr:nvSpPr>
      <xdr:spPr>
        <a:xfrm>
          <a:off x="162687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165752</xdr:rowOff>
    </xdr:from>
    <xdr:ext cx="405111" cy="259045"/>
    <xdr:sp macro="" textlink="">
      <xdr:nvSpPr>
        <xdr:cNvPr id="491" name="【認定こども園・幼稚園・保育所】&#10;有形固定資産減価償却率該当値テキスト"/>
        <xdr:cNvSpPr txBox="1"/>
      </xdr:nvSpPr>
      <xdr:spPr>
        <a:xfrm>
          <a:off x="16357600"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71120</xdr:rowOff>
    </xdr:from>
    <xdr:to>
      <xdr:col>81</xdr:col>
      <xdr:colOff>101600</xdr:colOff>
      <xdr:row>40</xdr:row>
      <xdr:rowOff>1270</xdr:rowOff>
    </xdr:to>
    <xdr:sp macro="" textlink="">
      <xdr:nvSpPr>
        <xdr:cNvPr id="492" name="楕円 491"/>
        <xdr:cNvSpPr/>
      </xdr:nvSpPr>
      <xdr:spPr>
        <a:xfrm>
          <a:off x="15430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66675</xdr:rowOff>
    </xdr:from>
    <xdr:to>
      <xdr:col>85</xdr:col>
      <xdr:colOff>127000</xdr:colOff>
      <xdr:row>39</xdr:row>
      <xdr:rowOff>121920</xdr:rowOff>
    </xdr:to>
    <xdr:cxnSp macro="">
      <xdr:nvCxnSpPr>
        <xdr:cNvPr id="493" name="直線コネクタ 492"/>
        <xdr:cNvCxnSpPr/>
      </xdr:nvCxnSpPr>
      <xdr:spPr>
        <a:xfrm flipV="1">
          <a:off x="15481300" y="675322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130175</xdr:rowOff>
    </xdr:from>
    <xdr:to>
      <xdr:col>76</xdr:col>
      <xdr:colOff>165100</xdr:colOff>
      <xdr:row>40</xdr:row>
      <xdr:rowOff>60325</xdr:rowOff>
    </xdr:to>
    <xdr:sp macro="" textlink="">
      <xdr:nvSpPr>
        <xdr:cNvPr id="494" name="楕円 493"/>
        <xdr:cNvSpPr/>
      </xdr:nvSpPr>
      <xdr:spPr>
        <a:xfrm>
          <a:off x="14541500" y="6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121920</xdr:rowOff>
    </xdr:from>
    <xdr:to>
      <xdr:col>81</xdr:col>
      <xdr:colOff>50800</xdr:colOff>
      <xdr:row>40</xdr:row>
      <xdr:rowOff>9525</xdr:rowOff>
    </xdr:to>
    <xdr:cxnSp macro="">
      <xdr:nvCxnSpPr>
        <xdr:cNvPr id="495" name="直線コネクタ 494"/>
        <xdr:cNvCxnSpPr/>
      </xdr:nvCxnSpPr>
      <xdr:spPr>
        <a:xfrm flipV="1">
          <a:off x="14592300" y="680847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19685</xdr:rowOff>
    </xdr:from>
    <xdr:to>
      <xdr:col>72</xdr:col>
      <xdr:colOff>38100</xdr:colOff>
      <xdr:row>40</xdr:row>
      <xdr:rowOff>121285</xdr:rowOff>
    </xdr:to>
    <xdr:sp macro="" textlink="">
      <xdr:nvSpPr>
        <xdr:cNvPr id="496" name="楕円 495"/>
        <xdr:cNvSpPr/>
      </xdr:nvSpPr>
      <xdr:spPr>
        <a:xfrm>
          <a:off x="13652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9525</xdr:rowOff>
    </xdr:from>
    <xdr:to>
      <xdr:col>76</xdr:col>
      <xdr:colOff>114300</xdr:colOff>
      <xdr:row>40</xdr:row>
      <xdr:rowOff>70485</xdr:rowOff>
    </xdr:to>
    <xdr:cxnSp macro="">
      <xdr:nvCxnSpPr>
        <xdr:cNvPr id="497" name="直線コネクタ 496"/>
        <xdr:cNvCxnSpPr/>
      </xdr:nvCxnSpPr>
      <xdr:spPr>
        <a:xfrm flipV="1">
          <a:off x="13703300" y="686752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23512</xdr:rowOff>
    </xdr:from>
    <xdr:ext cx="405111" cy="259045"/>
    <xdr:sp macro="" textlink="">
      <xdr:nvSpPr>
        <xdr:cNvPr id="498" name="n_1aveValue【認定こども園・幼稚園・保育所】&#10;有形固定資産減価償却率"/>
        <xdr:cNvSpPr txBox="1"/>
      </xdr:nvSpPr>
      <xdr:spPr>
        <a:xfrm>
          <a:off x="152660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499" name="n_2aveValue【認定こども園・幼稚園・保育所】&#10;有形固定資産減価償却率"/>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500" name="n_3aveValue【認定こども園・幼稚園・保育所】&#10;有形固定資産減価償却率"/>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163847</xdr:rowOff>
    </xdr:from>
    <xdr:ext cx="405111" cy="259045"/>
    <xdr:sp macro="" textlink="">
      <xdr:nvSpPr>
        <xdr:cNvPr id="501" name="n_1mainValue【認定こども園・幼稚園・保育所】&#10;有形固定資産減価償却率"/>
        <xdr:cNvSpPr txBox="1"/>
      </xdr:nvSpPr>
      <xdr:spPr>
        <a:xfrm>
          <a:off x="152660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51452</xdr:rowOff>
    </xdr:from>
    <xdr:ext cx="405111" cy="259045"/>
    <xdr:sp macro="" textlink="">
      <xdr:nvSpPr>
        <xdr:cNvPr id="502" name="n_2mainValue【認定こども園・幼稚園・保育所】&#10;有形固定資産減価償却率"/>
        <xdr:cNvSpPr txBox="1"/>
      </xdr:nvSpPr>
      <xdr:spPr>
        <a:xfrm>
          <a:off x="14389744" y="690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112412</xdr:rowOff>
    </xdr:from>
    <xdr:ext cx="405111" cy="259045"/>
    <xdr:sp macro="" textlink="">
      <xdr:nvSpPr>
        <xdr:cNvPr id="503" name="n_3mainValue【認定こども園・幼稚園・保育所】&#10;有形固定資産減価償却率"/>
        <xdr:cNvSpPr txBox="1"/>
      </xdr:nvSpPr>
      <xdr:spPr>
        <a:xfrm>
          <a:off x="13500744" y="697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4" name="直線コネクタ 51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5" name="テキスト ボックス 51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6" name="直線コネクタ 51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7" name="テキスト ボックス 51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8" name="直線コネクタ 51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19" name="テキスト ボックス 51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0" name="直線コネクタ 51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1" name="テキスト ボックス 52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2" name="直線コネクタ 52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3" name="テキスト ボックス 52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4" name="直線コネクタ 5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5" name="テキスト ボックス 52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527" name="直線コネクタ 526"/>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528"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29" name="直線コネクタ 528"/>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530" name="【認定こども園・幼稚園・保育所】&#10;一人当たり面積最大値テキスト"/>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531" name="直線コネクタ 530"/>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105427</xdr:rowOff>
    </xdr:from>
    <xdr:ext cx="469744" cy="259045"/>
    <xdr:sp macro="" textlink="">
      <xdr:nvSpPr>
        <xdr:cNvPr id="532" name="【認定こども園・幼稚園・保育所】&#10;一人当たり面積平均値テキスト"/>
        <xdr:cNvSpPr txBox="1"/>
      </xdr:nvSpPr>
      <xdr:spPr>
        <a:xfrm>
          <a:off x="22199600" y="644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533" name="フローチャート: 判断 532"/>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534" name="フローチャート: 判断 533"/>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535" name="フローチャート: 判断 534"/>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10160</xdr:rowOff>
    </xdr:from>
    <xdr:to>
      <xdr:col>102</xdr:col>
      <xdr:colOff>165100</xdr:colOff>
      <xdr:row>39</xdr:row>
      <xdr:rowOff>111760</xdr:rowOff>
    </xdr:to>
    <xdr:sp macro="" textlink="">
      <xdr:nvSpPr>
        <xdr:cNvPr id="536" name="フローチャート: 判断 535"/>
        <xdr:cNvSpPr/>
      </xdr:nvSpPr>
      <xdr:spPr>
        <a:xfrm>
          <a:off x="19494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7" name="テキスト ボックス 5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86360</xdr:rowOff>
    </xdr:from>
    <xdr:to>
      <xdr:col>116</xdr:col>
      <xdr:colOff>114300</xdr:colOff>
      <xdr:row>40</xdr:row>
      <xdr:rowOff>16510</xdr:rowOff>
    </xdr:to>
    <xdr:sp macro="" textlink="">
      <xdr:nvSpPr>
        <xdr:cNvPr id="542" name="楕円 541"/>
        <xdr:cNvSpPr/>
      </xdr:nvSpPr>
      <xdr:spPr>
        <a:xfrm>
          <a:off x="221107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64787</xdr:rowOff>
    </xdr:from>
    <xdr:ext cx="469744" cy="259045"/>
    <xdr:sp macro="" textlink="">
      <xdr:nvSpPr>
        <xdr:cNvPr id="543" name="【認定こども園・幼稚園・保育所】&#10;一人当たり面積該当値テキスト"/>
        <xdr:cNvSpPr txBox="1"/>
      </xdr:nvSpPr>
      <xdr:spPr>
        <a:xfrm>
          <a:off x="22199600" y="675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97790</xdr:rowOff>
    </xdr:from>
    <xdr:to>
      <xdr:col>112</xdr:col>
      <xdr:colOff>38100</xdr:colOff>
      <xdr:row>40</xdr:row>
      <xdr:rowOff>27940</xdr:rowOff>
    </xdr:to>
    <xdr:sp macro="" textlink="">
      <xdr:nvSpPr>
        <xdr:cNvPr id="544" name="楕円 543"/>
        <xdr:cNvSpPr/>
      </xdr:nvSpPr>
      <xdr:spPr>
        <a:xfrm>
          <a:off x="21272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137160</xdr:rowOff>
    </xdr:from>
    <xdr:to>
      <xdr:col>116</xdr:col>
      <xdr:colOff>63500</xdr:colOff>
      <xdr:row>39</xdr:row>
      <xdr:rowOff>148590</xdr:rowOff>
    </xdr:to>
    <xdr:cxnSp macro="">
      <xdr:nvCxnSpPr>
        <xdr:cNvPr id="545" name="直線コネクタ 544"/>
        <xdr:cNvCxnSpPr/>
      </xdr:nvCxnSpPr>
      <xdr:spPr>
        <a:xfrm flipV="1">
          <a:off x="21323300" y="68237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105410</xdr:rowOff>
    </xdr:from>
    <xdr:to>
      <xdr:col>107</xdr:col>
      <xdr:colOff>101600</xdr:colOff>
      <xdr:row>40</xdr:row>
      <xdr:rowOff>35560</xdr:rowOff>
    </xdr:to>
    <xdr:sp macro="" textlink="">
      <xdr:nvSpPr>
        <xdr:cNvPr id="546" name="楕円 545"/>
        <xdr:cNvSpPr/>
      </xdr:nvSpPr>
      <xdr:spPr>
        <a:xfrm>
          <a:off x="20383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148590</xdr:rowOff>
    </xdr:from>
    <xdr:to>
      <xdr:col>111</xdr:col>
      <xdr:colOff>177800</xdr:colOff>
      <xdr:row>39</xdr:row>
      <xdr:rowOff>156210</xdr:rowOff>
    </xdr:to>
    <xdr:cxnSp macro="">
      <xdr:nvCxnSpPr>
        <xdr:cNvPr id="547" name="直線コネクタ 546"/>
        <xdr:cNvCxnSpPr/>
      </xdr:nvCxnSpPr>
      <xdr:spPr>
        <a:xfrm flipV="1">
          <a:off x="20434300" y="6835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109220</xdr:rowOff>
    </xdr:from>
    <xdr:to>
      <xdr:col>102</xdr:col>
      <xdr:colOff>165100</xdr:colOff>
      <xdr:row>40</xdr:row>
      <xdr:rowOff>39370</xdr:rowOff>
    </xdr:to>
    <xdr:sp macro="" textlink="">
      <xdr:nvSpPr>
        <xdr:cNvPr id="548" name="楕円 547"/>
        <xdr:cNvSpPr/>
      </xdr:nvSpPr>
      <xdr:spPr>
        <a:xfrm>
          <a:off x="19494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156210</xdr:rowOff>
    </xdr:from>
    <xdr:to>
      <xdr:col>107</xdr:col>
      <xdr:colOff>50800</xdr:colOff>
      <xdr:row>39</xdr:row>
      <xdr:rowOff>160020</xdr:rowOff>
    </xdr:to>
    <xdr:cxnSp macro="">
      <xdr:nvCxnSpPr>
        <xdr:cNvPr id="549" name="直線コネクタ 548"/>
        <xdr:cNvCxnSpPr/>
      </xdr:nvCxnSpPr>
      <xdr:spPr>
        <a:xfrm flipV="1">
          <a:off x="19545300" y="68427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40657</xdr:rowOff>
    </xdr:from>
    <xdr:ext cx="469744" cy="259045"/>
    <xdr:sp macro="" textlink="">
      <xdr:nvSpPr>
        <xdr:cNvPr id="550" name="n_1aveValue【認定こども園・幼稚園・保育所】&#10;一人当たり面積"/>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59707</xdr:rowOff>
    </xdr:from>
    <xdr:ext cx="469744" cy="259045"/>
    <xdr:sp macro="" textlink="">
      <xdr:nvSpPr>
        <xdr:cNvPr id="551" name="n_2aveValue【認定こども園・幼稚園・保育所】&#10;一人当たり面積"/>
        <xdr:cNvSpPr txBox="1"/>
      </xdr:nvSpPr>
      <xdr:spPr>
        <a:xfrm>
          <a:off x="20199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128287</xdr:rowOff>
    </xdr:from>
    <xdr:ext cx="469744" cy="259045"/>
    <xdr:sp macro="" textlink="">
      <xdr:nvSpPr>
        <xdr:cNvPr id="552" name="n_3aveValue【認定こども園・幼稚園・保育所】&#10;一人当たり面積"/>
        <xdr:cNvSpPr txBox="1"/>
      </xdr:nvSpPr>
      <xdr:spPr>
        <a:xfrm>
          <a:off x="19310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19067</xdr:rowOff>
    </xdr:from>
    <xdr:ext cx="469744" cy="259045"/>
    <xdr:sp macro="" textlink="">
      <xdr:nvSpPr>
        <xdr:cNvPr id="553" name="n_1mainValue【認定こども園・幼稚園・保育所】&#10;一人当たり面積"/>
        <xdr:cNvSpPr txBox="1"/>
      </xdr:nvSpPr>
      <xdr:spPr>
        <a:xfrm>
          <a:off x="210757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26687</xdr:rowOff>
    </xdr:from>
    <xdr:ext cx="469744" cy="259045"/>
    <xdr:sp macro="" textlink="">
      <xdr:nvSpPr>
        <xdr:cNvPr id="554" name="n_2mainValue【認定こども園・幼稚園・保育所】&#10;一人当たり面積"/>
        <xdr:cNvSpPr txBox="1"/>
      </xdr:nvSpPr>
      <xdr:spPr>
        <a:xfrm>
          <a:off x="20199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30497</xdr:rowOff>
    </xdr:from>
    <xdr:ext cx="469744" cy="259045"/>
    <xdr:sp macro="" textlink="">
      <xdr:nvSpPr>
        <xdr:cNvPr id="555" name="n_3mainValue【認定こども園・幼稚園・保育所】&#10;一人当たり面積"/>
        <xdr:cNvSpPr txBox="1"/>
      </xdr:nvSpPr>
      <xdr:spPr>
        <a:xfrm>
          <a:off x="1931042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6" name="正方形/長方形 5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7" name="正方形/長方形 5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8" name="正方形/長方形 5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9" name="正方形/長方形 5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0" name="正方形/長方形 5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1" name="正方形/長方形 5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2" name="正方形/長方形 5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3" name="正方形/長方形 5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4" name="テキスト ボックス 5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5" name="直線コネクタ 5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6" name="テキスト ボックス 56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7" name="直線コネクタ 56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68" name="テキスト ボックス 56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9" name="直線コネクタ 56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0" name="テキスト ボックス 56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1" name="直線コネクタ 57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2" name="テキスト ボックス 57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3" name="直線コネクタ 57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4" name="テキスト ボックス 57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5" name="直線コネクタ 57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6" name="テキスト ボックス 57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7" name="直線コネクタ 57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78" name="テキスト ボックス 57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0" name="テキスト ボックス 57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582" name="直線コネクタ 581"/>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583"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584" name="直線コネクタ 583"/>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585" name="【学校施設】&#10;有形固定資産減価償却率最大値テキスト"/>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586" name="直線コネクタ 585"/>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587" name="【学校施設】&#10;有形固定資産減価償却率平均値テキスト"/>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88" name="フローチャート: 判断 587"/>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89" name="フローチャート: 判断 588"/>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90" name="フローチャート: 判断 589"/>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39007</xdr:rowOff>
    </xdr:from>
    <xdr:to>
      <xdr:col>72</xdr:col>
      <xdr:colOff>38100</xdr:colOff>
      <xdr:row>61</xdr:row>
      <xdr:rowOff>140607</xdr:rowOff>
    </xdr:to>
    <xdr:sp macro="" textlink="">
      <xdr:nvSpPr>
        <xdr:cNvPr id="591" name="フローチャート: 判断 590"/>
        <xdr:cNvSpPr/>
      </xdr:nvSpPr>
      <xdr:spPr>
        <a:xfrm>
          <a:off x="13652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597" name="楕円 596"/>
        <xdr:cNvSpPr/>
      </xdr:nvSpPr>
      <xdr:spPr>
        <a:xfrm>
          <a:off x="162687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48821</xdr:rowOff>
    </xdr:from>
    <xdr:ext cx="405111" cy="259045"/>
    <xdr:sp macro="" textlink="">
      <xdr:nvSpPr>
        <xdr:cNvPr id="598" name="【学校施設】&#10;有形固定資産減価償却率該当値テキスト"/>
        <xdr:cNvSpPr txBox="1"/>
      </xdr:nvSpPr>
      <xdr:spPr>
        <a:xfrm>
          <a:off x="16357600" y="999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65133</xdr:rowOff>
    </xdr:from>
    <xdr:to>
      <xdr:col>81</xdr:col>
      <xdr:colOff>101600</xdr:colOff>
      <xdr:row>59</xdr:row>
      <xdr:rowOff>166733</xdr:rowOff>
    </xdr:to>
    <xdr:sp macro="" textlink="">
      <xdr:nvSpPr>
        <xdr:cNvPr id="599" name="楕円 598"/>
        <xdr:cNvSpPr/>
      </xdr:nvSpPr>
      <xdr:spPr>
        <a:xfrm>
          <a:off x="15430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76744</xdr:rowOff>
    </xdr:from>
    <xdr:to>
      <xdr:col>85</xdr:col>
      <xdr:colOff>127000</xdr:colOff>
      <xdr:row>59</xdr:row>
      <xdr:rowOff>115933</xdr:rowOff>
    </xdr:to>
    <xdr:cxnSp macro="">
      <xdr:nvCxnSpPr>
        <xdr:cNvPr id="600" name="直線コネクタ 599"/>
        <xdr:cNvCxnSpPr/>
      </xdr:nvCxnSpPr>
      <xdr:spPr>
        <a:xfrm flipV="1">
          <a:off x="15481300" y="1019229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133713</xdr:rowOff>
    </xdr:from>
    <xdr:to>
      <xdr:col>76</xdr:col>
      <xdr:colOff>165100</xdr:colOff>
      <xdr:row>60</xdr:row>
      <xdr:rowOff>63863</xdr:rowOff>
    </xdr:to>
    <xdr:sp macro="" textlink="">
      <xdr:nvSpPr>
        <xdr:cNvPr id="601" name="楕円 600"/>
        <xdr:cNvSpPr/>
      </xdr:nvSpPr>
      <xdr:spPr>
        <a:xfrm>
          <a:off x="14541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115933</xdr:rowOff>
    </xdr:from>
    <xdr:to>
      <xdr:col>81</xdr:col>
      <xdr:colOff>50800</xdr:colOff>
      <xdr:row>60</xdr:row>
      <xdr:rowOff>13063</xdr:rowOff>
    </xdr:to>
    <xdr:cxnSp macro="">
      <xdr:nvCxnSpPr>
        <xdr:cNvPr id="602" name="直線コネクタ 601"/>
        <xdr:cNvCxnSpPr/>
      </xdr:nvCxnSpPr>
      <xdr:spPr>
        <a:xfrm flipV="1">
          <a:off x="14592300" y="1023148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150041</xdr:rowOff>
    </xdr:from>
    <xdr:to>
      <xdr:col>72</xdr:col>
      <xdr:colOff>38100</xdr:colOff>
      <xdr:row>60</xdr:row>
      <xdr:rowOff>80191</xdr:rowOff>
    </xdr:to>
    <xdr:sp macro="" textlink="">
      <xdr:nvSpPr>
        <xdr:cNvPr id="603" name="楕円 602"/>
        <xdr:cNvSpPr/>
      </xdr:nvSpPr>
      <xdr:spPr>
        <a:xfrm>
          <a:off x="13652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13063</xdr:rowOff>
    </xdr:from>
    <xdr:to>
      <xdr:col>76</xdr:col>
      <xdr:colOff>114300</xdr:colOff>
      <xdr:row>60</xdr:row>
      <xdr:rowOff>29391</xdr:rowOff>
    </xdr:to>
    <xdr:cxnSp macro="">
      <xdr:nvCxnSpPr>
        <xdr:cNvPr id="604" name="直線コネクタ 603"/>
        <xdr:cNvCxnSpPr/>
      </xdr:nvCxnSpPr>
      <xdr:spPr>
        <a:xfrm flipV="1">
          <a:off x="13703300" y="1030006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605" name="n_1ave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606" name="n_2aveValue【学校施設】&#10;有形固定資産減価償却率"/>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131734</xdr:rowOff>
    </xdr:from>
    <xdr:ext cx="405111" cy="259045"/>
    <xdr:sp macro="" textlink="">
      <xdr:nvSpPr>
        <xdr:cNvPr id="607" name="n_3aveValue【学校施設】&#10;有形固定資産減価償却率"/>
        <xdr:cNvSpPr txBox="1"/>
      </xdr:nvSpPr>
      <xdr:spPr>
        <a:xfrm>
          <a:off x="13500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11810</xdr:rowOff>
    </xdr:from>
    <xdr:ext cx="405111" cy="259045"/>
    <xdr:sp macro="" textlink="">
      <xdr:nvSpPr>
        <xdr:cNvPr id="608" name="n_1mainValue【学校施設】&#10;有形固定資産減価償却率"/>
        <xdr:cNvSpPr txBox="1"/>
      </xdr:nvSpPr>
      <xdr:spPr>
        <a:xfrm>
          <a:off x="152660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80390</xdr:rowOff>
    </xdr:from>
    <xdr:ext cx="405111" cy="259045"/>
    <xdr:sp macro="" textlink="">
      <xdr:nvSpPr>
        <xdr:cNvPr id="609" name="n_2mainValue【学校施設】&#10;有形固定資産減価償却率"/>
        <xdr:cNvSpPr txBox="1"/>
      </xdr:nvSpPr>
      <xdr:spPr>
        <a:xfrm>
          <a:off x="14389744" y="1002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96718</xdr:rowOff>
    </xdr:from>
    <xdr:ext cx="405111" cy="259045"/>
    <xdr:sp macro="" textlink="">
      <xdr:nvSpPr>
        <xdr:cNvPr id="610" name="n_3mainValue【学校施設】&#10;有形固定資産減価償却率"/>
        <xdr:cNvSpPr txBox="1"/>
      </xdr:nvSpPr>
      <xdr:spPr>
        <a:xfrm>
          <a:off x="135007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1" name="テキスト ボックス 62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22" name="直線コネクタ 62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3" name="テキスト ボックス 62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4" name="直線コネクタ 62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5" name="テキスト ボックス 62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6" name="直線コネクタ 62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7" name="テキスト ボックス 62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8" name="直線コネクタ 62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9" name="テキスト ボックス 62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0" name="直線コネクタ 62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1" name="テキスト ボックス 63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78181</xdr:rowOff>
    </xdr:from>
    <xdr:to>
      <xdr:col>116</xdr:col>
      <xdr:colOff>62864</xdr:colOff>
      <xdr:row>63</xdr:row>
      <xdr:rowOff>75438</xdr:rowOff>
    </xdr:to>
    <xdr:cxnSp macro="">
      <xdr:nvCxnSpPr>
        <xdr:cNvPr id="633" name="直線コネクタ 632"/>
        <xdr:cNvCxnSpPr/>
      </xdr:nvCxnSpPr>
      <xdr:spPr>
        <a:xfrm flipV="1">
          <a:off x="22160864" y="9507931"/>
          <a:ext cx="0"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79265</xdr:rowOff>
    </xdr:from>
    <xdr:ext cx="469744" cy="259045"/>
    <xdr:sp macro="" textlink="">
      <xdr:nvSpPr>
        <xdr:cNvPr id="634" name="【学校施設】&#10;一人当たり面積最小値テキスト"/>
        <xdr:cNvSpPr txBox="1"/>
      </xdr:nvSpPr>
      <xdr:spPr>
        <a:xfrm>
          <a:off x="22199600" y="108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75438</xdr:rowOff>
    </xdr:from>
    <xdr:to>
      <xdr:col>116</xdr:col>
      <xdr:colOff>152400</xdr:colOff>
      <xdr:row>63</xdr:row>
      <xdr:rowOff>75438</xdr:rowOff>
    </xdr:to>
    <xdr:cxnSp macro="">
      <xdr:nvCxnSpPr>
        <xdr:cNvPr id="635" name="直線コネクタ 634"/>
        <xdr:cNvCxnSpPr/>
      </xdr:nvCxnSpPr>
      <xdr:spPr>
        <a:xfrm>
          <a:off x="22072600" y="108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24858</xdr:rowOff>
    </xdr:from>
    <xdr:ext cx="469744" cy="259045"/>
    <xdr:sp macro="" textlink="">
      <xdr:nvSpPr>
        <xdr:cNvPr id="636" name="【学校施設】&#10;一人当たり面積最大値テキスト"/>
        <xdr:cNvSpPr txBox="1"/>
      </xdr:nvSpPr>
      <xdr:spPr>
        <a:xfrm>
          <a:off x="22199600" y="928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78181</xdr:rowOff>
    </xdr:from>
    <xdr:to>
      <xdr:col>116</xdr:col>
      <xdr:colOff>152400</xdr:colOff>
      <xdr:row>55</xdr:row>
      <xdr:rowOff>78181</xdr:rowOff>
    </xdr:to>
    <xdr:cxnSp macro="">
      <xdr:nvCxnSpPr>
        <xdr:cNvPr id="637" name="直線コネクタ 636"/>
        <xdr:cNvCxnSpPr/>
      </xdr:nvCxnSpPr>
      <xdr:spPr>
        <a:xfrm>
          <a:off x="22072600" y="9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59300</xdr:rowOff>
    </xdr:from>
    <xdr:ext cx="469744" cy="259045"/>
    <xdr:sp macro="" textlink="">
      <xdr:nvSpPr>
        <xdr:cNvPr id="638" name="【学校施設】&#10;一人当たり面積平均値テキスト"/>
        <xdr:cNvSpPr txBox="1"/>
      </xdr:nvSpPr>
      <xdr:spPr>
        <a:xfrm>
          <a:off x="22199600" y="10346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80873</xdr:rowOff>
    </xdr:from>
    <xdr:to>
      <xdr:col>116</xdr:col>
      <xdr:colOff>114300</xdr:colOff>
      <xdr:row>61</xdr:row>
      <xdr:rowOff>11023</xdr:rowOff>
    </xdr:to>
    <xdr:sp macro="" textlink="">
      <xdr:nvSpPr>
        <xdr:cNvPr id="639" name="フローチャート: 判断 638"/>
        <xdr:cNvSpPr/>
      </xdr:nvSpPr>
      <xdr:spPr>
        <a:xfrm>
          <a:off x="22110700" y="103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92761</xdr:rowOff>
    </xdr:from>
    <xdr:to>
      <xdr:col>112</xdr:col>
      <xdr:colOff>38100</xdr:colOff>
      <xdr:row>61</xdr:row>
      <xdr:rowOff>22911</xdr:rowOff>
    </xdr:to>
    <xdr:sp macro="" textlink="">
      <xdr:nvSpPr>
        <xdr:cNvPr id="640" name="フローチャート: 判断 639"/>
        <xdr:cNvSpPr/>
      </xdr:nvSpPr>
      <xdr:spPr>
        <a:xfrm>
          <a:off x="21272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120193</xdr:rowOff>
    </xdr:from>
    <xdr:to>
      <xdr:col>107</xdr:col>
      <xdr:colOff>101600</xdr:colOff>
      <xdr:row>61</xdr:row>
      <xdr:rowOff>50343</xdr:rowOff>
    </xdr:to>
    <xdr:sp macro="" textlink="">
      <xdr:nvSpPr>
        <xdr:cNvPr id="641" name="フローチャート: 判断 640"/>
        <xdr:cNvSpPr/>
      </xdr:nvSpPr>
      <xdr:spPr>
        <a:xfrm>
          <a:off x="20383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116992</xdr:rowOff>
    </xdr:from>
    <xdr:to>
      <xdr:col>102</xdr:col>
      <xdr:colOff>165100</xdr:colOff>
      <xdr:row>60</xdr:row>
      <xdr:rowOff>47142</xdr:rowOff>
    </xdr:to>
    <xdr:sp macro="" textlink="">
      <xdr:nvSpPr>
        <xdr:cNvPr id="642" name="フローチャート: 判断 641"/>
        <xdr:cNvSpPr/>
      </xdr:nvSpPr>
      <xdr:spPr>
        <a:xfrm>
          <a:off x="19494500" y="1023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3" name="テキスト ボックス 64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4" name="テキスト ボックス 64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5" name="テキスト ボックス 64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6" name="テキスト ボックス 64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7" name="テキスト ボックス 64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139853</xdr:rowOff>
    </xdr:from>
    <xdr:to>
      <xdr:col>116</xdr:col>
      <xdr:colOff>114300</xdr:colOff>
      <xdr:row>56</xdr:row>
      <xdr:rowOff>70003</xdr:rowOff>
    </xdr:to>
    <xdr:sp macro="" textlink="">
      <xdr:nvSpPr>
        <xdr:cNvPr id="648" name="楕円 647"/>
        <xdr:cNvSpPr/>
      </xdr:nvSpPr>
      <xdr:spPr>
        <a:xfrm>
          <a:off x="22110700" y="956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54780</xdr:rowOff>
    </xdr:from>
    <xdr:ext cx="469744" cy="259045"/>
    <xdr:sp macro="" textlink="">
      <xdr:nvSpPr>
        <xdr:cNvPr id="649" name="【学校施設】&#10;一人当たり面積該当値テキスト"/>
        <xdr:cNvSpPr txBox="1"/>
      </xdr:nvSpPr>
      <xdr:spPr>
        <a:xfrm>
          <a:off x="22199600" y="948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11379</xdr:rowOff>
    </xdr:from>
    <xdr:to>
      <xdr:col>112</xdr:col>
      <xdr:colOff>38100</xdr:colOff>
      <xdr:row>56</xdr:row>
      <xdr:rowOff>112979</xdr:rowOff>
    </xdr:to>
    <xdr:sp macro="" textlink="">
      <xdr:nvSpPr>
        <xdr:cNvPr id="650" name="楕円 649"/>
        <xdr:cNvSpPr/>
      </xdr:nvSpPr>
      <xdr:spPr>
        <a:xfrm>
          <a:off x="21272500" y="961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19203</xdr:rowOff>
    </xdr:from>
    <xdr:to>
      <xdr:col>116</xdr:col>
      <xdr:colOff>63500</xdr:colOff>
      <xdr:row>56</xdr:row>
      <xdr:rowOff>62179</xdr:rowOff>
    </xdr:to>
    <xdr:cxnSp macro="">
      <xdr:nvCxnSpPr>
        <xdr:cNvPr id="651" name="直線コネクタ 650"/>
        <xdr:cNvCxnSpPr/>
      </xdr:nvCxnSpPr>
      <xdr:spPr>
        <a:xfrm flipV="1">
          <a:off x="21323300" y="9620403"/>
          <a:ext cx="838200" cy="4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63500</xdr:rowOff>
    </xdr:from>
    <xdr:to>
      <xdr:col>107</xdr:col>
      <xdr:colOff>101600</xdr:colOff>
      <xdr:row>56</xdr:row>
      <xdr:rowOff>165100</xdr:rowOff>
    </xdr:to>
    <xdr:sp macro="" textlink="">
      <xdr:nvSpPr>
        <xdr:cNvPr id="652" name="楕円 651"/>
        <xdr:cNvSpPr/>
      </xdr:nvSpPr>
      <xdr:spPr>
        <a:xfrm>
          <a:off x="20383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62179</xdr:rowOff>
    </xdr:from>
    <xdr:to>
      <xdr:col>111</xdr:col>
      <xdr:colOff>177800</xdr:colOff>
      <xdr:row>56</xdr:row>
      <xdr:rowOff>114300</xdr:rowOff>
    </xdr:to>
    <xdr:cxnSp macro="">
      <xdr:nvCxnSpPr>
        <xdr:cNvPr id="653" name="直線コネクタ 652"/>
        <xdr:cNvCxnSpPr/>
      </xdr:nvCxnSpPr>
      <xdr:spPr>
        <a:xfrm flipV="1">
          <a:off x="20434300" y="9663379"/>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164084</xdr:rowOff>
    </xdr:from>
    <xdr:to>
      <xdr:col>102</xdr:col>
      <xdr:colOff>165100</xdr:colOff>
      <xdr:row>55</xdr:row>
      <xdr:rowOff>94234</xdr:rowOff>
    </xdr:to>
    <xdr:sp macro="" textlink="">
      <xdr:nvSpPr>
        <xdr:cNvPr id="654" name="楕円 653"/>
        <xdr:cNvSpPr/>
      </xdr:nvSpPr>
      <xdr:spPr>
        <a:xfrm>
          <a:off x="19494500" y="942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43434</xdr:rowOff>
    </xdr:from>
    <xdr:to>
      <xdr:col>107</xdr:col>
      <xdr:colOff>50800</xdr:colOff>
      <xdr:row>56</xdr:row>
      <xdr:rowOff>114300</xdr:rowOff>
    </xdr:to>
    <xdr:cxnSp macro="">
      <xdr:nvCxnSpPr>
        <xdr:cNvPr id="655" name="直線コネクタ 654"/>
        <xdr:cNvCxnSpPr/>
      </xdr:nvCxnSpPr>
      <xdr:spPr>
        <a:xfrm>
          <a:off x="19545300" y="9473184"/>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14038</xdr:rowOff>
    </xdr:from>
    <xdr:ext cx="469744" cy="259045"/>
    <xdr:sp macro="" textlink="">
      <xdr:nvSpPr>
        <xdr:cNvPr id="656" name="n_1aveValue【学校施設】&#10;一人当たり面積"/>
        <xdr:cNvSpPr txBox="1"/>
      </xdr:nvSpPr>
      <xdr:spPr>
        <a:xfrm>
          <a:off x="21075727" y="1047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41470</xdr:rowOff>
    </xdr:from>
    <xdr:ext cx="469744" cy="259045"/>
    <xdr:sp macro="" textlink="">
      <xdr:nvSpPr>
        <xdr:cNvPr id="657" name="n_2aveValue【学校施設】&#10;一人当たり面積"/>
        <xdr:cNvSpPr txBox="1"/>
      </xdr:nvSpPr>
      <xdr:spPr>
        <a:xfrm>
          <a:off x="20199427" y="1049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38269</xdr:rowOff>
    </xdr:from>
    <xdr:ext cx="469744" cy="259045"/>
    <xdr:sp macro="" textlink="">
      <xdr:nvSpPr>
        <xdr:cNvPr id="658" name="n_3aveValue【学校施設】&#10;一人当たり面積"/>
        <xdr:cNvSpPr txBox="1"/>
      </xdr:nvSpPr>
      <xdr:spPr>
        <a:xfrm>
          <a:off x="19310427" y="1032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129506</xdr:rowOff>
    </xdr:from>
    <xdr:ext cx="469744" cy="259045"/>
    <xdr:sp macro="" textlink="">
      <xdr:nvSpPr>
        <xdr:cNvPr id="659" name="n_1mainValue【学校施設】&#10;一人当たり面積"/>
        <xdr:cNvSpPr txBox="1"/>
      </xdr:nvSpPr>
      <xdr:spPr>
        <a:xfrm>
          <a:off x="21075727" y="938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10177</xdr:rowOff>
    </xdr:from>
    <xdr:ext cx="469744" cy="259045"/>
    <xdr:sp macro="" textlink="">
      <xdr:nvSpPr>
        <xdr:cNvPr id="660" name="n_2mainValue【学校施設】&#10;一人当たり面積"/>
        <xdr:cNvSpPr txBox="1"/>
      </xdr:nvSpPr>
      <xdr:spPr>
        <a:xfrm>
          <a:off x="20199427" y="943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53</xdr:row>
      <xdr:rowOff>110761</xdr:rowOff>
    </xdr:from>
    <xdr:ext cx="469744" cy="259045"/>
    <xdr:sp macro="" textlink="">
      <xdr:nvSpPr>
        <xdr:cNvPr id="661" name="n_3mainValue【学校施設】&#10;一人当たり面積"/>
        <xdr:cNvSpPr txBox="1"/>
      </xdr:nvSpPr>
      <xdr:spPr>
        <a:xfrm>
          <a:off x="19310427" y="9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2" name="正方形/長方形 6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3" name="正方形/長方形 6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4" name="正方形/長方形 6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5" name="正方形/長方形 6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6" name="正方形/長方形 6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7" name="正方形/長方形 6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8" name="正方形/長方形 6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9" name="正方形/長方形 6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0" name="テキスト ボックス 6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1" name="直線コネクタ 6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2" name="テキスト ボックス 67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3" name="直線コネクタ 67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4" name="テキスト ボックス 67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5" name="直線コネクタ 67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6" name="テキスト ボックス 67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7" name="直線コネクタ 67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8" name="テキスト ボックス 67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9" name="直線コネクタ 67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0" name="テキスト ボックス 67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1" name="直線コネクタ 68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2" name="テキスト ボックス 68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3" name="直線コネクタ 6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4" name="テキスト ボックス 6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686" name="直線コネクタ 685"/>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687" name="【児童館】&#10;有形固定資産減価償却率最小値テキスト"/>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688" name="直線コネクタ 687"/>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89"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90" name="直線コネクタ 68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691" name="【児童館】&#10;有形固定資産減価償却率平均値テキスト"/>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692" name="フローチャート: 判断 691"/>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693" name="フローチャート: 判断 692"/>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694" name="フローチャート: 判断 693"/>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145414</xdr:rowOff>
    </xdr:from>
    <xdr:to>
      <xdr:col>72</xdr:col>
      <xdr:colOff>38100</xdr:colOff>
      <xdr:row>82</xdr:row>
      <xdr:rowOff>75564</xdr:rowOff>
    </xdr:to>
    <xdr:sp macro="" textlink="">
      <xdr:nvSpPr>
        <xdr:cNvPr id="695" name="フローチャート: 判断 694"/>
        <xdr:cNvSpPr/>
      </xdr:nvSpPr>
      <xdr:spPr>
        <a:xfrm>
          <a:off x="13652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6" name="テキスト ボックス 69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7" name="テキスト ボックス 69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8" name="テキスト ボックス 69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9" name="テキスト ボックス 69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0" name="テキスト ボックス 69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147320</xdr:rowOff>
    </xdr:from>
    <xdr:to>
      <xdr:col>85</xdr:col>
      <xdr:colOff>177800</xdr:colOff>
      <xdr:row>81</xdr:row>
      <xdr:rowOff>77470</xdr:rowOff>
    </xdr:to>
    <xdr:sp macro="" textlink="">
      <xdr:nvSpPr>
        <xdr:cNvPr id="701" name="楕円 700"/>
        <xdr:cNvSpPr/>
      </xdr:nvSpPr>
      <xdr:spPr>
        <a:xfrm>
          <a:off x="16268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170197</xdr:rowOff>
    </xdr:from>
    <xdr:ext cx="405111" cy="259045"/>
    <xdr:sp macro="" textlink="">
      <xdr:nvSpPr>
        <xdr:cNvPr id="702" name="【児童館】&#10;有形固定資産減価償却率該当値テキスト"/>
        <xdr:cNvSpPr txBox="1"/>
      </xdr:nvSpPr>
      <xdr:spPr>
        <a:xfrm>
          <a:off x="16357600"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139700</xdr:rowOff>
    </xdr:from>
    <xdr:to>
      <xdr:col>81</xdr:col>
      <xdr:colOff>101600</xdr:colOff>
      <xdr:row>81</xdr:row>
      <xdr:rowOff>69850</xdr:rowOff>
    </xdr:to>
    <xdr:sp macro="" textlink="">
      <xdr:nvSpPr>
        <xdr:cNvPr id="703" name="楕円 702"/>
        <xdr:cNvSpPr/>
      </xdr:nvSpPr>
      <xdr:spPr>
        <a:xfrm>
          <a:off x="15430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19050</xdr:rowOff>
    </xdr:from>
    <xdr:to>
      <xdr:col>85</xdr:col>
      <xdr:colOff>127000</xdr:colOff>
      <xdr:row>81</xdr:row>
      <xdr:rowOff>26670</xdr:rowOff>
    </xdr:to>
    <xdr:cxnSp macro="">
      <xdr:nvCxnSpPr>
        <xdr:cNvPr id="704" name="直線コネクタ 703"/>
        <xdr:cNvCxnSpPr/>
      </xdr:nvCxnSpPr>
      <xdr:spPr>
        <a:xfrm>
          <a:off x="15481300" y="13906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8255</xdr:rowOff>
    </xdr:from>
    <xdr:to>
      <xdr:col>76</xdr:col>
      <xdr:colOff>165100</xdr:colOff>
      <xdr:row>81</xdr:row>
      <xdr:rowOff>109855</xdr:rowOff>
    </xdr:to>
    <xdr:sp macro="" textlink="">
      <xdr:nvSpPr>
        <xdr:cNvPr id="705" name="楕円 704"/>
        <xdr:cNvSpPr/>
      </xdr:nvSpPr>
      <xdr:spPr>
        <a:xfrm>
          <a:off x="14541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19050</xdr:rowOff>
    </xdr:from>
    <xdr:to>
      <xdr:col>81</xdr:col>
      <xdr:colOff>50800</xdr:colOff>
      <xdr:row>81</xdr:row>
      <xdr:rowOff>59055</xdr:rowOff>
    </xdr:to>
    <xdr:cxnSp macro="">
      <xdr:nvCxnSpPr>
        <xdr:cNvPr id="706" name="直線コネクタ 705"/>
        <xdr:cNvCxnSpPr/>
      </xdr:nvCxnSpPr>
      <xdr:spPr>
        <a:xfrm flipV="1">
          <a:off x="14592300" y="139065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07" name="楕円 706"/>
        <xdr:cNvSpPr/>
      </xdr:nvSpPr>
      <xdr:spPr>
        <a:xfrm>
          <a:off x="136525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59055</xdr:rowOff>
    </xdr:from>
    <xdr:to>
      <xdr:col>76</xdr:col>
      <xdr:colOff>114300</xdr:colOff>
      <xdr:row>81</xdr:row>
      <xdr:rowOff>108586</xdr:rowOff>
    </xdr:to>
    <xdr:cxnSp macro="">
      <xdr:nvCxnSpPr>
        <xdr:cNvPr id="708" name="直線コネクタ 707"/>
        <xdr:cNvCxnSpPr/>
      </xdr:nvCxnSpPr>
      <xdr:spPr>
        <a:xfrm flipV="1">
          <a:off x="13703300" y="13946505"/>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36213</xdr:rowOff>
    </xdr:from>
    <xdr:ext cx="405111" cy="259045"/>
    <xdr:sp macro="" textlink="">
      <xdr:nvSpPr>
        <xdr:cNvPr id="709" name="n_1aveValue【児童館】&#10;有形固定資産減価償却率"/>
        <xdr:cNvSpPr txBox="1"/>
      </xdr:nvSpPr>
      <xdr:spPr>
        <a:xfrm>
          <a:off x="152660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710" name="n_2aveValue【児童館】&#10;有形固定資産減価償却率"/>
        <xdr:cNvSpPr txBox="1"/>
      </xdr:nvSpPr>
      <xdr:spPr>
        <a:xfrm>
          <a:off x="14389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66691</xdr:rowOff>
    </xdr:from>
    <xdr:ext cx="405111" cy="259045"/>
    <xdr:sp macro="" textlink="">
      <xdr:nvSpPr>
        <xdr:cNvPr id="711" name="n_3aveValue【児童館】&#10;有形固定資産減価償却率"/>
        <xdr:cNvSpPr txBox="1"/>
      </xdr:nvSpPr>
      <xdr:spPr>
        <a:xfrm>
          <a:off x="13500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86377</xdr:rowOff>
    </xdr:from>
    <xdr:ext cx="405111" cy="259045"/>
    <xdr:sp macro="" textlink="">
      <xdr:nvSpPr>
        <xdr:cNvPr id="712" name="n_1mainValue【児童館】&#10;有形固定資産減価償却率"/>
        <xdr:cNvSpPr txBox="1"/>
      </xdr:nvSpPr>
      <xdr:spPr>
        <a:xfrm>
          <a:off x="152660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126382</xdr:rowOff>
    </xdr:from>
    <xdr:ext cx="405111" cy="259045"/>
    <xdr:sp macro="" textlink="">
      <xdr:nvSpPr>
        <xdr:cNvPr id="713" name="n_2mainValue【児童館】&#10;有形固定資産減価償却率"/>
        <xdr:cNvSpPr txBox="1"/>
      </xdr:nvSpPr>
      <xdr:spPr>
        <a:xfrm>
          <a:off x="143897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714" name="n_3mainValue【児童館】&#10;有形固定資産減価償却率"/>
        <xdr:cNvSpPr txBox="1"/>
      </xdr:nvSpPr>
      <xdr:spPr>
        <a:xfrm>
          <a:off x="13500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5" name="正方形/長方形 7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6" name="正方形/長方形 7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7" name="正方形/長方形 7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8" name="正方形/長方形 7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9" name="正方形/長方形 7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0" name="正方形/長方形 7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1" name="正方形/長方形 7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2" name="正方形/長方形 7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3" name="テキスト ボックス 7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4" name="直線コネクタ 7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5" name="直線コネクタ 72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6" name="テキスト ボックス 72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7" name="直線コネクタ 72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8" name="テキスト ボックス 72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9" name="直線コネクタ 72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0" name="テキスト ボックス 72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1" name="直線コネクタ 73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2" name="テキスト ボックス 73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3" name="直線コネクタ 73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4" name="テキスト ボックス 73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5" name="直線コネクタ 7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6" name="テキスト ボックス 7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738" name="直線コネクタ 737"/>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39"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40" name="直線コネクタ 739"/>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41"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42" name="直線コネクタ 741"/>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43"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44" name="フローチャート: 判断 743"/>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745" name="フローチャート: 判断 744"/>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46" name="フローチャート: 判断 745"/>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747" name="フローチャート: 判断 746"/>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8" name="テキスト ボックス 74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9" name="テキスト ボックス 74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0" name="テキスト ボックス 74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1" name="テキスト ボックス 75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2" name="テキスト ボックス 75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53" name="楕円 752"/>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754" name="【児童館】&#10;一人当たり面積該当値テキスト"/>
        <xdr:cNvSpPr txBox="1"/>
      </xdr:nvSpPr>
      <xdr:spPr>
        <a:xfrm>
          <a:off x="22199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755" name="楕円 754"/>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76200</xdr:rowOff>
    </xdr:to>
    <xdr:cxnSp macro="">
      <xdr:nvCxnSpPr>
        <xdr:cNvPr id="756" name="直線コネクタ 755"/>
        <xdr:cNvCxnSpPr/>
      </xdr:nvCxnSpPr>
      <xdr:spPr>
        <a:xfrm>
          <a:off x="21323300" y="14439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158750</xdr:rowOff>
    </xdr:from>
    <xdr:to>
      <xdr:col>107</xdr:col>
      <xdr:colOff>101600</xdr:colOff>
      <xdr:row>84</xdr:row>
      <xdr:rowOff>88900</xdr:rowOff>
    </xdr:to>
    <xdr:sp macro="" textlink="">
      <xdr:nvSpPr>
        <xdr:cNvPr id="757" name="楕円 756"/>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38100</xdr:rowOff>
    </xdr:from>
    <xdr:to>
      <xdr:col>111</xdr:col>
      <xdr:colOff>177800</xdr:colOff>
      <xdr:row>84</xdr:row>
      <xdr:rowOff>38100</xdr:rowOff>
    </xdr:to>
    <xdr:cxnSp macro="">
      <xdr:nvCxnSpPr>
        <xdr:cNvPr id="758" name="直線コネクタ 757"/>
        <xdr:cNvCxnSpPr/>
      </xdr:nvCxnSpPr>
      <xdr:spPr>
        <a:xfrm>
          <a:off x="20434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59" name="楕円 758"/>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84</xdr:row>
      <xdr:rowOff>38100</xdr:rowOff>
    </xdr:to>
    <xdr:cxnSp macro="">
      <xdr:nvCxnSpPr>
        <xdr:cNvPr id="760" name="直線コネクタ 759"/>
        <xdr:cNvCxnSpPr/>
      </xdr:nvCxnSpPr>
      <xdr:spPr>
        <a:xfrm>
          <a:off x="19545300" y="1443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761" name="n_1aveValue【児童館】&#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62"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763" name="n_3aveValue【児童館】&#10;一人当たり面積"/>
        <xdr:cNvSpPr txBox="1"/>
      </xdr:nvSpPr>
      <xdr:spPr>
        <a:xfrm>
          <a:off x="19310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80027</xdr:rowOff>
    </xdr:from>
    <xdr:ext cx="469744" cy="259045"/>
    <xdr:sp macro="" textlink="">
      <xdr:nvSpPr>
        <xdr:cNvPr id="764" name="n_1main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65" name="n_2main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66" name="n_3mainValue【児童館】&#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7" name="正方形/長方形 76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8" name="正方形/長方形 76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9" name="正方形/長方形 76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0" name="正方形/長方形 76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1" name="正方形/長方形 77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2" name="正方形/長方形 77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3" name="正方形/長方形 77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4" name="正方形/長方形 77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5" name="テキスト ボックス 77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6" name="直線コネクタ 77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7" name="テキスト ボックス 77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8" name="直線コネクタ 77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79" name="テキスト ボックス 77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80" name="直線コネクタ 77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81" name="テキスト ボックス 78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82" name="直線コネクタ 78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83" name="テキスト ボックス 78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84" name="直線コネクタ 78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85" name="テキスト ボックス 78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6" name="直線コネクタ 78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7" name="テキスト ボックス 78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8" name="直線コネクタ 78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9" name="テキスト ボックス 78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791" name="直線コネクタ 790"/>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792" name="【公民館】&#10;有形固定資産減価償却率最小値テキスト"/>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793" name="直線コネクタ 792"/>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94"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95" name="直線コネクタ 794"/>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796" name="【公民館】&#10;有形固定資産減価償却率平均値テキスト"/>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797" name="フローチャート: 判断 796"/>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798" name="フローチャート: 判断 797"/>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799" name="フローチャート: 判断 798"/>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800" name="フローチャート: 判断 799"/>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1" name="テキスト ボックス 80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2" name="テキスト ボックス 80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3" name="テキスト ボックス 80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4" name="テキスト ボックス 80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5" name="テキスト ボックス 80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141605</xdr:rowOff>
    </xdr:from>
    <xdr:to>
      <xdr:col>85</xdr:col>
      <xdr:colOff>177800</xdr:colOff>
      <xdr:row>103</xdr:row>
      <xdr:rowOff>71755</xdr:rowOff>
    </xdr:to>
    <xdr:sp macro="" textlink="">
      <xdr:nvSpPr>
        <xdr:cNvPr id="806" name="楕円 805"/>
        <xdr:cNvSpPr/>
      </xdr:nvSpPr>
      <xdr:spPr>
        <a:xfrm>
          <a:off x="16268700" y="176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164482</xdr:rowOff>
    </xdr:from>
    <xdr:ext cx="405111" cy="259045"/>
    <xdr:sp macro="" textlink="">
      <xdr:nvSpPr>
        <xdr:cNvPr id="807" name="【公民館】&#10;有形固定資産減価償却率該当値テキスト"/>
        <xdr:cNvSpPr txBox="1"/>
      </xdr:nvSpPr>
      <xdr:spPr>
        <a:xfrm>
          <a:off x="16357600"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151130</xdr:rowOff>
    </xdr:from>
    <xdr:to>
      <xdr:col>81</xdr:col>
      <xdr:colOff>101600</xdr:colOff>
      <xdr:row>104</xdr:row>
      <xdr:rowOff>81280</xdr:rowOff>
    </xdr:to>
    <xdr:sp macro="" textlink="">
      <xdr:nvSpPr>
        <xdr:cNvPr id="808" name="楕円 807"/>
        <xdr:cNvSpPr/>
      </xdr:nvSpPr>
      <xdr:spPr>
        <a:xfrm>
          <a:off x="15430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20955</xdr:rowOff>
    </xdr:from>
    <xdr:to>
      <xdr:col>85</xdr:col>
      <xdr:colOff>127000</xdr:colOff>
      <xdr:row>104</xdr:row>
      <xdr:rowOff>30480</xdr:rowOff>
    </xdr:to>
    <xdr:cxnSp macro="">
      <xdr:nvCxnSpPr>
        <xdr:cNvPr id="809" name="直線コネクタ 808"/>
        <xdr:cNvCxnSpPr/>
      </xdr:nvCxnSpPr>
      <xdr:spPr>
        <a:xfrm flipV="1">
          <a:off x="15481300" y="17680305"/>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17780</xdr:rowOff>
    </xdr:from>
    <xdr:to>
      <xdr:col>76</xdr:col>
      <xdr:colOff>165100</xdr:colOff>
      <xdr:row>104</xdr:row>
      <xdr:rowOff>119380</xdr:rowOff>
    </xdr:to>
    <xdr:sp macro="" textlink="">
      <xdr:nvSpPr>
        <xdr:cNvPr id="810" name="楕円 809"/>
        <xdr:cNvSpPr/>
      </xdr:nvSpPr>
      <xdr:spPr>
        <a:xfrm>
          <a:off x="14541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30480</xdr:rowOff>
    </xdr:from>
    <xdr:to>
      <xdr:col>81</xdr:col>
      <xdr:colOff>50800</xdr:colOff>
      <xdr:row>104</xdr:row>
      <xdr:rowOff>68580</xdr:rowOff>
    </xdr:to>
    <xdr:cxnSp macro="">
      <xdr:nvCxnSpPr>
        <xdr:cNvPr id="811" name="直線コネクタ 810"/>
        <xdr:cNvCxnSpPr/>
      </xdr:nvCxnSpPr>
      <xdr:spPr>
        <a:xfrm flipV="1">
          <a:off x="14592300" y="17861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95886</xdr:rowOff>
    </xdr:from>
    <xdr:to>
      <xdr:col>72</xdr:col>
      <xdr:colOff>38100</xdr:colOff>
      <xdr:row>104</xdr:row>
      <xdr:rowOff>26036</xdr:rowOff>
    </xdr:to>
    <xdr:sp macro="" textlink="">
      <xdr:nvSpPr>
        <xdr:cNvPr id="812" name="楕円 811"/>
        <xdr:cNvSpPr/>
      </xdr:nvSpPr>
      <xdr:spPr>
        <a:xfrm>
          <a:off x="13652500" y="177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146686</xdr:rowOff>
    </xdr:from>
    <xdr:to>
      <xdr:col>76</xdr:col>
      <xdr:colOff>114300</xdr:colOff>
      <xdr:row>104</xdr:row>
      <xdr:rowOff>68580</xdr:rowOff>
    </xdr:to>
    <xdr:cxnSp macro="">
      <xdr:nvCxnSpPr>
        <xdr:cNvPr id="813" name="直線コネクタ 812"/>
        <xdr:cNvCxnSpPr/>
      </xdr:nvCxnSpPr>
      <xdr:spPr>
        <a:xfrm>
          <a:off x="13703300" y="17806036"/>
          <a:ext cx="88900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814" name="n_1aveValue【公民館】&#10;有形固定資産減価償却率"/>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815" name="n_2aveValue【公民館】&#10;有形固定資産減価償却率"/>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135272</xdr:rowOff>
    </xdr:from>
    <xdr:ext cx="405111" cy="259045"/>
    <xdr:sp macro="" textlink="">
      <xdr:nvSpPr>
        <xdr:cNvPr id="816" name="n_3aveValue【公民館】&#10;有形固定資産減価償却率"/>
        <xdr:cNvSpPr txBox="1"/>
      </xdr:nvSpPr>
      <xdr:spPr>
        <a:xfrm>
          <a:off x="13500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97807</xdr:rowOff>
    </xdr:from>
    <xdr:ext cx="405111" cy="259045"/>
    <xdr:sp macro="" textlink="">
      <xdr:nvSpPr>
        <xdr:cNvPr id="817" name="n_1mainValue【公民館】&#10;有形固定資産減価償却率"/>
        <xdr:cNvSpPr txBox="1"/>
      </xdr:nvSpPr>
      <xdr:spPr>
        <a:xfrm>
          <a:off x="15266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135907</xdr:rowOff>
    </xdr:from>
    <xdr:ext cx="405111" cy="259045"/>
    <xdr:sp macro="" textlink="">
      <xdr:nvSpPr>
        <xdr:cNvPr id="818" name="n_2mainValue【公民館】&#10;有形固定資産減価償却率"/>
        <xdr:cNvSpPr txBox="1"/>
      </xdr:nvSpPr>
      <xdr:spPr>
        <a:xfrm>
          <a:off x="14389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42563</xdr:rowOff>
    </xdr:from>
    <xdr:ext cx="405111" cy="259045"/>
    <xdr:sp macro="" textlink="">
      <xdr:nvSpPr>
        <xdr:cNvPr id="819" name="n_3mainValue【公民館】&#10;有形固定資産減価償却率"/>
        <xdr:cNvSpPr txBox="1"/>
      </xdr:nvSpPr>
      <xdr:spPr>
        <a:xfrm>
          <a:off x="135007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0" name="正方形/長方形 8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1" name="正方形/長方形 8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2" name="正方形/長方形 8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3" name="正方形/長方形 8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4" name="正方形/長方形 8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5" name="正方形/長方形 8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6" name="正方形/長方形 8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7" name="正方形/長方形 82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8" name="テキスト ボックス 8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9" name="直線コネクタ 8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30" name="直線コネクタ 82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31" name="テキスト ボックス 83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2" name="直線コネクタ 83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3" name="テキスト ボックス 83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4" name="直線コネクタ 83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5" name="テキスト ボックス 83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6" name="直線コネクタ 83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7" name="テキスト ボックス 83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8" name="直線コネクタ 83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9" name="テキスト ボックス 83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0" name="直線コネクタ 83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1" name="テキスト ボックス 84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843" name="直線コネクタ 842"/>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844"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845" name="直線コネクタ 844"/>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846" name="【公民館】&#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847" name="直線コネクタ 846"/>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848"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49" name="フローチャート: 判断 848"/>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850" name="フローチャート: 判断 849"/>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851" name="フローチャート: 判断 850"/>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52" name="フローチャート: 判断 851"/>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3" name="テキスト ボックス 8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4" name="テキスト ボックス 8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5" name="テキスト ボックス 8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6" name="テキスト ボックス 8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7" name="テキスト ボックス 8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132080</xdr:rowOff>
    </xdr:from>
    <xdr:to>
      <xdr:col>116</xdr:col>
      <xdr:colOff>114300</xdr:colOff>
      <xdr:row>103</xdr:row>
      <xdr:rowOff>62230</xdr:rowOff>
    </xdr:to>
    <xdr:sp macro="" textlink="">
      <xdr:nvSpPr>
        <xdr:cNvPr id="858" name="楕円 857"/>
        <xdr:cNvSpPr/>
      </xdr:nvSpPr>
      <xdr:spPr>
        <a:xfrm>
          <a:off x="221107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154957</xdr:rowOff>
    </xdr:from>
    <xdr:ext cx="469744" cy="259045"/>
    <xdr:sp macro="" textlink="">
      <xdr:nvSpPr>
        <xdr:cNvPr id="859" name="【公民館】&#10;一人当たり面積該当値テキスト"/>
        <xdr:cNvSpPr txBox="1"/>
      </xdr:nvSpPr>
      <xdr:spPr>
        <a:xfrm>
          <a:off x="22199600"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25400</xdr:rowOff>
    </xdr:from>
    <xdr:to>
      <xdr:col>112</xdr:col>
      <xdr:colOff>38100</xdr:colOff>
      <xdr:row>103</xdr:row>
      <xdr:rowOff>127000</xdr:rowOff>
    </xdr:to>
    <xdr:sp macro="" textlink="">
      <xdr:nvSpPr>
        <xdr:cNvPr id="860" name="楕円 859"/>
        <xdr:cNvSpPr/>
      </xdr:nvSpPr>
      <xdr:spPr>
        <a:xfrm>
          <a:off x="21272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11430</xdr:rowOff>
    </xdr:from>
    <xdr:to>
      <xdr:col>116</xdr:col>
      <xdr:colOff>63500</xdr:colOff>
      <xdr:row>103</xdr:row>
      <xdr:rowOff>76200</xdr:rowOff>
    </xdr:to>
    <xdr:cxnSp macro="">
      <xdr:nvCxnSpPr>
        <xdr:cNvPr id="861" name="直線コネクタ 860"/>
        <xdr:cNvCxnSpPr/>
      </xdr:nvCxnSpPr>
      <xdr:spPr>
        <a:xfrm flipV="1">
          <a:off x="21323300" y="1767078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21589</xdr:rowOff>
    </xdr:from>
    <xdr:to>
      <xdr:col>107</xdr:col>
      <xdr:colOff>101600</xdr:colOff>
      <xdr:row>103</xdr:row>
      <xdr:rowOff>123189</xdr:rowOff>
    </xdr:to>
    <xdr:sp macro="" textlink="">
      <xdr:nvSpPr>
        <xdr:cNvPr id="862" name="楕円 861"/>
        <xdr:cNvSpPr/>
      </xdr:nvSpPr>
      <xdr:spPr>
        <a:xfrm>
          <a:off x="20383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72389</xdr:rowOff>
    </xdr:from>
    <xdr:to>
      <xdr:col>111</xdr:col>
      <xdr:colOff>177800</xdr:colOff>
      <xdr:row>103</xdr:row>
      <xdr:rowOff>76200</xdr:rowOff>
    </xdr:to>
    <xdr:cxnSp macro="">
      <xdr:nvCxnSpPr>
        <xdr:cNvPr id="863" name="直線コネクタ 862"/>
        <xdr:cNvCxnSpPr/>
      </xdr:nvCxnSpPr>
      <xdr:spPr>
        <a:xfrm>
          <a:off x="20434300" y="177317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864" name="楕円 863"/>
        <xdr:cNvSpPr/>
      </xdr:nvSpPr>
      <xdr:spPr>
        <a:xfrm>
          <a:off x="19494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72389</xdr:rowOff>
    </xdr:from>
    <xdr:to>
      <xdr:col>107</xdr:col>
      <xdr:colOff>50800</xdr:colOff>
      <xdr:row>105</xdr:row>
      <xdr:rowOff>41911</xdr:rowOff>
    </xdr:to>
    <xdr:cxnSp macro="">
      <xdr:nvCxnSpPr>
        <xdr:cNvPr id="865" name="直線コネクタ 864"/>
        <xdr:cNvCxnSpPr/>
      </xdr:nvCxnSpPr>
      <xdr:spPr>
        <a:xfrm flipV="1">
          <a:off x="19545300" y="17731739"/>
          <a:ext cx="889000" cy="31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57166</xdr:rowOff>
    </xdr:from>
    <xdr:ext cx="469744" cy="259045"/>
    <xdr:sp macro="" textlink="">
      <xdr:nvSpPr>
        <xdr:cNvPr id="866" name="n_1aveValue【公民館】&#10;一人当たり面積"/>
        <xdr:cNvSpPr txBox="1"/>
      </xdr:nvSpPr>
      <xdr:spPr>
        <a:xfrm>
          <a:off x="21075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38116</xdr:rowOff>
    </xdr:from>
    <xdr:ext cx="469744" cy="259045"/>
    <xdr:sp macro="" textlink="">
      <xdr:nvSpPr>
        <xdr:cNvPr id="867" name="n_2aveValue【公民館】&#10;一人当たり面積"/>
        <xdr:cNvSpPr txBox="1"/>
      </xdr:nvSpPr>
      <xdr:spPr>
        <a:xfrm>
          <a:off x="20199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868" name="n_3aveValue【公民館】&#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143527</xdr:rowOff>
    </xdr:from>
    <xdr:ext cx="469744" cy="259045"/>
    <xdr:sp macro="" textlink="">
      <xdr:nvSpPr>
        <xdr:cNvPr id="869" name="n_1mainValue【公民館】&#10;一人当たり面積"/>
        <xdr:cNvSpPr txBox="1"/>
      </xdr:nvSpPr>
      <xdr:spPr>
        <a:xfrm>
          <a:off x="21075727" y="1745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139716</xdr:rowOff>
    </xdr:from>
    <xdr:ext cx="469744" cy="259045"/>
    <xdr:sp macro="" textlink="">
      <xdr:nvSpPr>
        <xdr:cNvPr id="870" name="n_2mainValue【公民館】&#10;一人当たり面積"/>
        <xdr:cNvSpPr txBox="1"/>
      </xdr:nvSpPr>
      <xdr:spPr>
        <a:xfrm>
          <a:off x="20199427" y="1745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871" name="n_3mainValue【公民館】&#10;一人当たり面積"/>
        <xdr:cNvSpPr txBox="1"/>
      </xdr:nvSpPr>
      <xdr:spPr>
        <a:xfrm>
          <a:off x="19310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2" name="正方形/長方形 8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3" name="正方形/長方形 8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4" name="テキスト ボックス 8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資産全体の比率に平行して、施設累計別にみても全体的に類似団体平均を上回っている状況である。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経年比較においても、復興関連事業で整備が進められている道路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や橋りょう、公営住宅等は横ばい傾向であるものの、保育所や学校施設、公民館等は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比率が上昇しており、老朽化が進んでいる状況となっている。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２度の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市町村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合併により公共施設の数が類似団体より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多いことが大きな要因となっていることから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、今後は人口減少を踏まえた公共施設の統廃合や設備改修等について、公共施設等総合管理計画に基づいた計画的な実施に努める。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岩手県宮古市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52,973
52,763
1,259.15
46,204,939
43,840,141
1,948,496
17,392,119
42,397,059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53158</xdr:rowOff>
    </xdr:from>
    <xdr:to>
      <xdr:col>24</xdr:col>
      <xdr:colOff>114300</xdr:colOff>
      <xdr:row>35</xdr:row>
      <xdr:rowOff>154758</xdr:rowOff>
    </xdr:to>
    <xdr:sp macro="" textlink="">
      <xdr:nvSpPr>
        <xdr:cNvPr id="72" name="楕円 71"/>
        <xdr:cNvSpPr/>
      </xdr:nvSpPr>
      <xdr:spPr>
        <a:xfrm>
          <a:off x="4584700" y="605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76035</xdr:rowOff>
    </xdr:from>
    <xdr:ext cx="405111" cy="259045"/>
    <xdr:sp macro="" textlink="">
      <xdr:nvSpPr>
        <xdr:cNvPr id="73" name="【図書館】&#10;有形固定資産減価償却率該当値テキスト"/>
        <xdr:cNvSpPr txBox="1"/>
      </xdr:nvSpPr>
      <xdr:spPr>
        <a:xfrm>
          <a:off x="4673600" y="590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58057</xdr:rowOff>
    </xdr:from>
    <xdr:to>
      <xdr:col>20</xdr:col>
      <xdr:colOff>38100</xdr:colOff>
      <xdr:row>33</xdr:row>
      <xdr:rowOff>159657</xdr:rowOff>
    </xdr:to>
    <xdr:sp macro="" textlink="">
      <xdr:nvSpPr>
        <xdr:cNvPr id="74" name="楕円 73"/>
        <xdr:cNvSpPr/>
      </xdr:nvSpPr>
      <xdr:spPr>
        <a:xfrm>
          <a:off x="3746500" y="571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108857</xdr:rowOff>
    </xdr:from>
    <xdr:to>
      <xdr:col>24</xdr:col>
      <xdr:colOff>63500</xdr:colOff>
      <xdr:row>35</xdr:row>
      <xdr:rowOff>103958</xdr:rowOff>
    </xdr:to>
    <xdr:cxnSp macro="">
      <xdr:nvCxnSpPr>
        <xdr:cNvPr id="75" name="直線コネクタ 74"/>
        <xdr:cNvCxnSpPr/>
      </xdr:nvCxnSpPr>
      <xdr:spPr>
        <a:xfrm>
          <a:off x="3797300" y="5766707"/>
          <a:ext cx="838200" cy="33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105410</xdr:rowOff>
    </xdr:from>
    <xdr:to>
      <xdr:col>15</xdr:col>
      <xdr:colOff>101600</xdr:colOff>
      <xdr:row>34</xdr:row>
      <xdr:rowOff>35560</xdr:rowOff>
    </xdr:to>
    <xdr:sp macro="" textlink="">
      <xdr:nvSpPr>
        <xdr:cNvPr id="76" name="楕円 75"/>
        <xdr:cNvSpPr/>
      </xdr:nvSpPr>
      <xdr:spPr>
        <a:xfrm>
          <a:off x="28575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108857</xdr:rowOff>
    </xdr:from>
    <xdr:to>
      <xdr:col>19</xdr:col>
      <xdr:colOff>177800</xdr:colOff>
      <xdr:row>33</xdr:row>
      <xdr:rowOff>156210</xdr:rowOff>
    </xdr:to>
    <xdr:cxnSp macro="">
      <xdr:nvCxnSpPr>
        <xdr:cNvPr id="77" name="直線コネクタ 76"/>
        <xdr:cNvCxnSpPr/>
      </xdr:nvCxnSpPr>
      <xdr:spPr>
        <a:xfrm flipV="1">
          <a:off x="2908300" y="576670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152763</xdr:rowOff>
    </xdr:from>
    <xdr:to>
      <xdr:col>10</xdr:col>
      <xdr:colOff>165100</xdr:colOff>
      <xdr:row>34</xdr:row>
      <xdr:rowOff>82913</xdr:rowOff>
    </xdr:to>
    <xdr:sp macro="" textlink="">
      <xdr:nvSpPr>
        <xdr:cNvPr id="78" name="楕円 77"/>
        <xdr:cNvSpPr/>
      </xdr:nvSpPr>
      <xdr:spPr>
        <a:xfrm>
          <a:off x="1968500" y="581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156210</xdr:rowOff>
    </xdr:from>
    <xdr:to>
      <xdr:col>15</xdr:col>
      <xdr:colOff>50800</xdr:colOff>
      <xdr:row>34</xdr:row>
      <xdr:rowOff>32113</xdr:rowOff>
    </xdr:to>
    <xdr:cxnSp macro="">
      <xdr:nvCxnSpPr>
        <xdr:cNvPr id="79" name="直線コネクタ 78"/>
        <xdr:cNvCxnSpPr/>
      </xdr:nvCxnSpPr>
      <xdr:spPr>
        <a:xfrm flipV="1">
          <a:off x="2019300" y="581406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80" name="n_1aveValue【図書館】&#10;有形固定資産減価償却率"/>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81" name="n_2aveValue【図書館】&#10;有形固定資産減価償却率"/>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116494</xdr:rowOff>
    </xdr:from>
    <xdr:ext cx="405111" cy="259045"/>
    <xdr:sp macro="" textlink="">
      <xdr:nvSpPr>
        <xdr:cNvPr id="82" name="n_3aveValue【図書館】&#10;有形固定資産減価償却率"/>
        <xdr:cNvSpPr txBox="1"/>
      </xdr:nvSpPr>
      <xdr:spPr>
        <a:xfrm>
          <a:off x="1816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4734</xdr:rowOff>
    </xdr:from>
    <xdr:ext cx="405111" cy="259045"/>
    <xdr:sp macro="" textlink="">
      <xdr:nvSpPr>
        <xdr:cNvPr id="83" name="n_1mainValue【図書館】&#10;有形固定資産減価償却率"/>
        <xdr:cNvSpPr txBox="1"/>
      </xdr:nvSpPr>
      <xdr:spPr>
        <a:xfrm>
          <a:off x="3582044" y="5491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52087</xdr:rowOff>
    </xdr:from>
    <xdr:ext cx="405111" cy="259045"/>
    <xdr:sp macro="" textlink="">
      <xdr:nvSpPr>
        <xdr:cNvPr id="84" name="n_2mainValue【図書館】&#10;有形固定資産減価償却率"/>
        <xdr:cNvSpPr txBox="1"/>
      </xdr:nvSpPr>
      <xdr:spPr>
        <a:xfrm>
          <a:off x="2705744" y="553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99440</xdr:rowOff>
    </xdr:from>
    <xdr:ext cx="405111" cy="259045"/>
    <xdr:sp macro="" textlink="">
      <xdr:nvSpPr>
        <xdr:cNvPr id="85" name="n_3mainValue【図書館】&#10;有形固定資産減価償却率"/>
        <xdr:cNvSpPr txBox="1"/>
      </xdr:nvSpPr>
      <xdr:spPr>
        <a:xfrm>
          <a:off x="1816744" y="558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9" name="直線コネクタ 108"/>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0"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1" name="直線コネクタ 110"/>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2" name="【図書館】&#10;一人当たり面積最大値テキスト"/>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3" name="直線コネクタ 112"/>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4"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6" name="フローチャート: 判断 115"/>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7" name="フローチャート: 判断 116"/>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165100</xdr:rowOff>
    </xdr:from>
    <xdr:to>
      <xdr:col>41</xdr:col>
      <xdr:colOff>101600</xdr:colOff>
      <xdr:row>39</xdr:row>
      <xdr:rowOff>95250</xdr:rowOff>
    </xdr:to>
    <xdr:sp macro="" textlink="">
      <xdr:nvSpPr>
        <xdr:cNvPr id="118" name="フローチャート: 判断 117"/>
        <xdr:cNvSpPr/>
      </xdr:nvSpPr>
      <xdr:spPr>
        <a:xfrm>
          <a:off x="7810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124" name="楕円 123"/>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67327</xdr:rowOff>
    </xdr:from>
    <xdr:ext cx="469744" cy="259045"/>
    <xdr:sp macro="" textlink="">
      <xdr:nvSpPr>
        <xdr:cNvPr id="125" name="【図書館】&#10;一人当たり面積該当値テキスト"/>
        <xdr:cNvSpPr txBox="1"/>
      </xdr:nvSpPr>
      <xdr:spPr>
        <a:xfrm>
          <a:off x="105156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101600</xdr:rowOff>
    </xdr:from>
    <xdr:to>
      <xdr:col>50</xdr:col>
      <xdr:colOff>165100</xdr:colOff>
      <xdr:row>39</xdr:row>
      <xdr:rowOff>31750</xdr:rowOff>
    </xdr:to>
    <xdr:sp macro="" textlink="">
      <xdr:nvSpPr>
        <xdr:cNvPr id="126" name="楕円 125"/>
        <xdr:cNvSpPr/>
      </xdr:nvSpPr>
      <xdr:spPr>
        <a:xfrm>
          <a:off x="9588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139700</xdr:rowOff>
    </xdr:from>
    <xdr:to>
      <xdr:col>55</xdr:col>
      <xdr:colOff>0</xdr:colOff>
      <xdr:row>38</xdr:row>
      <xdr:rowOff>152400</xdr:rowOff>
    </xdr:to>
    <xdr:cxnSp macro="">
      <xdr:nvCxnSpPr>
        <xdr:cNvPr id="127" name="直線コネクタ 126"/>
        <xdr:cNvCxnSpPr/>
      </xdr:nvCxnSpPr>
      <xdr:spPr>
        <a:xfrm flipV="1">
          <a:off x="9639300" y="6654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114300</xdr:rowOff>
    </xdr:from>
    <xdr:to>
      <xdr:col>46</xdr:col>
      <xdr:colOff>38100</xdr:colOff>
      <xdr:row>39</xdr:row>
      <xdr:rowOff>44450</xdr:rowOff>
    </xdr:to>
    <xdr:sp macro="" textlink="">
      <xdr:nvSpPr>
        <xdr:cNvPr id="128" name="楕円 127"/>
        <xdr:cNvSpPr/>
      </xdr:nvSpPr>
      <xdr:spPr>
        <a:xfrm>
          <a:off x="8699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152400</xdr:rowOff>
    </xdr:from>
    <xdr:to>
      <xdr:col>50</xdr:col>
      <xdr:colOff>114300</xdr:colOff>
      <xdr:row>38</xdr:row>
      <xdr:rowOff>165100</xdr:rowOff>
    </xdr:to>
    <xdr:cxnSp macro="">
      <xdr:nvCxnSpPr>
        <xdr:cNvPr id="129" name="直線コネクタ 128"/>
        <xdr:cNvCxnSpPr/>
      </xdr:nvCxnSpPr>
      <xdr:spPr>
        <a:xfrm flipV="1">
          <a:off x="8750300" y="6667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127000</xdr:rowOff>
    </xdr:from>
    <xdr:to>
      <xdr:col>41</xdr:col>
      <xdr:colOff>101600</xdr:colOff>
      <xdr:row>39</xdr:row>
      <xdr:rowOff>57150</xdr:rowOff>
    </xdr:to>
    <xdr:sp macro="" textlink="">
      <xdr:nvSpPr>
        <xdr:cNvPr id="130" name="楕円 129"/>
        <xdr:cNvSpPr/>
      </xdr:nvSpPr>
      <xdr:spPr>
        <a:xfrm>
          <a:off x="7810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165100</xdr:rowOff>
    </xdr:from>
    <xdr:to>
      <xdr:col>45</xdr:col>
      <xdr:colOff>177800</xdr:colOff>
      <xdr:row>39</xdr:row>
      <xdr:rowOff>6350</xdr:rowOff>
    </xdr:to>
    <xdr:cxnSp macro="">
      <xdr:nvCxnSpPr>
        <xdr:cNvPr id="131" name="直線コネクタ 130"/>
        <xdr:cNvCxnSpPr/>
      </xdr:nvCxnSpPr>
      <xdr:spPr>
        <a:xfrm flipV="1">
          <a:off x="7861300" y="6680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32" name="n_1aveValue【図書館】&#10;一人当たり面積"/>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3"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86377</xdr:rowOff>
    </xdr:from>
    <xdr:ext cx="469744" cy="259045"/>
    <xdr:sp macro="" textlink="">
      <xdr:nvSpPr>
        <xdr:cNvPr id="134" name="n_3aveValue【図書館】&#10;一人当たり面積"/>
        <xdr:cNvSpPr txBox="1"/>
      </xdr:nvSpPr>
      <xdr:spPr>
        <a:xfrm>
          <a:off x="76264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22877</xdr:rowOff>
    </xdr:from>
    <xdr:ext cx="469744" cy="259045"/>
    <xdr:sp macro="" textlink="">
      <xdr:nvSpPr>
        <xdr:cNvPr id="135" name="n_1mainValue【図書館】&#10;一人当たり面積"/>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35577</xdr:rowOff>
    </xdr:from>
    <xdr:ext cx="469744" cy="259045"/>
    <xdr:sp macro="" textlink="">
      <xdr:nvSpPr>
        <xdr:cNvPr id="136" name="n_2mainValue【図書館】&#10;一人当たり面積"/>
        <xdr:cNvSpPr txBox="1"/>
      </xdr:nvSpPr>
      <xdr:spPr>
        <a:xfrm>
          <a:off x="8515427"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73677</xdr:rowOff>
    </xdr:from>
    <xdr:ext cx="469744" cy="259045"/>
    <xdr:sp macro="" textlink="">
      <xdr:nvSpPr>
        <xdr:cNvPr id="137" name="n_3mainValue【図書館】&#10;一人当たり面積"/>
        <xdr:cNvSpPr txBox="1"/>
      </xdr:nvSpPr>
      <xdr:spPr>
        <a:xfrm>
          <a:off x="7626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63" name="直線コネクタ 162"/>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64" name="【体育館・プール】&#10;有形固定資産減価償却率最小値テキスト"/>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65" name="直線コネクタ 164"/>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6" name="【体育館・プール】&#10;有形固定資産減価償却率最大値テキスト"/>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7" name="直線コネクタ 166"/>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86377</xdr:rowOff>
    </xdr:from>
    <xdr:ext cx="405111" cy="259045"/>
    <xdr:sp macro="" textlink="">
      <xdr:nvSpPr>
        <xdr:cNvPr id="168" name="【体育館・プール】&#10;有形固定資産減価償却率平均値テキスト"/>
        <xdr:cNvSpPr txBox="1"/>
      </xdr:nvSpPr>
      <xdr:spPr>
        <a:xfrm>
          <a:off x="4673600" y="985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9" name="フローチャート: 判断 168"/>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0" name="フローチャート: 判断 169"/>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71" name="フローチャート: 判断 170"/>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3084</xdr:rowOff>
    </xdr:from>
    <xdr:to>
      <xdr:col>10</xdr:col>
      <xdr:colOff>165100</xdr:colOff>
      <xdr:row>59</xdr:row>
      <xdr:rowOff>104684</xdr:rowOff>
    </xdr:to>
    <xdr:sp macro="" textlink="">
      <xdr:nvSpPr>
        <xdr:cNvPr id="172" name="フローチャート: 判断 171"/>
        <xdr:cNvSpPr/>
      </xdr:nvSpPr>
      <xdr:spPr>
        <a:xfrm>
          <a:off x="1968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125549</xdr:rowOff>
    </xdr:from>
    <xdr:to>
      <xdr:col>24</xdr:col>
      <xdr:colOff>114300</xdr:colOff>
      <xdr:row>59</xdr:row>
      <xdr:rowOff>55699</xdr:rowOff>
    </xdr:to>
    <xdr:sp macro="" textlink="">
      <xdr:nvSpPr>
        <xdr:cNvPr id="178" name="楕円 177"/>
        <xdr:cNvSpPr/>
      </xdr:nvSpPr>
      <xdr:spPr>
        <a:xfrm>
          <a:off x="45847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103976</xdr:rowOff>
    </xdr:from>
    <xdr:ext cx="405111" cy="259045"/>
    <xdr:sp macro="" textlink="">
      <xdr:nvSpPr>
        <xdr:cNvPr id="179" name="【体育館・プール】&#10;有形固定資産減価償却率該当値テキスト"/>
        <xdr:cNvSpPr txBox="1"/>
      </xdr:nvSpPr>
      <xdr:spPr>
        <a:xfrm>
          <a:off x="4673600" y="10048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166370</xdr:rowOff>
    </xdr:from>
    <xdr:to>
      <xdr:col>20</xdr:col>
      <xdr:colOff>38100</xdr:colOff>
      <xdr:row>59</xdr:row>
      <xdr:rowOff>96520</xdr:rowOff>
    </xdr:to>
    <xdr:sp macro="" textlink="">
      <xdr:nvSpPr>
        <xdr:cNvPr id="180" name="楕円 179"/>
        <xdr:cNvSpPr/>
      </xdr:nvSpPr>
      <xdr:spPr>
        <a:xfrm>
          <a:off x="3746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4899</xdr:rowOff>
    </xdr:from>
    <xdr:to>
      <xdr:col>24</xdr:col>
      <xdr:colOff>63500</xdr:colOff>
      <xdr:row>59</xdr:row>
      <xdr:rowOff>45720</xdr:rowOff>
    </xdr:to>
    <xdr:cxnSp macro="">
      <xdr:nvCxnSpPr>
        <xdr:cNvPr id="181" name="直線コネクタ 180"/>
        <xdr:cNvCxnSpPr/>
      </xdr:nvCxnSpPr>
      <xdr:spPr>
        <a:xfrm flipV="1">
          <a:off x="3797300" y="1012044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22678</xdr:rowOff>
    </xdr:from>
    <xdr:to>
      <xdr:col>15</xdr:col>
      <xdr:colOff>101600</xdr:colOff>
      <xdr:row>59</xdr:row>
      <xdr:rowOff>124278</xdr:rowOff>
    </xdr:to>
    <xdr:sp macro="" textlink="">
      <xdr:nvSpPr>
        <xdr:cNvPr id="182" name="楕円 181"/>
        <xdr:cNvSpPr/>
      </xdr:nvSpPr>
      <xdr:spPr>
        <a:xfrm>
          <a:off x="2857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45720</xdr:rowOff>
    </xdr:from>
    <xdr:to>
      <xdr:col>19</xdr:col>
      <xdr:colOff>177800</xdr:colOff>
      <xdr:row>59</xdr:row>
      <xdr:rowOff>73478</xdr:rowOff>
    </xdr:to>
    <xdr:cxnSp macro="">
      <xdr:nvCxnSpPr>
        <xdr:cNvPr id="183" name="直線コネクタ 182"/>
        <xdr:cNvCxnSpPr/>
      </xdr:nvCxnSpPr>
      <xdr:spPr>
        <a:xfrm flipV="1">
          <a:off x="2908300" y="1016127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66766</xdr:rowOff>
    </xdr:from>
    <xdr:to>
      <xdr:col>10</xdr:col>
      <xdr:colOff>165100</xdr:colOff>
      <xdr:row>59</xdr:row>
      <xdr:rowOff>168366</xdr:rowOff>
    </xdr:to>
    <xdr:sp macro="" textlink="">
      <xdr:nvSpPr>
        <xdr:cNvPr id="184" name="楕円 183"/>
        <xdr:cNvSpPr/>
      </xdr:nvSpPr>
      <xdr:spPr>
        <a:xfrm>
          <a:off x="19685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73478</xdr:rowOff>
    </xdr:from>
    <xdr:to>
      <xdr:col>15</xdr:col>
      <xdr:colOff>50800</xdr:colOff>
      <xdr:row>59</xdr:row>
      <xdr:rowOff>117566</xdr:rowOff>
    </xdr:to>
    <xdr:cxnSp macro="">
      <xdr:nvCxnSpPr>
        <xdr:cNvPr id="185" name="直線コネクタ 184"/>
        <xdr:cNvCxnSpPr/>
      </xdr:nvCxnSpPr>
      <xdr:spPr>
        <a:xfrm flipV="1">
          <a:off x="2019300" y="1018902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67327</xdr:rowOff>
    </xdr:from>
    <xdr:ext cx="405111" cy="259045"/>
    <xdr:sp macro="" textlink="">
      <xdr:nvSpPr>
        <xdr:cNvPr id="186" name="n_1aveValue【体育館・プール】&#10;有形固定資産減価償却率"/>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70593</xdr:rowOff>
    </xdr:from>
    <xdr:ext cx="405111" cy="259045"/>
    <xdr:sp macro="" textlink="">
      <xdr:nvSpPr>
        <xdr:cNvPr id="187" name="n_2aveValue【体育館・プール】&#10;有形固定資産減価償却率"/>
        <xdr:cNvSpPr txBox="1"/>
      </xdr:nvSpPr>
      <xdr:spPr>
        <a:xfrm>
          <a:off x="2705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121211</xdr:rowOff>
    </xdr:from>
    <xdr:ext cx="405111" cy="259045"/>
    <xdr:sp macro="" textlink="">
      <xdr:nvSpPr>
        <xdr:cNvPr id="188" name="n_3aveValue【体育館・プール】&#10;有形固定資産減価償却率"/>
        <xdr:cNvSpPr txBox="1"/>
      </xdr:nvSpPr>
      <xdr:spPr>
        <a:xfrm>
          <a:off x="1816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87647</xdr:rowOff>
    </xdr:from>
    <xdr:ext cx="405111" cy="259045"/>
    <xdr:sp macro="" textlink="">
      <xdr:nvSpPr>
        <xdr:cNvPr id="189" name="n_1mainValue【体育館・プール】&#10;有形固定資産減価償却率"/>
        <xdr:cNvSpPr txBox="1"/>
      </xdr:nvSpPr>
      <xdr:spPr>
        <a:xfrm>
          <a:off x="3582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115405</xdr:rowOff>
    </xdr:from>
    <xdr:ext cx="405111" cy="259045"/>
    <xdr:sp macro="" textlink="">
      <xdr:nvSpPr>
        <xdr:cNvPr id="190" name="n_2mainValue【体育館・プール】&#10;有形固定資産減価償却率"/>
        <xdr:cNvSpPr txBox="1"/>
      </xdr:nvSpPr>
      <xdr:spPr>
        <a:xfrm>
          <a:off x="2705744"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159493</xdr:rowOff>
    </xdr:from>
    <xdr:ext cx="405111" cy="259045"/>
    <xdr:sp macro="" textlink="">
      <xdr:nvSpPr>
        <xdr:cNvPr id="191" name="n_3mainValue【体育館・プール】&#10;有形固定資産減価償却率"/>
        <xdr:cNvSpPr txBox="1"/>
      </xdr:nvSpPr>
      <xdr:spPr>
        <a:xfrm>
          <a:off x="18167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15" name="直線コネクタ 214"/>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16" name="【体育館・プール】&#10;一人当たり面積最小値テキスト"/>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17" name="直線コネクタ 216"/>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18" name="【体育館・プール】&#10;一人当たり面積最大値テキスト"/>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9" name="直線コネクタ 218"/>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84599</xdr:rowOff>
    </xdr:from>
    <xdr:ext cx="469744" cy="259045"/>
    <xdr:sp macro="" textlink="">
      <xdr:nvSpPr>
        <xdr:cNvPr id="220" name="【体育館・プール】&#10;一人当たり面積平均値テキスト"/>
        <xdr:cNvSpPr txBox="1"/>
      </xdr:nvSpPr>
      <xdr:spPr>
        <a:xfrm>
          <a:off x="10515600" y="10885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21" name="フローチャート: 判断 220"/>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22" name="フローチャート: 判断 221"/>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23" name="フローチャート: 判断 222"/>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124079</xdr:rowOff>
    </xdr:from>
    <xdr:to>
      <xdr:col>41</xdr:col>
      <xdr:colOff>101600</xdr:colOff>
      <xdr:row>64</xdr:row>
      <xdr:rowOff>54229</xdr:rowOff>
    </xdr:to>
    <xdr:sp macro="" textlink="">
      <xdr:nvSpPr>
        <xdr:cNvPr id="224" name="フローチャート: 判断 223"/>
        <xdr:cNvSpPr/>
      </xdr:nvSpPr>
      <xdr:spPr>
        <a:xfrm>
          <a:off x="7810500" y="1092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93980</xdr:rowOff>
    </xdr:from>
    <xdr:to>
      <xdr:col>55</xdr:col>
      <xdr:colOff>50800</xdr:colOff>
      <xdr:row>64</xdr:row>
      <xdr:rowOff>24130</xdr:rowOff>
    </xdr:to>
    <xdr:sp macro="" textlink="">
      <xdr:nvSpPr>
        <xdr:cNvPr id="230" name="楕円 229"/>
        <xdr:cNvSpPr/>
      </xdr:nvSpPr>
      <xdr:spPr>
        <a:xfrm>
          <a:off x="104267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53357</xdr:rowOff>
    </xdr:from>
    <xdr:ext cx="469744" cy="259045"/>
    <xdr:sp macro="" textlink="">
      <xdr:nvSpPr>
        <xdr:cNvPr id="231" name="【体育館・プール】&#10;一人当たり面積該当値テキスト"/>
        <xdr:cNvSpPr txBox="1"/>
      </xdr:nvSpPr>
      <xdr:spPr>
        <a:xfrm>
          <a:off x="10515600"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95885</xdr:rowOff>
    </xdr:from>
    <xdr:to>
      <xdr:col>50</xdr:col>
      <xdr:colOff>165100</xdr:colOff>
      <xdr:row>64</xdr:row>
      <xdr:rowOff>26035</xdr:rowOff>
    </xdr:to>
    <xdr:sp macro="" textlink="">
      <xdr:nvSpPr>
        <xdr:cNvPr id="232" name="楕円 231"/>
        <xdr:cNvSpPr/>
      </xdr:nvSpPr>
      <xdr:spPr>
        <a:xfrm>
          <a:off x="9588500" y="108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144780</xdr:rowOff>
    </xdr:from>
    <xdr:to>
      <xdr:col>55</xdr:col>
      <xdr:colOff>0</xdr:colOff>
      <xdr:row>63</xdr:row>
      <xdr:rowOff>146685</xdr:rowOff>
    </xdr:to>
    <xdr:cxnSp macro="">
      <xdr:nvCxnSpPr>
        <xdr:cNvPr id="233" name="直線コネクタ 232"/>
        <xdr:cNvCxnSpPr/>
      </xdr:nvCxnSpPr>
      <xdr:spPr>
        <a:xfrm flipV="1">
          <a:off x="9639300" y="1094613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94742</xdr:rowOff>
    </xdr:from>
    <xdr:to>
      <xdr:col>46</xdr:col>
      <xdr:colOff>38100</xdr:colOff>
      <xdr:row>64</xdr:row>
      <xdr:rowOff>24892</xdr:rowOff>
    </xdr:to>
    <xdr:sp macro="" textlink="">
      <xdr:nvSpPr>
        <xdr:cNvPr id="234" name="楕円 233"/>
        <xdr:cNvSpPr/>
      </xdr:nvSpPr>
      <xdr:spPr>
        <a:xfrm>
          <a:off x="8699500" y="1089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145542</xdr:rowOff>
    </xdr:from>
    <xdr:to>
      <xdr:col>50</xdr:col>
      <xdr:colOff>114300</xdr:colOff>
      <xdr:row>63</xdr:row>
      <xdr:rowOff>146685</xdr:rowOff>
    </xdr:to>
    <xdr:cxnSp macro="">
      <xdr:nvCxnSpPr>
        <xdr:cNvPr id="235" name="直線コネクタ 234"/>
        <xdr:cNvCxnSpPr/>
      </xdr:nvCxnSpPr>
      <xdr:spPr>
        <a:xfrm>
          <a:off x="8750300" y="1094689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96266</xdr:rowOff>
    </xdr:from>
    <xdr:to>
      <xdr:col>41</xdr:col>
      <xdr:colOff>101600</xdr:colOff>
      <xdr:row>64</xdr:row>
      <xdr:rowOff>26416</xdr:rowOff>
    </xdr:to>
    <xdr:sp macro="" textlink="">
      <xdr:nvSpPr>
        <xdr:cNvPr id="236" name="楕円 235"/>
        <xdr:cNvSpPr/>
      </xdr:nvSpPr>
      <xdr:spPr>
        <a:xfrm>
          <a:off x="7810500" y="1089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145542</xdr:rowOff>
    </xdr:from>
    <xdr:to>
      <xdr:col>45</xdr:col>
      <xdr:colOff>177800</xdr:colOff>
      <xdr:row>63</xdr:row>
      <xdr:rowOff>147066</xdr:rowOff>
    </xdr:to>
    <xdr:cxnSp macro="">
      <xdr:nvCxnSpPr>
        <xdr:cNvPr id="237" name="直線コネクタ 236"/>
        <xdr:cNvCxnSpPr/>
      </xdr:nvCxnSpPr>
      <xdr:spPr>
        <a:xfrm flipV="1">
          <a:off x="7861300" y="1094689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30878</xdr:rowOff>
    </xdr:from>
    <xdr:ext cx="469744" cy="259045"/>
    <xdr:sp macro="" textlink="">
      <xdr:nvSpPr>
        <xdr:cNvPr id="238" name="n_1aveValue【体育館・プール】&#10;一人当たり面積"/>
        <xdr:cNvSpPr txBox="1"/>
      </xdr:nvSpPr>
      <xdr:spPr>
        <a:xfrm>
          <a:off x="9391727" y="1100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52976</xdr:rowOff>
    </xdr:from>
    <xdr:ext cx="469744" cy="259045"/>
    <xdr:sp macro="" textlink="">
      <xdr:nvSpPr>
        <xdr:cNvPr id="239" name="n_2aveValue【体育館・プール】&#10;一人当たり面積"/>
        <xdr:cNvSpPr txBox="1"/>
      </xdr:nvSpPr>
      <xdr:spPr>
        <a:xfrm>
          <a:off x="8515427" y="110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45356</xdr:rowOff>
    </xdr:from>
    <xdr:ext cx="469744" cy="259045"/>
    <xdr:sp macro="" textlink="">
      <xdr:nvSpPr>
        <xdr:cNvPr id="240" name="n_3aveValue【体育館・プール】&#10;一人当たり面積"/>
        <xdr:cNvSpPr txBox="1"/>
      </xdr:nvSpPr>
      <xdr:spPr>
        <a:xfrm>
          <a:off x="7626427" y="1101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42562</xdr:rowOff>
    </xdr:from>
    <xdr:ext cx="469744" cy="259045"/>
    <xdr:sp macro="" textlink="">
      <xdr:nvSpPr>
        <xdr:cNvPr id="241" name="n_1mainValue【体育館・プール】&#10;一人当たり面積"/>
        <xdr:cNvSpPr txBox="1"/>
      </xdr:nvSpPr>
      <xdr:spPr>
        <a:xfrm>
          <a:off x="9391727" y="1067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41419</xdr:rowOff>
    </xdr:from>
    <xdr:ext cx="469744" cy="259045"/>
    <xdr:sp macro="" textlink="">
      <xdr:nvSpPr>
        <xdr:cNvPr id="242" name="n_2mainValue【体育館・プール】&#10;一人当たり面積"/>
        <xdr:cNvSpPr txBox="1"/>
      </xdr:nvSpPr>
      <xdr:spPr>
        <a:xfrm>
          <a:off x="8515427" y="1067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42943</xdr:rowOff>
    </xdr:from>
    <xdr:ext cx="469744" cy="259045"/>
    <xdr:sp macro="" textlink="">
      <xdr:nvSpPr>
        <xdr:cNvPr id="243" name="n_3mainValue【体育館・プール】&#10;一人当たり面積"/>
        <xdr:cNvSpPr txBox="1"/>
      </xdr:nvSpPr>
      <xdr:spPr>
        <a:xfrm>
          <a:off x="7626427" y="1067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68" name="直線コネクタ 267"/>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69" name="【福祉施設】&#10;有形固定資産減価償却率最小値テキスト"/>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70" name="直線コネクタ 269"/>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71" name="【福祉施設】&#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72" name="直線コネクタ 271"/>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80663</xdr:rowOff>
    </xdr:from>
    <xdr:ext cx="405111" cy="259045"/>
    <xdr:sp macro="" textlink="">
      <xdr:nvSpPr>
        <xdr:cNvPr id="273" name="【福祉施設】&#10;有形固定資産減価償却率平均値テキスト"/>
        <xdr:cNvSpPr txBox="1"/>
      </xdr:nvSpPr>
      <xdr:spPr>
        <a:xfrm>
          <a:off x="4673600" y="13968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74" name="フローチャート: 判断 273"/>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75" name="フローチャート: 判断 274"/>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76" name="フローチャート: 判断 275"/>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111125</xdr:rowOff>
    </xdr:from>
    <xdr:to>
      <xdr:col>10</xdr:col>
      <xdr:colOff>165100</xdr:colOff>
      <xdr:row>84</xdr:row>
      <xdr:rowOff>41275</xdr:rowOff>
    </xdr:to>
    <xdr:sp macro="" textlink="">
      <xdr:nvSpPr>
        <xdr:cNvPr id="277" name="フローチャート: 判断 276"/>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126364</xdr:rowOff>
    </xdr:from>
    <xdr:to>
      <xdr:col>24</xdr:col>
      <xdr:colOff>114300</xdr:colOff>
      <xdr:row>83</xdr:row>
      <xdr:rowOff>56514</xdr:rowOff>
    </xdr:to>
    <xdr:sp macro="" textlink="">
      <xdr:nvSpPr>
        <xdr:cNvPr id="283" name="楕円 282"/>
        <xdr:cNvSpPr/>
      </xdr:nvSpPr>
      <xdr:spPr>
        <a:xfrm>
          <a:off x="45847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104791</xdr:rowOff>
    </xdr:from>
    <xdr:ext cx="405111" cy="259045"/>
    <xdr:sp macro="" textlink="">
      <xdr:nvSpPr>
        <xdr:cNvPr id="284" name="【福祉施設】&#10;有形固定資産減価償却率該当値テキスト"/>
        <xdr:cNvSpPr txBox="1"/>
      </xdr:nvSpPr>
      <xdr:spPr>
        <a:xfrm>
          <a:off x="4673600"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162561</xdr:rowOff>
    </xdr:from>
    <xdr:to>
      <xdr:col>20</xdr:col>
      <xdr:colOff>38100</xdr:colOff>
      <xdr:row>83</xdr:row>
      <xdr:rowOff>92711</xdr:rowOff>
    </xdr:to>
    <xdr:sp macro="" textlink="">
      <xdr:nvSpPr>
        <xdr:cNvPr id="285" name="楕円 284"/>
        <xdr:cNvSpPr/>
      </xdr:nvSpPr>
      <xdr:spPr>
        <a:xfrm>
          <a:off x="3746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5714</xdr:rowOff>
    </xdr:from>
    <xdr:to>
      <xdr:col>24</xdr:col>
      <xdr:colOff>63500</xdr:colOff>
      <xdr:row>83</xdr:row>
      <xdr:rowOff>41911</xdr:rowOff>
    </xdr:to>
    <xdr:cxnSp macro="">
      <xdr:nvCxnSpPr>
        <xdr:cNvPr id="286" name="直線コネクタ 285"/>
        <xdr:cNvCxnSpPr/>
      </xdr:nvCxnSpPr>
      <xdr:spPr>
        <a:xfrm flipV="1">
          <a:off x="3797300" y="1423606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27305</xdr:rowOff>
    </xdr:from>
    <xdr:to>
      <xdr:col>15</xdr:col>
      <xdr:colOff>101600</xdr:colOff>
      <xdr:row>83</xdr:row>
      <xdr:rowOff>128905</xdr:rowOff>
    </xdr:to>
    <xdr:sp macro="" textlink="">
      <xdr:nvSpPr>
        <xdr:cNvPr id="287" name="楕円 286"/>
        <xdr:cNvSpPr/>
      </xdr:nvSpPr>
      <xdr:spPr>
        <a:xfrm>
          <a:off x="2857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41911</xdr:rowOff>
    </xdr:from>
    <xdr:to>
      <xdr:col>19</xdr:col>
      <xdr:colOff>177800</xdr:colOff>
      <xdr:row>83</xdr:row>
      <xdr:rowOff>78105</xdr:rowOff>
    </xdr:to>
    <xdr:cxnSp macro="">
      <xdr:nvCxnSpPr>
        <xdr:cNvPr id="288" name="直線コネクタ 287"/>
        <xdr:cNvCxnSpPr/>
      </xdr:nvCxnSpPr>
      <xdr:spPr>
        <a:xfrm flipV="1">
          <a:off x="2908300" y="142722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73025</xdr:rowOff>
    </xdr:from>
    <xdr:to>
      <xdr:col>10</xdr:col>
      <xdr:colOff>165100</xdr:colOff>
      <xdr:row>84</xdr:row>
      <xdr:rowOff>3175</xdr:rowOff>
    </xdr:to>
    <xdr:sp macro="" textlink="">
      <xdr:nvSpPr>
        <xdr:cNvPr id="289" name="楕円 288"/>
        <xdr:cNvSpPr/>
      </xdr:nvSpPr>
      <xdr:spPr>
        <a:xfrm>
          <a:off x="1968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78105</xdr:rowOff>
    </xdr:from>
    <xdr:to>
      <xdr:col>15</xdr:col>
      <xdr:colOff>50800</xdr:colOff>
      <xdr:row>83</xdr:row>
      <xdr:rowOff>123825</xdr:rowOff>
    </xdr:to>
    <xdr:cxnSp macro="">
      <xdr:nvCxnSpPr>
        <xdr:cNvPr id="290" name="直線コネクタ 289"/>
        <xdr:cNvCxnSpPr/>
      </xdr:nvCxnSpPr>
      <xdr:spPr>
        <a:xfrm flipV="1">
          <a:off x="2019300" y="143084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48277</xdr:rowOff>
    </xdr:from>
    <xdr:ext cx="405111" cy="259045"/>
    <xdr:sp macro="" textlink="">
      <xdr:nvSpPr>
        <xdr:cNvPr id="291" name="n_1aveValue【福祉施設】&#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21607</xdr:rowOff>
    </xdr:from>
    <xdr:ext cx="405111" cy="259045"/>
    <xdr:sp macro="" textlink="">
      <xdr:nvSpPr>
        <xdr:cNvPr id="292" name="n_2aveValue【福祉施設】&#10;有形固定資産減価償却率"/>
        <xdr:cNvSpPr txBox="1"/>
      </xdr:nvSpPr>
      <xdr:spPr>
        <a:xfrm>
          <a:off x="27057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32402</xdr:rowOff>
    </xdr:from>
    <xdr:ext cx="405111" cy="259045"/>
    <xdr:sp macro="" textlink="">
      <xdr:nvSpPr>
        <xdr:cNvPr id="293" name="n_3aveValue【福祉施設】&#10;有形固定資産減価償却率"/>
        <xdr:cNvSpPr txBox="1"/>
      </xdr:nvSpPr>
      <xdr:spPr>
        <a:xfrm>
          <a:off x="1816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83838</xdr:rowOff>
    </xdr:from>
    <xdr:ext cx="405111" cy="259045"/>
    <xdr:sp macro="" textlink="">
      <xdr:nvSpPr>
        <xdr:cNvPr id="294" name="n_1mainValue【福祉施設】&#10;有形固定資産減価償却率"/>
        <xdr:cNvSpPr txBox="1"/>
      </xdr:nvSpPr>
      <xdr:spPr>
        <a:xfrm>
          <a:off x="35820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120032</xdr:rowOff>
    </xdr:from>
    <xdr:ext cx="405111" cy="259045"/>
    <xdr:sp macro="" textlink="">
      <xdr:nvSpPr>
        <xdr:cNvPr id="295" name="n_2mainValue【福祉施設】&#10;有形固定資産減価償却率"/>
        <xdr:cNvSpPr txBox="1"/>
      </xdr:nvSpPr>
      <xdr:spPr>
        <a:xfrm>
          <a:off x="2705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19702</xdr:rowOff>
    </xdr:from>
    <xdr:ext cx="405111" cy="259045"/>
    <xdr:sp macro="" textlink="">
      <xdr:nvSpPr>
        <xdr:cNvPr id="296" name="n_3mainValue【福祉施設】&#10;有形固定資産減価償却率"/>
        <xdr:cNvSpPr txBox="1"/>
      </xdr:nvSpPr>
      <xdr:spPr>
        <a:xfrm>
          <a:off x="1816744" y="14078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22" name="直線コネクタ 321"/>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23"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4" name="直線コネクタ 323"/>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25" name="【福祉施設】&#10;一人当たり面積最大値テキスト"/>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26" name="直線コネクタ 325"/>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27" name="【福祉施設】&#10;一人当たり面積平均値テキスト"/>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28" name="フローチャート: 判断 327"/>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29" name="フローチャート: 判断 328"/>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30" name="フローチャート: 判断 329"/>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31" name="フローチャート: 判断 330"/>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96701</xdr:rowOff>
    </xdr:from>
    <xdr:to>
      <xdr:col>55</xdr:col>
      <xdr:colOff>50800</xdr:colOff>
      <xdr:row>84</xdr:row>
      <xdr:rowOff>26851</xdr:rowOff>
    </xdr:to>
    <xdr:sp macro="" textlink="">
      <xdr:nvSpPr>
        <xdr:cNvPr id="337" name="楕円 336"/>
        <xdr:cNvSpPr/>
      </xdr:nvSpPr>
      <xdr:spPr>
        <a:xfrm>
          <a:off x="10426700" y="143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119578</xdr:rowOff>
    </xdr:from>
    <xdr:ext cx="469744" cy="259045"/>
    <xdr:sp macro="" textlink="">
      <xdr:nvSpPr>
        <xdr:cNvPr id="338" name="【福祉施設】&#10;一人当たり面積該当値テキスト"/>
        <xdr:cNvSpPr txBox="1"/>
      </xdr:nvSpPr>
      <xdr:spPr>
        <a:xfrm>
          <a:off x="10515600" y="1417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109764</xdr:rowOff>
    </xdr:from>
    <xdr:to>
      <xdr:col>50</xdr:col>
      <xdr:colOff>165100</xdr:colOff>
      <xdr:row>84</xdr:row>
      <xdr:rowOff>39914</xdr:rowOff>
    </xdr:to>
    <xdr:sp macro="" textlink="">
      <xdr:nvSpPr>
        <xdr:cNvPr id="339" name="楕円 338"/>
        <xdr:cNvSpPr/>
      </xdr:nvSpPr>
      <xdr:spPr>
        <a:xfrm>
          <a:off x="9588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147501</xdr:rowOff>
    </xdr:from>
    <xdr:to>
      <xdr:col>55</xdr:col>
      <xdr:colOff>0</xdr:colOff>
      <xdr:row>83</xdr:row>
      <xdr:rowOff>160564</xdr:rowOff>
    </xdr:to>
    <xdr:cxnSp macro="">
      <xdr:nvCxnSpPr>
        <xdr:cNvPr id="340" name="直線コネクタ 339"/>
        <xdr:cNvCxnSpPr/>
      </xdr:nvCxnSpPr>
      <xdr:spPr>
        <a:xfrm flipV="1">
          <a:off x="9639300" y="1437785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119562</xdr:rowOff>
    </xdr:from>
    <xdr:to>
      <xdr:col>46</xdr:col>
      <xdr:colOff>38100</xdr:colOff>
      <xdr:row>84</xdr:row>
      <xdr:rowOff>49712</xdr:rowOff>
    </xdr:to>
    <xdr:sp macro="" textlink="">
      <xdr:nvSpPr>
        <xdr:cNvPr id="341" name="楕円 340"/>
        <xdr:cNvSpPr/>
      </xdr:nvSpPr>
      <xdr:spPr>
        <a:xfrm>
          <a:off x="8699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160564</xdr:rowOff>
    </xdr:from>
    <xdr:to>
      <xdr:col>50</xdr:col>
      <xdr:colOff>114300</xdr:colOff>
      <xdr:row>83</xdr:row>
      <xdr:rowOff>170362</xdr:rowOff>
    </xdr:to>
    <xdr:cxnSp macro="">
      <xdr:nvCxnSpPr>
        <xdr:cNvPr id="342" name="直線コネクタ 341"/>
        <xdr:cNvCxnSpPr/>
      </xdr:nvCxnSpPr>
      <xdr:spPr>
        <a:xfrm flipV="1">
          <a:off x="8750300" y="1439091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126093</xdr:rowOff>
    </xdr:from>
    <xdr:to>
      <xdr:col>41</xdr:col>
      <xdr:colOff>101600</xdr:colOff>
      <xdr:row>84</xdr:row>
      <xdr:rowOff>56243</xdr:rowOff>
    </xdr:to>
    <xdr:sp macro="" textlink="">
      <xdr:nvSpPr>
        <xdr:cNvPr id="343" name="楕円 342"/>
        <xdr:cNvSpPr/>
      </xdr:nvSpPr>
      <xdr:spPr>
        <a:xfrm>
          <a:off x="7810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170362</xdr:rowOff>
    </xdr:from>
    <xdr:to>
      <xdr:col>45</xdr:col>
      <xdr:colOff>177800</xdr:colOff>
      <xdr:row>84</xdr:row>
      <xdr:rowOff>5443</xdr:rowOff>
    </xdr:to>
    <xdr:cxnSp macro="">
      <xdr:nvCxnSpPr>
        <xdr:cNvPr id="344" name="直線コネクタ 343"/>
        <xdr:cNvCxnSpPr/>
      </xdr:nvCxnSpPr>
      <xdr:spPr>
        <a:xfrm flipV="1">
          <a:off x="7861300" y="144007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107785</xdr:rowOff>
    </xdr:from>
    <xdr:ext cx="469744" cy="259045"/>
    <xdr:sp macro="" textlink="">
      <xdr:nvSpPr>
        <xdr:cNvPr id="345" name="n_1aveValue【福祉施設】&#10;一人当たり面積"/>
        <xdr:cNvSpPr txBox="1"/>
      </xdr:nvSpPr>
      <xdr:spPr>
        <a:xfrm>
          <a:off x="93917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127379</xdr:rowOff>
    </xdr:from>
    <xdr:ext cx="469744" cy="259045"/>
    <xdr:sp macro="" textlink="">
      <xdr:nvSpPr>
        <xdr:cNvPr id="346" name="n_2aveValue【福祉施設】&#10;一人当たり面積"/>
        <xdr:cNvSpPr txBox="1"/>
      </xdr:nvSpPr>
      <xdr:spPr>
        <a:xfrm>
          <a:off x="8515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94722</xdr:rowOff>
    </xdr:from>
    <xdr:ext cx="469744" cy="259045"/>
    <xdr:sp macro="" textlink="">
      <xdr:nvSpPr>
        <xdr:cNvPr id="347" name="n_3aveValue【福祉施設】&#10;一人当たり面積"/>
        <xdr:cNvSpPr txBox="1"/>
      </xdr:nvSpPr>
      <xdr:spPr>
        <a:xfrm>
          <a:off x="7626427"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56441</xdr:rowOff>
    </xdr:from>
    <xdr:ext cx="469744" cy="259045"/>
    <xdr:sp macro="" textlink="">
      <xdr:nvSpPr>
        <xdr:cNvPr id="348" name="n_1mainValue【福祉施設】&#10;一人当たり面積"/>
        <xdr:cNvSpPr txBox="1"/>
      </xdr:nvSpPr>
      <xdr:spPr>
        <a:xfrm>
          <a:off x="9391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66239</xdr:rowOff>
    </xdr:from>
    <xdr:ext cx="469744" cy="259045"/>
    <xdr:sp macro="" textlink="">
      <xdr:nvSpPr>
        <xdr:cNvPr id="349" name="n_2mainValue【福祉施設】&#10;一人当たり面積"/>
        <xdr:cNvSpPr txBox="1"/>
      </xdr:nvSpPr>
      <xdr:spPr>
        <a:xfrm>
          <a:off x="8515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72770</xdr:rowOff>
    </xdr:from>
    <xdr:ext cx="469744" cy="259045"/>
    <xdr:sp macro="" textlink="">
      <xdr:nvSpPr>
        <xdr:cNvPr id="350" name="n_3mainValue【福祉施設】&#10;一人当たり面積"/>
        <xdr:cNvSpPr txBox="1"/>
      </xdr:nvSpPr>
      <xdr:spPr>
        <a:xfrm>
          <a:off x="76264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2" name="テキスト ボックス 36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2" name="テキスト ボックス 37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4" name="テキスト ボックス 37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76" name="直線コネクタ 375"/>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77" name="【市民会館】&#10;有形固定資産減価償却率最小値テキスト"/>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78" name="直線コネクタ 377"/>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79" name="【市民会館】&#10;有形固定資産減価償却率最大値テキスト"/>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80" name="直線コネクタ 379"/>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81" name="【市民会館】&#10;有形固定資産減価償却率平均値テキスト"/>
        <xdr:cNvSpPr txBox="1"/>
      </xdr:nvSpPr>
      <xdr:spPr>
        <a:xfrm>
          <a:off x="4673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82" name="フローチャート: 判断 381"/>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83" name="フローチャート: 判断 382"/>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84" name="フローチャート: 判断 383"/>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85" name="フローチャート: 判断 384"/>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169092</xdr:rowOff>
    </xdr:from>
    <xdr:to>
      <xdr:col>24</xdr:col>
      <xdr:colOff>114300</xdr:colOff>
      <xdr:row>101</xdr:row>
      <xdr:rowOff>99242</xdr:rowOff>
    </xdr:to>
    <xdr:sp macro="" textlink="">
      <xdr:nvSpPr>
        <xdr:cNvPr id="391" name="楕円 390"/>
        <xdr:cNvSpPr/>
      </xdr:nvSpPr>
      <xdr:spPr>
        <a:xfrm>
          <a:off x="4584700" y="173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20519</xdr:rowOff>
    </xdr:from>
    <xdr:ext cx="405111" cy="259045"/>
    <xdr:sp macro="" textlink="">
      <xdr:nvSpPr>
        <xdr:cNvPr id="392" name="【市民会館】&#10;有形固定資産減価償却率該当値テキスト"/>
        <xdr:cNvSpPr txBox="1"/>
      </xdr:nvSpPr>
      <xdr:spPr>
        <a:xfrm>
          <a:off x="4673600" y="1716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40095</xdr:rowOff>
    </xdr:from>
    <xdr:to>
      <xdr:col>20</xdr:col>
      <xdr:colOff>38100</xdr:colOff>
      <xdr:row>101</xdr:row>
      <xdr:rowOff>141695</xdr:rowOff>
    </xdr:to>
    <xdr:sp macro="" textlink="">
      <xdr:nvSpPr>
        <xdr:cNvPr id="393" name="楕円 392"/>
        <xdr:cNvSpPr/>
      </xdr:nvSpPr>
      <xdr:spPr>
        <a:xfrm>
          <a:off x="374650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48442</xdr:rowOff>
    </xdr:from>
    <xdr:to>
      <xdr:col>24</xdr:col>
      <xdr:colOff>63500</xdr:colOff>
      <xdr:row>101</xdr:row>
      <xdr:rowOff>90895</xdr:rowOff>
    </xdr:to>
    <xdr:cxnSp macro="">
      <xdr:nvCxnSpPr>
        <xdr:cNvPr id="394" name="直線コネクタ 393"/>
        <xdr:cNvCxnSpPr/>
      </xdr:nvCxnSpPr>
      <xdr:spPr>
        <a:xfrm flipV="1">
          <a:off x="3797300" y="17364892"/>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82550</xdr:rowOff>
    </xdr:from>
    <xdr:to>
      <xdr:col>15</xdr:col>
      <xdr:colOff>101600</xdr:colOff>
      <xdr:row>102</xdr:row>
      <xdr:rowOff>12700</xdr:rowOff>
    </xdr:to>
    <xdr:sp macro="" textlink="">
      <xdr:nvSpPr>
        <xdr:cNvPr id="395" name="楕円 394"/>
        <xdr:cNvSpPr/>
      </xdr:nvSpPr>
      <xdr:spPr>
        <a:xfrm>
          <a:off x="2857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90895</xdr:rowOff>
    </xdr:from>
    <xdr:to>
      <xdr:col>19</xdr:col>
      <xdr:colOff>177800</xdr:colOff>
      <xdr:row>101</xdr:row>
      <xdr:rowOff>133350</xdr:rowOff>
    </xdr:to>
    <xdr:cxnSp macro="">
      <xdr:nvCxnSpPr>
        <xdr:cNvPr id="396" name="直線コネクタ 395"/>
        <xdr:cNvCxnSpPr/>
      </xdr:nvCxnSpPr>
      <xdr:spPr>
        <a:xfrm flipV="1">
          <a:off x="2908300" y="17407345"/>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133169</xdr:rowOff>
    </xdr:from>
    <xdr:to>
      <xdr:col>10</xdr:col>
      <xdr:colOff>165100</xdr:colOff>
      <xdr:row>102</xdr:row>
      <xdr:rowOff>63319</xdr:rowOff>
    </xdr:to>
    <xdr:sp macro="" textlink="">
      <xdr:nvSpPr>
        <xdr:cNvPr id="397" name="楕円 396"/>
        <xdr:cNvSpPr/>
      </xdr:nvSpPr>
      <xdr:spPr>
        <a:xfrm>
          <a:off x="1968500" y="174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133350</xdr:rowOff>
    </xdr:from>
    <xdr:to>
      <xdr:col>15</xdr:col>
      <xdr:colOff>50800</xdr:colOff>
      <xdr:row>102</xdr:row>
      <xdr:rowOff>12519</xdr:rowOff>
    </xdr:to>
    <xdr:cxnSp macro="">
      <xdr:nvCxnSpPr>
        <xdr:cNvPr id="398" name="直線コネクタ 397"/>
        <xdr:cNvCxnSpPr/>
      </xdr:nvCxnSpPr>
      <xdr:spPr>
        <a:xfrm flipV="1">
          <a:off x="2019300" y="17449800"/>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399" name="n_1aveValue【市民会館】&#10;有形固定資産減価償却率"/>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113228</xdr:rowOff>
    </xdr:from>
    <xdr:ext cx="405111" cy="259045"/>
    <xdr:sp macro="" textlink="">
      <xdr:nvSpPr>
        <xdr:cNvPr id="400" name="n_2aveValue【市民会館】&#10;有形固定資産減価償却率"/>
        <xdr:cNvSpPr txBox="1"/>
      </xdr:nvSpPr>
      <xdr:spPr>
        <a:xfrm>
          <a:off x="2705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52813</xdr:rowOff>
    </xdr:from>
    <xdr:ext cx="405111" cy="259045"/>
    <xdr:sp macro="" textlink="">
      <xdr:nvSpPr>
        <xdr:cNvPr id="401" name="n_3aveValue【市民会館】&#10;有形固定資産減価償却率"/>
        <xdr:cNvSpPr txBox="1"/>
      </xdr:nvSpPr>
      <xdr:spPr>
        <a:xfrm>
          <a:off x="1816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158222</xdr:rowOff>
    </xdr:from>
    <xdr:ext cx="405111" cy="259045"/>
    <xdr:sp macro="" textlink="">
      <xdr:nvSpPr>
        <xdr:cNvPr id="402" name="n_1mainValue【市民会館】&#10;有形固定資産減価償却率"/>
        <xdr:cNvSpPr txBox="1"/>
      </xdr:nvSpPr>
      <xdr:spPr>
        <a:xfrm>
          <a:off x="3582044" y="171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29227</xdr:rowOff>
    </xdr:from>
    <xdr:ext cx="405111" cy="259045"/>
    <xdr:sp macro="" textlink="">
      <xdr:nvSpPr>
        <xdr:cNvPr id="403" name="n_2mainValue【市民会館】&#10;有形固定資産減価償却率"/>
        <xdr:cNvSpPr txBox="1"/>
      </xdr:nvSpPr>
      <xdr:spPr>
        <a:xfrm>
          <a:off x="2705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79846</xdr:rowOff>
    </xdr:from>
    <xdr:ext cx="405111" cy="259045"/>
    <xdr:sp macro="" textlink="">
      <xdr:nvSpPr>
        <xdr:cNvPr id="404" name="n_3mainValue【市民会館】&#10;有形固定資産減価償却率"/>
        <xdr:cNvSpPr txBox="1"/>
      </xdr:nvSpPr>
      <xdr:spPr>
        <a:xfrm>
          <a:off x="1816744" y="1722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5" name="直線コネクタ 41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6" name="テキスト ボックス 41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7" name="直線コネクタ 41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8" name="テキスト ボックス 41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9" name="直線コネクタ 41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0" name="テキスト ボックス 41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1" name="直線コネクタ 42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2" name="テキスト ボックス 42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3" name="直線コネクタ 42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4" name="テキスト ボックス 42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5" name="直線コネクタ 42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6" name="テキスト ボックス 42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30" name="直線コネクタ 429"/>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3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32" name="直線コネクタ 43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33" name="【市民会館】&#10;一人当たり面積最大値テキスト"/>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34" name="直線コネクタ 433"/>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84200</xdr:rowOff>
    </xdr:from>
    <xdr:ext cx="469744" cy="259045"/>
    <xdr:sp macro="" textlink="">
      <xdr:nvSpPr>
        <xdr:cNvPr id="435" name="【市民会館】&#10;一人当たり面積平均値テキスト"/>
        <xdr:cNvSpPr txBox="1"/>
      </xdr:nvSpPr>
      <xdr:spPr>
        <a:xfrm>
          <a:off x="10515600" y="18086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36" name="フローチャート: 判断 435"/>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37" name="フローチャート: 判断 436"/>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38" name="フローチャート: 判断 43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146231</xdr:rowOff>
    </xdr:from>
    <xdr:to>
      <xdr:col>41</xdr:col>
      <xdr:colOff>101600</xdr:colOff>
      <xdr:row>107</xdr:row>
      <xdr:rowOff>76381</xdr:rowOff>
    </xdr:to>
    <xdr:sp macro="" textlink="">
      <xdr:nvSpPr>
        <xdr:cNvPr id="439" name="フローチャート: 判断 438"/>
        <xdr:cNvSpPr/>
      </xdr:nvSpPr>
      <xdr:spPr>
        <a:xfrm>
          <a:off x="78105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0" name="テキスト ボックス 4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1" name="テキスト ボックス 4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2" name="テキスト ボックス 4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3" name="テキスト ボックス 4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4" name="テキスト ボックス 4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169092</xdr:rowOff>
    </xdr:from>
    <xdr:to>
      <xdr:col>55</xdr:col>
      <xdr:colOff>50800</xdr:colOff>
      <xdr:row>107</xdr:row>
      <xdr:rowOff>99242</xdr:rowOff>
    </xdr:to>
    <xdr:sp macro="" textlink="">
      <xdr:nvSpPr>
        <xdr:cNvPr id="445" name="楕円 444"/>
        <xdr:cNvSpPr/>
      </xdr:nvSpPr>
      <xdr:spPr>
        <a:xfrm>
          <a:off x="104267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147519</xdr:rowOff>
    </xdr:from>
    <xdr:ext cx="469744" cy="259045"/>
    <xdr:sp macro="" textlink="">
      <xdr:nvSpPr>
        <xdr:cNvPr id="446" name="【市民会館】&#10;一人当たり面積該当値テキスト"/>
        <xdr:cNvSpPr txBox="1"/>
      </xdr:nvSpPr>
      <xdr:spPr>
        <a:xfrm>
          <a:off x="10515600"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4173</xdr:rowOff>
    </xdr:from>
    <xdr:to>
      <xdr:col>50</xdr:col>
      <xdr:colOff>165100</xdr:colOff>
      <xdr:row>107</xdr:row>
      <xdr:rowOff>105773</xdr:rowOff>
    </xdr:to>
    <xdr:sp macro="" textlink="">
      <xdr:nvSpPr>
        <xdr:cNvPr id="447" name="楕円 446"/>
        <xdr:cNvSpPr/>
      </xdr:nvSpPr>
      <xdr:spPr>
        <a:xfrm>
          <a:off x="9588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48442</xdr:rowOff>
    </xdr:from>
    <xdr:to>
      <xdr:col>55</xdr:col>
      <xdr:colOff>0</xdr:colOff>
      <xdr:row>107</xdr:row>
      <xdr:rowOff>54973</xdr:rowOff>
    </xdr:to>
    <xdr:cxnSp macro="">
      <xdr:nvCxnSpPr>
        <xdr:cNvPr id="448" name="直線コネクタ 447"/>
        <xdr:cNvCxnSpPr/>
      </xdr:nvCxnSpPr>
      <xdr:spPr>
        <a:xfrm flipV="1">
          <a:off x="9639300" y="1839359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10705</xdr:rowOff>
    </xdr:from>
    <xdr:to>
      <xdr:col>46</xdr:col>
      <xdr:colOff>38100</xdr:colOff>
      <xdr:row>107</xdr:row>
      <xdr:rowOff>112305</xdr:rowOff>
    </xdr:to>
    <xdr:sp macro="" textlink="">
      <xdr:nvSpPr>
        <xdr:cNvPr id="449" name="楕円 448"/>
        <xdr:cNvSpPr/>
      </xdr:nvSpPr>
      <xdr:spPr>
        <a:xfrm>
          <a:off x="8699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54973</xdr:rowOff>
    </xdr:from>
    <xdr:to>
      <xdr:col>50</xdr:col>
      <xdr:colOff>114300</xdr:colOff>
      <xdr:row>107</xdr:row>
      <xdr:rowOff>61505</xdr:rowOff>
    </xdr:to>
    <xdr:cxnSp macro="">
      <xdr:nvCxnSpPr>
        <xdr:cNvPr id="450" name="直線コネクタ 449"/>
        <xdr:cNvCxnSpPr/>
      </xdr:nvCxnSpPr>
      <xdr:spPr>
        <a:xfrm flipV="1">
          <a:off x="8750300" y="1840012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17236</xdr:rowOff>
    </xdr:from>
    <xdr:to>
      <xdr:col>41</xdr:col>
      <xdr:colOff>101600</xdr:colOff>
      <xdr:row>107</xdr:row>
      <xdr:rowOff>118836</xdr:rowOff>
    </xdr:to>
    <xdr:sp macro="" textlink="">
      <xdr:nvSpPr>
        <xdr:cNvPr id="451" name="楕円 450"/>
        <xdr:cNvSpPr/>
      </xdr:nvSpPr>
      <xdr:spPr>
        <a:xfrm>
          <a:off x="7810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61505</xdr:rowOff>
    </xdr:from>
    <xdr:to>
      <xdr:col>45</xdr:col>
      <xdr:colOff>177800</xdr:colOff>
      <xdr:row>107</xdr:row>
      <xdr:rowOff>68036</xdr:rowOff>
    </xdr:to>
    <xdr:cxnSp macro="">
      <xdr:nvCxnSpPr>
        <xdr:cNvPr id="452" name="直線コネクタ 451"/>
        <xdr:cNvCxnSpPr/>
      </xdr:nvCxnSpPr>
      <xdr:spPr>
        <a:xfrm flipV="1">
          <a:off x="7861300" y="1840665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169653</xdr:rowOff>
    </xdr:from>
    <xdr:ext cx="469744" cy="259045"/>
    <xdr:sp macro="" textlink="">
      <xdr:nvSpPr>
        <xdr:cNvPr id="453" name="n_1aveValue【市民会館】&#10;一人当たり面積"/>
        <xdr:cNvSpPr txBox="1"/>
      </xdr:nvSpPr>
      <xdr:spPr>
        <a:xfrm>
          <a:off x="9391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54"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92908</xdr:rowOff>
    </xdr:from>
    <xdr:ext cx="469744" cy="259045"/>
    <xdr:sp macro="" textlink="">
      <xdr:nvSpPr>
        <xdr:cNvPr id="455" name="n_3aveValue【市民会館】&#10;一人当たり面積"/>
        <xdr:cNvSpPr txBox="1"/>
      </xdr:nvSpPr>
      <xdr:spPr>
        <a:xfrm>
          <a:off x="7626427" y="1809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96900</xdr:rowOff>
    </xdr:from>
    <xdr:ext cx="469744" cy="259045"/>
    <xdr:sp macro="" textlink="">
      <xdr:nvSpPr>
        <xdr:cNvPr id="456" name="n_1mainValue【市民会館】&#10;一人当たり面積"/>
        <xdr:cNvSpPr txBox="1"/>
      </xdr:nvSpPr>
      <xdr:spPr>
        <a:xfrm>
          <a:off x="93917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103432</xdr:rowOff>
    </xdr:from>
    <xdr:ext cx="469744" cy="259045"/>
    <xdr:sp macro="" textlink="">
      <xdr:nvSpPr>
        <xdr:cNvPr id="457" name="n_2mainValue【市民会館】&#10;一人当たり面積"/>
        <xdr:cNvSpPr txBox="1"/>
      </xdr:nvSpPr>
      <xdr:spPr>
        <a:xfrm>
          <a:off x="8515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109963</xdr:rowOff>
    </xdr:from>
    <xdr:ext cx="469744" cy="259045"/>
    <xdr:sp macro="" textlink="">
      <xdr:nvSpPr>
        <xdr:cNvPr id="458" name="n_3mainValue【市民会館】&#10;一人当たり面積"/>
        <xdr:cNvSpPr txBox="1"/>
      </xdr:nvSpPr>
      <xdr:spPr>
        <a:xfrm>
          <a:off x="76264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7" name="テキスト ボックス 4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8" name="直線コネクタ 4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9" name="直線コネクタ 46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70" name="テキスト ボックス 46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1" name="直線コネクタ 47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2" name="テキスト ボックス 47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3" name="直線コネクタ 47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4" name="テキスト ボックス 47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5" name="直線コネクタ 47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6" name="テキスト ボックス 47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7" name="直線コネクタ 47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8" name="テキスト ボックス 47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9" name="直線コネクタ 47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80" name="テキスト ボックス 47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1" name="直線コネクタ 4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2" name="テキスト ボックス 48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84" name="直線コネクタ 483"/>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85" name="【一般廃棄物処理施設】&#10;有形固定資産減価償却率最小値テキスト"/>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86" name="直線コネクタ 485"/>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87" name="【一般廃棄物処理施設】&#10;有形固定資産減価償却率最大値テキスト"/>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88" name="直線コネクタ 487"/>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27050</xdr:rowOff>
    </xdr:from>
    <xdr:ext cx="405111" cy="259045"/>
    <xdr:sp macro="" textlink="">
      <xdr:nvSpPr>
        <xdr:cNvPr id="489" name="【一般廃棄物処理施設】&#10;有形固定資産減価償却率平均値テキスト"/>
        <xdr:cNvSpPr txBox="1"/>
      </xdr:nvSpPr>
      <xdr:spPr>
        <a:xfrm>
          <a:off x="16357600" y="6027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90" name="フローチャート: 判断 489"/>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91" name="フローチャート: 判断 490"/>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92" name="フローチャート: 判断 491"/>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160927</xdr:rowOff>
    </xdr:from>
    <xdr:to>
      <xdr:col>72</xdr:col>
      <xdr:colOff>38100</xdr:colOff>
      <xdr:row>37</xdr:row>
      <xdr:rowOff>91077</xdr:rowOff>
    </xdr:to>
    <xdr:sp macro="" textlink="">
      <xdr:nvSpPr>
        <xdr:cNvPr id="493" name="フローチャート: 判断 492"/>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4" name="テキスト ボックス 4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5" name="テキスト ボックス 4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6" name="テキスト ボックス 4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7" name="テキスト ボックス 4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8" name="テキスト ボックス 4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121739</xdr:rowOff>
    </xdr:from>
    <xdr:to>
      <xdr:col>85</xdr:col>
      <xdr:colOff>177800</xdr:colOff>
      <xdr:row>37</xdr:row>
      <xdr:rowOff>51889</xdr:rowOff>
    </xdr:to>
    <xdr:sp macro="" textlink="">
      <xdr:nvSpPr>
        <xdr:cNvPr id="499" name="楕円 498"/>
        <xdr:cNvSpPr/>
      </xdr:nvSpPr>
      <xdr:spPr>
        <a:xfrm>
          <a:off x="162687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100166</xdr:rowOff>
    </xdr:from>
    <xdr:ext cx="405111" cy="259045"/>
    <xdr:sp macro="" textlink="">
      <xdr:nvSpPr>
        <xdr:cNvPr id="500" name="【一般廃棄物処理施設】&#10;有形固定資産減価償却率該当値テキスト"/>
        <xdr:cNvSpPr txBox="1"/>
      </xdr:nvSpPr>
      <xdr:spPr>
        <a:xfrm>
          <a:off x="16357600" y="62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907</xdr:rowOff>
    </xdr:from>
    <xdr:to>
      <xdr:col>81</xdr:col>
      <xdr:colOff>101600</xdr:colOff>
      <xdr:row>37</xdr:row>
      <xdr:rowOff>102507</xdr:rowOff>
    </xdr:to>
    <xdr:sp macro="" textlink="">
      <xdr:nvSpPr>
        <xdr:cNvPr id="501" name="楕円 500"/>
        <xdr:cNvSpPr/>
      </xdr:nvSpPr>
      <xdr:spPr>
        <a:xfrm>
          <a:off x="154305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1089</xdr:rowOff>
    </xdr:from>
    <xdr:to>
      <xdr:col>85</xdr:col>
      <xdr:colOff>127000</xdr:colOff>
      <xdr:row>37</xdr:row>
      <xdr:rowOff>51707</xdr:rowOff>
    </xdr:to>
    <xdr:cxnSp macro="">
      <xdr:nvCxnSpPr>
        <xdr:cNvPr id="502" name="直線コネクタ 501"/>
        <xdr:cNvCxnSpPr/>
      </xdr:nvCxnSpPr>
      <xdr:spPr>
        <a:xfrm flipV="1">
          <a:off x="15481300" y="6344739"/>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97807</xdr:rowOff>
    </xdr:from>
    <xdr:ext cx="405111" cy="259045"/>
    <xdr:sp macro="" textlink="">
      <xdr:nvSpPr>
        <xdr:cNvPr id="503" name="n_1aveValue【一般廃棄物処理施設】&#10;有形固定資産減価償却率"/>
        <xdr:cNvSpPr txBox="1"/>
      </xdr:nvSpPr>
      <xdr:spPr>
        <a:xfrm>
          <a:off x="15266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135363</xdr:rowOff>
    </xdr:from>
    <xdr:ext cx="405111" cy="259045"/>
    <xdr:sp macro="" textlink="">
      <xdr:nvSpPr>
        <xdr:cNvPr id="504" name="n_2aveValue【一般廃棄物処理施設】&#10;有形固定資産減価償却率"/>
        <xdr:cNvSpPr txBox="1"/>
      </xdr:nvSpPr>
      <xdr:spPr>
        <a:xfrm>
          <a:off x="14389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107604</xdr:rowOff>
    </xdr:from>
    <xdr:ext cx="405111" cy="259045"/>
    <xdr:sp macro="" textlink="">
      <xdr:nvSpPr>
        <xdr:cNvPr id="505" name="n_3aveValue【一般廃棄物処理施設】&#10;有形固定資産減価償却率"/>
        <xdr:cNvSpPr txBox="1"/>
      </xdr:nvSpPr>
      <xdr:spPr>
        <a:xfrm>
          <a:off x="13500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93634</xdr:rowOff>
    </xdr:from>
    <xdr:ext cx="405111" cy="259045"/>
    <xdr:sp macro="" textlink="">
      <xdr:nvSpPr>
        <xdr:cNvPr id="506" name="n_1mainValue【一般廃棄物処理施設】&#10;有形固定資産減価償却率"/>
        <xdr:cNvSpPr txBox="1"/>
      </xdr:nvSpPr>
      <xdr:spPr>
        <a:xfrm>
          <a:off x="152660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7" name="直線コネクタ 51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8" name="テキスト ボックス 51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9" name="直線コネクタ 51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20" name="テキスト ボックス 51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1" name="直線コネクタ 52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2" name="テキスト ボックス 52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3" name="直線コネクタ 52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24" name="テキスト ボックス 52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5" name="直線コネクタ 52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6" name="テキスト ボックス 52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28" name="テキスト ボックス 52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30" name="直線コネクタ 529"/>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31" name="【一般廃棄物処理施設】&#10;一人当たり有形固定資産（償却資産）額最小値テキスト"/>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32" name="直線コネクタ 531"/>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33" name="【一般廃棄物処理施設】&#10;一人当たり有形固定資産（償却資産）額最大値テキスト"/>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34" name="直線コネクタ 533"/>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126758</xdr:rowOff>
    </xdr:from>
    <xdr:ext cx="534377" cy="259045"/>
    <xdr:sp macro="" textlink="">
      <xdr:nvSpPr>
        <xdr:cNvPr id="535" name="【一般廃棄物処理施設】&#10;一人当たり有形固定資産（償却資産）額平均値テキスト"/>
        <xdr:cNvSpPr txBox="1"/>
      </xdr:nvSpPr>
      <xdr:spPr>
        <a:xfrm>
          <a:off x="22199600" y="6984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36" name="フローチャート: 判断 535"/>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37" name="フローチャート: 判断 536"/>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38" name="フローチャート: 判断 537"/>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39876</xdr:rowOff>
    </xdr:from>
    <xdr:to>
      <xdr:col>102</xdr:col>
      <xdr:colOff>165100</xdr:colOff>
      <xdr:row>41</xdr:row>
      <xdr:rowOff>141476</xdr:rowOff>
    </xdr:to>
    <xdr:sp macro="" textlink="">
      <xdr:nvSpPr>
        <xdr:cNvPr id="539" name="フローチャート: 判断 538"/>
        <xdr:cNvSpPr/>
      </xdr:nvSpPr>
      <xdr:spPr>
        <a:xfrm>
          <a:off x="19494500" y="706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112619</xdr:rowOff>
    </xdr:from>
    <xdr:to>
      <xdr:col>116</xdr:col>
      <xdr:colOff>114300</xdr:colOff>
      <xdr:row>41</xdr:row>
      <xdr:rowOff>42769</xdr:rowOff>
    </xdr:to>
    <xdr:sp macro="" textlink="">
      <xdr:nvSpPr>
        <xdr:cNvPr id="545" name="楕円 544"/>
        <xdr:cNvSpPr/>
      </xdr:nvSpPr>
      <xdr:spPr>
        <a:xfrm>
          <a:off x="22110700" y="697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135496</xdr:rowOff>
    </xdr:from>
    <xdr:ext cx="599010" cy="259045"/>
    <xdr:sp macro="" textlink="">
      <xdr:nvSpPr>
        <xdr:cNvPr id="546" name="【一般廃棄物処理施設】&#10;一人当たり有形固定資産（償却資産）額該当値テキスト"/>
        <xdr:cNvSpPr txBox="1"/>
      </xdr:nvSpPr>
      <xdr:spPr>
        <a:xfrm>
          <a:off x="22199600" y="682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117652</xdr:rowOff>
    </xdr:from>
    <xdr:to>
      <xdr:col>112</xdr:col>
      <xdr:colOff>38100</xdr:colOff>
      <xdr:row>41</xdr:row>
      <xdr:rowOff>47802</xdr:rowOff>
    </xdr:to>
    <xdr:sp macro="" textlink="">
      <xdr:nvSpPr>
        <xdr:cNvPr id="547" name="楕円 546"/>
        <xdr:cNvSpPr/>
      </xdr:nvSpPr>
      <xdr:spPr>
        <a:xfrm>
          <a:off x="21272500" y="697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163419</xdr:rowOff>
    </xdr:from>
    <xdr:to>
      <xdr:col>116</xdr:col>
      <xdr:colOff>63500</xdr:colOff>
      <xdr:row>40</xdr:row>
      <xdr:rowOff>168452</xdr:rowOff>
    </xdr:to>
    <xdr:cxnSp macro="">
      <xdr:nvCxnSpPr>
        <xdr:cNvPr id="548" name="直線コネクタ 547"/>
        <xdr:cNvCxnSpPr/>
      </xdr:nvCxnSpPr>
      <xdr:spPr>
        <a:xfrm flipV="1">
          <a:off x="21323300" y="7021419"/>
          <a:ext cx="838200" cy="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84479</xdr:rowOff>
    </xdr:from>
    <xdr:ext cx="534377" cy="259045"/>
    <xdr:sp macro="" textlink="">
      <xdr:nvSpPr>
        <xdr:cNvPr id="549" name="n_1aveValue【一般廃棄物処理施設】&#10;一人当たり有形固定資産（償却資産）額"/>
        <xdr:cNvSpPr txBox="1"/>
      </xdr:nvSpPr>
      <xdr:spPr>
        <a:xfrm>
          <a:off x="210434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120791</xdr:rowOff>
    </xdr:from>
    <xdr:ext cx="534377" cy="259045"/>
    <xdr:sp macro="" textlink="">
      <xdr:nvSpPr>
        <xdr:cNvPr id="550" name="n_2aveValue【一般廃棄物処理施設】&#10;一人当たり有形固定資産（償却資産）額"/>
        <xdr:cNvSpPr txBox="1"/>
      </xdr:nvSpPr>
      <xdr:spPr>
        <a:xfrm>
          <a:off x="20167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158003</xdr:rowOff>
    </xdr:from>
    <xdr:ext cx="534377" cy="259045"/>
    <xdr:sp macro="" textlink="">
      <xdr:nvSpPr>
        <xdr:cNvPr id="551" name="n_3aveValue【一般廃棄物処理施設】&#10;一人当たり有形固定資産（償却資産）額"/>
        <xdr:cNvSpPr txBox="1"/>
      </xdr:nvSpPr>
      <xdr:spPr>
        <a:xfrm>
          <a:off x="19278111" y="684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64329</xdr:rowOff>
    </xdr:from>
    <xdr:ext cx="599010" cy="259045"/>
    <xdr:sp macro="" textlink="">
      <xdr:nvSpPr>
        <xdr:cNvPr id="552" name="n_1mainValue【一般廃棄物処理施設】&#10;一人当たり有形固定資産（償却資産）額"/>
        <xdr:cNvSpPr txBox="1"/>
      </xdr:nvSpPr>
      <xdr:spPr>
        <a:xfrm>
          <a:off x="21011095" y="675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4" name="正方形/長方形 5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5" name="正方形/長方形 5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6" name="正方形/長方形 5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7" name="正方形/長方形 5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8" name="正方形/長方形 5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9" name="正方形/長方形 5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0" name="正方形/長方形 5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1" name="テキスト ボックス 5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2" name="直線コネクタ 5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3" name="直線コネクタ 56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4" name="テキスト ボックス 56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5" name="直線コネクタ 56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6" name="テキスト ボックス 56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7" name="直線コネクタ 56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8" name="テキスト ボックス 56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9" name="直線コネクタ 56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0" name="テキスト ボックス 56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1" name="直線コネクタ 57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2" name="テキスト ボックス 57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3" name="直線コネクタ 57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4" name="テキスト ボックス 57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78" name="直線コネクタ 577"/>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79" name="【保健センター・保健所】&#10;有形固定資産減価償却率最小値テキスト"/>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80" name="直線コネクタ 579"/>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81"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82" name="直線コネクタ 581"/>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83" name="【保健センター・保健所】&#10;有形固定資産減価償却率平均値テキスト"/>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84" name="フローチャート: 判断 583"/>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85" name="フローチャート: 判断 584"/>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86" name="フローチャート: 判断 585"/>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68399</xdr:rowOff>
    </xdr:from>
    <xdr:to>
      <xdr:col>72</xdr:col>
      <xdr:colOff>38100</xdr:colOff>
      <xdr:row>60</xdr:row>
      <xdr:rowOff>169999</xdr:rowOff>
    </xdr:to>
    <xdr:sp macro="" textlink="">
      <xdr:nvSpPr>
        <xdr:cNvPr id="587" name="フローチャート: 判断 586"/>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593" name="楕円 592"/>
        <xdr:cNvSpPr/>
      </xdr:nvSpPr>
      <xdr:spPr>
        <a:xfrm>
          <a:off x="162687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86377</xdr:rowOff>
    </xdr:from>
    <xdr:ext cx="405111" cy="259045"/>
    <xdr:sp macro="" textlink="">
      <xdr:nvSpPr>
        <xdr:cNvPr id="594" name="【保健センター・保健所】&#10;有形固定資産減価償却率該当値テキスト"/>
        <xdr:cNvSpPr txBox="1"/>
      </xdr:nvSpPr>
      <xdr:spPr>
        <a:xfrm>
          <a:off x="16357600"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101056</xdr:rowOff>
    </xdr:from>
    <xdr:to>
      <xdr:col>81</xdr:col>
      <xdr:colOff>101600</xdr:colOff>
      <xdr:row>60</xdr:row>
      <xdr:rowOff>31206</xdr:rowOff>
    </xdr:to>
    <xdr:sp macro="" textlink="">
      <xdr:nvSpPr>
        <xdr:cNvPr id="595" name="楕円 594"/>
        <xdr:cNvSpPr/>
      </xdr:nvSpPr>
      <xdr:spPr>
        <a:xfrm>
          <a:off x="15430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114300</xdr:rowOff>
    </xdr:from>
    <xdr:to>
      <xdr:col>85</xdr:col>
      <xdr:colOff>127000</xdr:colOff>
      <xdr:row>59</xdr:row>
      <xdr:rowOff>151856</xdr:rowOff>
    </xdr:to>
    <xdr:cxnSp macro="">
      <xdr:nvCxnSpPr>
        <xdr:cNvPr id="596" name="直線コネクタ 595"/>
        <xdr:cNvCxnSpPr/>
      </xdr:nvCxnSpPr>
      <xdr:spPr>
        <a:xfrm flipV="1">
          <a:off x="15481300" y="1022985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140244</xdr:rowOff>
    </xdr:from>
    <xdr:to>
      <xdr:col>76</xdr:col>
      <xdr:colOff>165100</xdr:colOff>
      <xdr:row>60</xdr:row>
      <xdr:rowOff>70394</xdr:rowOff>
    </xdr:to>
    <xdr:sp macro="" textlink="">
      <xdr:nvSpPr>
        <xdr:cNvPr id="597" name="楕円 596"/>
        <xdr:cNvSpPr/>
      </xdr:nvSpPr>
      <xdr:spPr>
        <a:xfrm>
          <a:off x="14541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151856</xdr:rowOff>
    </xdr:from>
    <xdr:to>
      <xdr:col>81</xdr:col>
      <xdr:colOff>50800</xdr:colOff>
      <xdr:row>60</xdr:row>
      <xdr:rowOff>19594</xdr:rowOff>
    </xdr:to>
    <xdr:cxnSp macro="">
      <xdr:nvCxnSpPr>
        <xdr:cNvPr id="598" name="直線コネクタ 597"/>
        <xdr:cNvCxnSpPr/>
      </xdr:nvCxnSpPr>
      <xdr:spPr>
        <a:xfrm flipV="1">
          <a:off x="14592300" y="102674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6350</xdr:rowOff>
    </xdr:from>
    <xdr:to>
      <xdr:col>72</xdr:col>
      <xdr:colOff>38100</xdr:colOff>
      <xdr:row>60</xdr:row>
      <xdr:rowOff>107950</xdr:rowOff>
    </xdr:to>
    <xdr:sp macro="" textlink="">
      <xdr:nvSpPr>
        <xdr:cNvPr id="599" name="楕円 598"/>
        <xdr:cNvSpPr/>
      </xdr:nvSpPr>
      <xdr:spPr>
        <a:xfrm>
          <a:off x="13652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19594</xdr:rowOff>
    </xdr:from>
    <xdr:to>
      <xdr:col>76</xdr:col>
      <xdr:colOff>114300</xdr:colOff>
      <xdr:row>60</xdr:row>
      <xdr:rowOff>57150</xdr:rowOff>
    </xdr:to>
    <xdr:cxnSp macro="">
      <xdr:nvCxnSpPr>
        <xdr:cNvPr id="600" name="直線コネクタ 599"/>
        <xdr:cNvCxnSpPr/>
      </xdr:nvCxnSpPr>
      <xdr:spPr>
        <a:xfrm flipV="1">
          <a:off x="13703300" y="1030659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601" name="n_1aveValue【保健センター・保健所】&#10;有形固定資産減価償却率"/>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602" name="n_2aveValue【保健センター・保健所】&#10;有形固定資産減価償却率"/>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161126</xdr:rowOff>
    </xdr:from>
    <xdr:ext cx="405111" cy="259045"/>
    <xdr:sp macro="" textlink="">
      <xdr:nvSpPr>
        <xdr:cNvPr id="603" name="n_3aveValue【保健センター・保健所】&#10;有形固定資産減価償却率"/>
        <xdr:cNvSpPr txBox="1"/>
      </xdr:nvSpPr>
      <xdr:spPr>
        <a:xfrm>
          <a:off x="13500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47733</xdr:rowOff>
    </xdr:from>
    <xdr:ext cx="405111" cy="259045"/>
    <xdr:sp macro="" textlink="">
      <xdr:nvSpPr>
        <xdr:cNvPr id="604" name="n_1mainValue【保健センター・保健所】&#10;有形固定資産減価償却率"/>
        <xdr:cNvSpPr txBox="1"/>
      </xdr:nvSpPr>
      <xdr:spPr>
        <a:xfrm>
          <a:off x="152660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86921</xdr:rowOff>
    </xdr:from>
    <xdr:ext cx="405111" cy="259045"/>
    <xdr:sp macro="" textlink="">
      <xdr:nvSpPr>
        <xdr:cNvPr id="605" name="n_2mainValue【保健センター・保健所】&#10;有形固定資産減価償却率"/>
        <xdr:cNvSpPr txBox="1"/>
      </xdr:nvSpPr>
      <xdr:spPr>
        <a:xfrm>
          <a:off x="143897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124477</xdr:rowOff>
    </xdr:from>
    <xdr:ext cx="405111" cy="259045"/>
    <xdr:sp macro="" textlink="">
      <xdr:nvSpPr>
        <xdr:cNvPr id="606" name="n_3mainValue【保健センター・保健所】&#10;有形固定資産減価償却率"/>
        <xdr:cNvSpPr txBox="1"/>
      </xdr:nvSpPr>
      <xdr:spPr>
        <a:xfrm>
          <a:off x="13500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17" name="直線コネクタ 61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18" name="テキスト ボックス 61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19" name="直線コネクタ 61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0" name="テキスト ボックス 61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1" name="直線コネクタ 62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2" name="テキスト ボックス 62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3" name="直線コネクタ 62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24" name="テキスト ボックス 62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25" name="直線コネクタ 62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26" name="テキスト ボックス 62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27" name="直線コネクタ 62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28" name="テキスト ボックス 62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9" name="直線コネクタ 6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0" name="テキスト ボックス 6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32" name="直線コネクタ 631"/>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33"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34" name="直線コネクタ 633"/>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35"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36" name="直線コネクタ 635"/>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37" name="【保健センター・保健所】&#10;一人当たり面積平均値テキスト"/>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38" name="フローチャート: 判断 637"/>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39" name="フローチャート: 判断 638"/>
        <xdr:cNvSpPr/>
      </xdr:nvSpPr>
      <xdr:spPr>
        <a:xfrm>
          <a:off x="21272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40" name="フローチャート: 判断 639"/>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166915</xdr:rowOff>
    </xdr:from>
    <xdr:to>
      <xdr:col>102</xdr:col>
      <xdr:colOff>165100</xdr:colOff>
      <xdr:row>61</xdr:row>
      <xdr:rowOff>97065</xdr:rowOff>
    </xdr:to>
    <xdr:sp macro="" textlink="">
      <xdr:nvSpPr>
        <xdr:cNvPr id="641" name="フローチャート: 判断 640"/>
        <xdr:cNvSpPr/>
      </xdr:nvSpPr>
      <xdr:spPr>
        <a:xfrm>
          <a:off x="19494500" y="1045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2" name="テキスト ボックス 64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3" name="テキスト ボックス 64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4" name="テキスト ボックス 64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5" name="テキスト ボックス 64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6" name="テキスト ボックス 64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9072</xdr:rowOff>
    </xdr:from>
    <xdr:to>
      <xdr:col>116</xdr:col>
      <xdr:colOff>114300</xdr:colOff>
      <xdr:row>62</xdr:row>
      <xdr:rowOff>110672</xdr:rowOff>
    </xdr:to>
    <xdr:sp macro="" textlink="">
      <xdr:nvSpPr>
        <xdr:cNvPr id="647" name="楕円 646"/>
        <xdr:cNvSpPr/>
      </xdr:nvSpPr>
      <xdr:spPr>
        <a:xfrm>
          <a:off x="22110700" y="1063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158949</xdr:rowOff>
    </xdr:from>
    <xdr:ext cx="469744" cy="259045"/>
    <xdr:sp macro="" textlink="">
      <xdr:nvSpPr>
        <xdr:cNvPr id="648" name="【保健センター・保健所】&#10;一人当たり面積該当値テキスト"/>
        <xdr:cNvSpPr txBox="1"/>
      </xdr:nvSpPr>
      <xdr:spPr>
        <a:xfrm>
          <a:off x="22199600" y="1061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19957</xdr:rowOff>
    </xdr:from>
    <xdr:to>
      <xdr:col>112</xdr:col>
      <xdr:colOff>38100</xdr:colOff>
      <xdr:row>62</xdr:row>
      <xdr:rowOff>121557</xdr:rowOff>
    </xdr:to>
    <xdr:sp macro="" textlink="">
      <xdr:nvSpPr>
        <xdr:cNvPr id="649" name="楕円 648"/>
        <xdr:cNvSpPr/>
      </xdr:nvSpPr>
      <xdr:spPr>
        <a:xfrm>
          <a:off x="21272500" y="1064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59872</xdr:rowOff>
    </xdr:from>
    <xdr:to>
      <xdr:col>116</xdr:col>
      <xdr:colOff>63500</xdr:colOff>
      <xdr:row>62</xdr:row>
      <xdr:rowOff>70757</xdr:rowOff>
    </xdr:to>
    <xdr:cxnSp macro="">
      <xdr:nvCxnSpPr>
        <xdr:cNvPr id="650" name="直線コネクタ 649"/>
        <xdr:cNvCxnSpPr/>
      </xdr:nvCxnSpPr>
      <xdr:spPr>
        <a:xfrm flipV="1">
          <a:off x="21323300" y="106897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19957</xdr:rowOff>
    </xdr:from>
    <xdr:to>
      <xdr:col>107</xdr:col>
      <xdr:colOff>101600</xdr:colOff>
      <xdr:row>62</xdr:row>
      <xdr:rowOff>121557</xdr:rowOff>
    </xdr:to>
    <xdr:sp macro="" textlink="">
      <xdr:nvSpPr>
        <xdr:cNvPr id="651" name="楕円 650"/>
        <xdr:cNvSpPr/>
      </xdr:nvSpPr>
      <xdr:spPr>
        <a:xfrm>
          <a:off x="20383500" y="1064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70757</xdr:rowOff>
    </xdr:from>
    <xdr:to>
      <xdr:col>111</xdr:col>
      <xdr:colOff>177800</xdr:colOff>
      <xdr:row>62</xdr:row>
      <xdr:rowOff>70757</xdr:rowOff>
    </xdr:to>
    <xdr:cxnSp macro="">
      <xdr:nvCxnSpPr>
        <xdr:cNvPr id="652" name="直線コネクタ 651"/>
        <xdr:cNvCxnSpPr/>
      </xdr:nvCxnSpPr>
      <xdr:spPr>
        <a:xfrm>
          <a:off x="20434300" y="10700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30843</xdr:rowOff>
    </xdr:from>
    <xdr:to>
      <xdr:col>102</xdr:col>
      <xdr:colOff>165100</xdr:colOff>
      <xdr:row>62</xdr:row>
      <xdr:rowOff>132443</xdr:rowOff>
    </xdr:to>
    <xdr:sp macro="" textlink="">
      <xdr:nvSpPr>
        <xdr:cNvPr id="653" name="楕円 652"/>
        <xdr:cNvSpPr/>
      </xdr:nvSpPr>
      <xdr:spPr>
        <a:xfrm>
          <a:off x="19494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70757</xdr:rowOff>
    </xdr:from>
    <xdr:to>
      <xdr:col>107</xdr:col>
      <xdr:colOff>50800</xdr:colOff>
      <xdr:row>62</xdr:row>
      <xdr:rowOff>81643</xdr:rowOff>
    </xdr:to>
    <xdr:cxnSp macro="">
      <xdr:nvCxnSpPr>
        <xdr:cNvPr id="654" name="直線コネクタ 653"/>
        <xdr:cNvCxnSpPr/>
      </xdr:nvCxnSpPr>
      <xdr:spPr>
        <a:xfrm flipV="1">
          <a:off x="19545300" y="107006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94542</xdr:rowOff>
    </xdr:from>
    <xdr:ext cx="469744" cy="259045"/>
    <xdr:sp macro="" textlink="">
      <xdr:nvSpPr>
        <xdr:cNvPr id="655" name="n_1aveValue【保健センター・保健所】&#10;一人当たり面積"/>
        <xdr:cNvSpPr txBox="1"/>
      </xdr:nvSpPr>
      <xdr:spPr>
        <a:xfrm>
          <a:off x="210757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56" name="n_2aveValue【保健センター・保健所】&#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113592</xdr:rowOff>
    </xdr:from>
    <xdr:ext cx="469744" cy="259045"/>
    <xdr:sp macro="" textlink="">
      <xdr:nvSpPr>
        <xdr:cNvPr id="657" name="n_3aveValue【保健センター・保健所】&#10;一人当たり面積"/>
        <xdr:cNvSpPr txBox="1"/>
      </xdr:nvSpPr>
      <xdr:spPr>
        <a:xfrm>
          <a:off x="19310427" y="1022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112684</xdr:rowOff>
    </xdr:from>
    <xdr:ext cx="469744" cy="259045"/>
    <xdr:sp macro="" textlink="">
      <xdr:nvSpPr>
        <xdr:cNvPr id="658" name="n_1mainValue【保健センター・保健所】&#10;一人当たり面積"/>
        <xdr:cNvSpPr txBox="1"/>
      </xdr:nvSpPr>
      <xdr:spPr>
        <a:xfrm>
          <a:off x="21075727" y="1074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112684</xdr:rowOff>
    </xdr:from>
    <xdr:ext cx="469744" cy="259045"/>
    <xdr:sp macro="" textlink="">
      <xdr:nvSpPr>
        <xdr:cNvPr id="659" name="n_2mainValue【保健センター・保健所】&#10;一人当たり面積"/>
        <xdr:cNvSpPr txBox="1"/>
      </xdr:nvSpPr>
      <xdr:spPr>
        <a:xfrm>
          <a:off x="20199427" y="1074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123570</xdr:rowOff>
    </xdr:from>
    <xdr:ext cx="469744" cy="259045"/>
    <xdr:sp macro="" textlink="">
      <xdr:nvSpPr>
        <xdr:cNvPr id="660" name="n_3mainValue【保健センター・保健所】&#10;一人当たり面積"/>
        <xdr:cNvSpPr txBox="1"/>
      </xdr:nvSpPr>
      <xdr:spPr>
        <a:xfrm>
          <a:off x="193104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1" name="正方形/長方形 6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2" name="正方形/長方形 6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3" name="正方形/長方形 6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4" name="正方形/長方形 6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5" name="正方形/長方形 6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6" name="正方形/長方形 6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7" name="正方形/長方形 6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8" name="正方形/長方形 66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9" name="テキスト ボックス 66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0" name="直線コネクタ 66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1" name="直線コネクタ 67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2" name="テキスト ボックス 67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3" name="直線コネクタ 67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4" name="テキスト ボックス 67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5" name="直線コネクタ 67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6" name="テキスト ボックス 67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7" name="直線コネクタ 67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8" name="テキスト ボックス 67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9" name="直線コネクタ 67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0" name="テキスト ボックス 67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1" name="直線コネクタ 68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2" name="テキスト ボックス 68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3" name="直線コネクタ 6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4" name="テキスト ボックス 6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86" name="直線コネクタ 685"/>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87" name="【消防施設】&#10;有形固定資産減価償却率最小値テキスト"/>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88" name="直線コネクタ 687"/>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89" name="【消防施設】&#10;有形固定資産減価償却率最大値テキスト"/>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90" name="直線コネクタ 689"/>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16708</xdr:rowOff>
    </xdr:from>
    <xdr:ext cx="405111" cy="259045"/>
    <xdr:sp macro="" textlink="">
      <xdr:nvSpPr>
        <xdr:cNvPr id="691" name="【消防施設】&#10;有形固定資産減価償却率平均値テキスト"/>
        <xdr:cNvSpPr txBox="1"/>
      </xdr:nvSpPr>
      <xdr:spPr>
        <a:xfrm>
          <a:off x="16357600" y="1373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92" name="フローチャート: 判断 691"/>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93" name="フローチャート: 判断 692"/>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694" name="フローチャート: 判断 693"/>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695" name="フローチャート: 判断 694"/>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6" name="テキスト ボックス 69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7" name="テキスト ボックス 69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8" name="テキスト ボックス 69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9" name="テキスト ボックス 69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0" name="テキスト ボックス 69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29755</xdr:rowOff>
    </xdr:from>
    <xdr:to>
      <xdr:col>85</xdr:col>
      <xdr:colOff>177800</xdr:colOff>
      <xdr:row>81</xdr:row>
      <xdr:rowOff>131355</xdr:rowOff>
    </xdr:to>
    <xdr:sp macro="" textlink="">
      <xdr:nvSpPr>
        <xdr:cNvPr id="701" name="楕円 700"/>
        <xdr:cNvSpPr/>
      </xdr:nvSpPr>
      <xdr:spPr>
        <a:xfrm>
          <a:off x="16268700" y="139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8182</xdr:rowOff>
    </xdr:from>
    <xdr:ext cx="405111" cy="259045"/>
    <xdr:sp macro="" textlink="">
      <xdr:nvSpPr>
        <xdr:cNvPr id="702" name="【消防施設】&#10;有形固定資産減価償却率該当値テキスト"/>
        <xdr:cNvSpPr txBox="1"/>
      </xdr:nvSpPr>
      <xdr:spPr>
        <a:xfrm>
          <a:off x="16357600" y="1389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55880</xdr:rowOff>
    </xdr:from>
    <xdr:to>
      <xdr:col>81</xdr:col>
      <xdr:colOff>101600</xdr:colOff>
      <xdr:row>81</xdr:row>
      <xdr:rowOff>157480</xdr:rowOff>
    </xdr:to>
    <xdr:sp macro="" textlink="">
      <xdr:nvSpPr>
        <xdr:cNvPr id="703" name="楕円 702"/>
        <xdr:cNvSpPr/>
      </xdr:nvSpPr>
      <xdr:spPr>
        <a:xfrm>
          <a:off x="15430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80555</xdr:rowOff>
    </xdr:from>
    <xdr:to>
      <xdr:col>85</xdr:col>
      <xdr:colOff>127000</xdr:colOff>
      <xdr:row>81</xdr:row>
      <xdr:rowOff>106680</xdr:rowOff>
    </xdr:to>
    <xdr:cxnSp macro="">
      <xdr:nvCxnSpPr>
        <xdr:cNvPr id="704" name="直線コネクタ 703"/>
        <xdr:cNvCxnSpPr/>
      </xdr:nvCxnSpPr>
      <xdr:spPr>
        <a:xfrm flipV="1">
          <a:off x="15481300" y="13968005"/>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131553</xdr:rowOff>
    </xdr:from>
    <xdr:ext cx="405111" cy="259045"/>
    <xdr:sp macro="" textlink="">
      <xdr:nvSpPr>
        <xdr:cNvPr id="705" name="n_1aveValue【消防施設】&#10;有形固定資産減価償却率"/>
        <xdr:cNvSpPr txBox="1"/>
      </xdr:nvSpPr>
      <xdr:spPr>
        <a:xfrm>
          <a:off x="15266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80934</xdr:rowOff>
    </xdr:from>
    <xdr:ext cx="405111" cy="259045"/>
    <xdr:sp macro="" textlink="">
      <xdr:nvSpPr>
        <xdr:cNvPr id="706" name="n_2aveValue【消防施設】&#10;有形固定資産減価償却率"/>
        <xdr:cNvSpPr txBox="1"/>
      </xdr:nvSpPr>
      <xdr:spPr>
        <a:xfrm>
          <a:off x="14389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707" name="n_3aveValue【消防施設】&#10;有形固定資産減価償却率"/>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148607</xdr:rowOff>
    </xdr:from>
    <xdr:ext cx="405111" cy="259045"/>
    <xdr:sp macro="" textlink="">
      <xdr:nvSpPr>
        <xdr:cNvPr id="708" name="n_1mainValue【消防施設】&#10;有形固定資産減価償却率"/>
        <xdr:cNvSpPr txBox="1"/>
      </xdr:nvSpPr>
      <xdr:spPr>
        <a:xfrm>
          <a:off x="152660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9" name="正方形/長方形 7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0" name="正方形/長方形 7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1" name="正方形/長方形 7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2" name="正方形/長方形 7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3" name="正方形/長方形 7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4" name="正方形/長方形 7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5" name="正方形/長方形 7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6" name="正方形/長方形 71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7" name="テキスト ボックス 71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8" name="直線コネクタ 71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9" name="直線コネクタ 71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0" name="テキスト ボックス 71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1" name="直線コネクタ 72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2" name="テキスト ボックス 72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3" name="直線コネクタ 72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4" name="テキスト ボックス 72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5" name="直線コネクタ 72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6" name="テキスト ボックス 72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7" name="直線コネクタ 72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8" name="テキスト ボックス 72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30" name="直線コネクタ 729"/>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31" name="【消防施設】&#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32" name="直線コネクタ 731"/>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33" name="【消防施設】&#10;一人当たり面積最大値テキスト"/>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34" name="直線コネクタ 733"/>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59453</xdr:rowOff>
    </xdr:from>
    <xdr:ext cx="469744" cy="259045"/>
    <xdr:sp macro="" textlink="">
      <xdr:nvSpPr>
        <xdr:cNvPr id="735" name="【消防施設】&#10;一人当たり面積平均値テキスト"/>
        <xdr:cNvSpPr txBox="1"/>
      </xdr:nvSpPr>
      <xdr:spPr>
        <a:xfrm>
          <a:off x="22199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36" name="フローチャート: 判断 735"/>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37" name="フローチャート: 判断 736"/>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38" name="フローチャート: 判断 737"/>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39" name="フローチャート: 判断 738"/>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0" name="テキスト ボックス 7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1" name="テキスト ボックス 7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2" name="テキスト ボックス 7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3" name="テキスト ボックス 7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4" name="テキスト ボックス 7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17018</xdr:rowOff>
    </xdr:from>
    <xdr:to>
      <xdr:col>116</xdr:col>
      <xdr:colOff>114300</xdr:colOff>
      <xdr:row>79</xdr:row>
      <xdr:rowOff>118618</xdr:rowOff>
    </xdr:to>
    <xdr:sp macro="" textlink="">
      <xdr:nvSpPr>
        <xdr:cNvPr id="745" name="楕円 744"/>
        <xdr:cNvSpPr/>
      </xdr:nvSpPr>
      <xdr:spPr>
        <a:xfrm>
          <a:off x="22110700" y="1356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39895</xdr:rowOff>
    </xdr:from>
    <xdr:ext cx="469744" cy="259045"/>
    <xdr:sp macro="" textlink="">
      <xdr:nvSpPr>
        <xdr:cNvPr id="746" name="【消防施設】&#10;一人当たり面積該当値テキスト"/>
        <xdr:cNvSpPr txBox="1"/>
      </xdr:nvSpPr>
      <xdr:spPr>
        <a:xfrm>
          <a:off x="22199600" y="1341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35306</xdr:rowOff>
    </xdr:from>
    <xdr:to>
      <xdr:col>112</xdr:col>
      <xdr:colOff>38100</xdr:colOff>
      <xdr:row>79</xdr:row>
      <xdr:rowOff>136906</xdr:rowOff>
    </xdr:to>
    <xdr:sp macro="" textlink="">
      <xdr:nvSpPr>
        <xdr:cNvPr id="747" name="楕円 746"/>
        <xdr:cNvSpPr/>
      </xdr:nvSpPr>
      <xdr:spPr>
        <a:xfrm>
          <a:off x="21272500" y="135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67818</xdr:rowOff>
    </xdr:from>
    <xdr:to>
      <xdr:col>116</xdr:col>
      <xdr:colOff>63500</xdr:colOff>
      <xdr:row>79</xdr:row>
      <xdr:rowOff>86106</xdr:rowOff>
    </xdr:to>
    <xdr:cxnSp macro="">
      <xdr:nvCxnSpPr>
        <xdr:cNvPr id="748" name="直線コネクタ 747"/>
        <xdr:cNvCxnSpPr/>
      </xdr:nvCxnSpPr>
      <xdr:spPr>
        <a:xfrm flipV="1">
          <a:off x="21323300" y="136123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749" name="n_1aveValue【消防施設】&#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750"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51"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153433</xdr:rowOff>
    </xdr:from>
    <xdr:ext cx="469744" cy="259045"/>
    <xdr:sp macro="" textlink="">
      <xdr:nvSpPr>
        <xdr:cNvPr id="752" name="n_1mainValue【消防施設】&#10;一人当たり面積"/>
        <xdr:cNvSpPr txBox="1"/>
      </xdr:nvSpPr>
      <xdr:spPr>
        <a:xfrm>
          <a:off x="21075727" y="1335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3" name="正方形/長方形 7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4" name="正方形/長方形 7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5" name="正方形/長方形 7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6" name="正方形/長方形 7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7" name="正方形/長方形 7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8" name="正方形/長方形 7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9" name="正方形/長方形 7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正方形/長方形 7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1" name="テキスト ボックス 7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2" name="直線コネクタ 7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3" name="直線コネクタ 76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4" name="テキスト ボックス 76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5" name="直線コネクタ 76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6" name="テキスト ボックス 76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7" name="直線コネクタ 76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8" name="テキスト ボックス 76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9" name="直線コネクタ 76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0" name="テキスト ボックス 76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1" name="直線コネクタ 77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2" name="テキスト ボックス 77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3" name="直線コネクタ 77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4" name="テキスト ボックス 77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5" name="直線コネクタ 7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6" name="テキスト ボックス 7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78" name="直線コネクタ 777"/>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79" name="【庁舎】&#10;有形固定資産減価償却率最小値テキスト"/>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80" name="直線コネクタ 779"/>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81"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82" name="直線コネクタ 78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80934</xdr:rowOff>
    </xdr:from>
    <xdr:ext cx="405111" cy="259045"/>
    <xdr:sp macro="" textlink="">
      <xdr:nvSpPr>
        <xdr:cNvPr id="783" name="【庁舎】&#10;有形固定資産減価償却率平均値テキスト"/>
        <xdr:cNvSpPr txBox="1"/>
      </xdr:nvSpPr>
      <xdr:spPr>
        <a:xfrm>
          <a:off x="16357600" y="17568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784" name="フローチャート: 判断 783"/>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785" name="フローチャート: 判断 784"/>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86" name="フローチャート: 判断 785"/>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787" name="フローチャート: 判断 786"/>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8" name="テキスト ボックス 7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9" name="テキスト ボックス 7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0" name="テキスト ボックス 7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1" name="テキスト ボックス 7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2" name="テキスト ボックス 7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133169</xdr:rowOff>
    </xdr:from>
    <xdr:to>
      <xdr:col>85</xdr:col>
      <xdr:colOff>177800</xdr:colOff>
      <xdr:row>108</xdr:row>
      <xdr:rowOff>63319</xdr:rowOff>
    </xdr:to>
    <xdr:sp macro="" textlink="">
      <xdr:nvSpPr>
        <xdr:cNvPr id="793" name="楕円 792"/>
        <xdr:cNvSpPr/>
      </xdr:nvSpPr>
      <xdr:spPr>
        <a:xfrm>
          <a:off x="16268700" y="184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48096</xdr:rowOff>
    </xdr:from>
    <xdr:ext cx="405111" cy="259045"/>
    <xdr:sp macro="" textlink="">
      <xdr:nvSpPr>
        <xdr:cNvPr id="794" name="【庁舎】&#10;有形固定資産減価償却率該当値テキスト"/>
        <xdr:cNvSpPr txBox="1"/>
      </xdr:nvSpPr>
      <xdr:spPr>
        <a:xfrm>
          <a:off x="16357600" y="18393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43362</xdr:rowOff>
    </xdr:from>
    <xdr:to>
      <xdr:col>81</xdr:col>
      <xdr:colOff>101600</xdr:colOff>
      <xdr:row>101</xdr:row>
      <xdr:rowOff>144962</xdr:rowOff>
    </xdr:to>
    <xdr:sp macro="" textlink="">
      <xdr:nvSpPr>
        <xdr:cNvPr id="795" name="楕円 794"/>
        <xdr:cNvSpPr/>
      </xdr:nvSpPr>
      <xdr:spPr>
        <a:xfrm>
          <a:off x="15430500" y="1735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94162</xdr:rowOff>
    </xdr:from>
    <xdr:to>
      <xdr:col>85</xdr:col>
      <xdr:colOff>127000</xdr:colOff>
      <xdr:row>108</xdr:row>
      <xdr:rowOff>12519</xdr:rowOff>
    </xdr:to>
    <xdr:cxnSp macro="">
      <xdr:nvCxnSpPr>
        <xdr:cNvPr id="796" name="直線コネクタ 795"/>
        <xdr:cNvCxnSpPr/>
      </xdr:nvCxnSpPr>
      <xdr:spPr>
        <a:xfrm>
          <a:off x="15481300" y="17410612"/>
          <a:ext cx="838200" cy="111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71120</xdr:rowOff>
    </xdr:from>
    <xdr:to>
      <xdr:col>76</xdr:col>
      <xdr:colOff>165100</xdr:colOff>
      <xdr:row>102</xdr:row>
      <xdr:rowOff>1270</xdr:rowOff>
    </xdr:to>
    <xdr:sp macro="" textlink="">
      <xdr:nvSpPr>
        <xdr:cNvPr id="797" name="楕円 796"/>
        <xdr:cNvSpPr/>
      </xdr:nvSpPr>
      <xdr:spPr>
        <a:xfrm>
          <a:off x="14541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94162</xdr:rowOff>
    </xdr:from>
    <xdr:to>
      <xdr:col>81</xdr:col>
      <xdr:colOff>50800</xdr:colOff>
      <xdr:row>101</xdr:row>
      <xdr:rowOff>121920</xdr:rowOff>
    </xdr:to>
    <xdr:cxnSp macro="">
      <xdr:nvCxnSpPr>
        <xdr:cNvPr id="798" name="直線コネクタ 797"/>
        <xdr:cNvCxnSpPr/>
      </xdr:nvCxnSpPr>
      <xdr:spPr>
        <a:xfrm flipV="1">
          <a:off x="14592300" y="1741061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66221</xdr:rowOff>
    </xdr:from>
    <xdr:to>
      <xdr:col>72</xdr:col>
      <xdr:colOff>38100</xdr:colOff>
      <xdr:row>101</xdr:row>
      <xdr:rowOff>167821</xdr:rowOff>
    </xdr:to>
    <xdr:sp macro="" textlink="">
      <xdr:nvSpPr>
        <xdr:cNvPr id="799" name="楕円 798"/>
        <xdr:cNvSpPr/>
      </xdr:nvSpPr>
      <xdr:spPr>
        <a:xfrm>
          <a:off x="136525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117021</xdr:rowOff>
    </xdr:from>
    <xdr:to>
      <xdr:col>76</xdr:col>
      <xdr:colOff>114300</xdr:colOff>
      <xdr:row>101</xdr:row>
      <xdr:rowOff>121920</xdr:rowOff>
    </xdr:to>
    <xdr:cxnSp macro="">
      <xdr:nvCxnSpPr>
        <xdr:cNvPr id="800" name="直線コネクタ 799"/>
        <xdr:cNvCxnSpPr/>
      </xdr:nvCxnSpPr>
      <xdr:spPr>
        <a:xfrm>
          <a:off x="13703300" y="1743347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801" name="n_1aveValue【庁舎】&#10;有形固定資産減価償却率"/>
        <xdr:cNvSpPr txBox="1"/>
      </xdr:nvSpPr>
      <xdr:spPr>
        <a:xfrm>
          <a:off x="152660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802" name="n_2aveValue【庁舎】&#10;有形固定資産減価償却率"/>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92001</xdr:rowOff>
    </xdr:from>
    <xdr:ext cx="405111" cy="259045"/>
    <xdr:sp macro="" textlink="">
      <xdr:nvSpPr>
        <xdr:cNvPr id="803" name="n_3aveValue【庁舎】&#10;有形固定資産減価償却率"/>
        <xdr:cNvSpPr txBox="1"/>
      </xdr:nvSpPr>
      <xdr:spPr>
        <a:xfrm>
          <a:off x="13500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161489</xdr:rowOff>
    </xdr:from>
    <xdr:ext cx="405111" cy="259045"/>
    <xdr:sp macro="" textlink="">
      <xdr:nvSpPr>
        <xdr:cNvPr id="804" name="n_1mainValue【庁舎】&#10;有形固定資産減価償却率"/>
        <xdr:cNvSpPr txBox="1"/>
      </xdr:nvSpPr>
      <xdr:spPr>
        <a:xfrm>
          <a:off x="15266044" y="1713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17797</xdr:rowOff>
    </xdr:from>
    <xdr:ext cx="405111" cy="259045"/>
    <xdr:sp macro="" textlink="">
      <xdr:nvSpPr>
        <xdr:cNvPr id="805" name="n_2mainValue【庁舎】&#10;有形固定資産減価償却率"/>
        <xdr:cNvSpPr txBox="1"/>
      </xdr:nvSpPr>
      <xdr:spPr>
        <a:xfrm>
          <a:off x="14389744"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12898</xdr:rowOff>
    </xdr:from>
    <xdr:ext cx="405111" cy="259045"/>
    <xdr:sp macro="" textlink="">
      <xdr:nvSpPr>
        <xdr:cNvPr id="806" name="n_3mainValue【庁舎】&#10;有形固定資産減価償却率"/>
        <xdr:cNvSpPr txBox="1"/>
      </xdr:nvSpPr>
      <xdr:spPr>
        <a:xfrm>
          <a:off x="13500744" y="1715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7" name="正方形/長方形 8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8" name="正方形/長方形 8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9" name="正方形/長方形 8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0" name="正方形/長方形 8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1" name="正方形/長方形 8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2" name="正方形/長方形 8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3" name="正方形/長方形 8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4" name="正方形/長方形 8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5" name="テキスト ボックス 8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6" name="直線コネクタ 8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17" name="テキスト ボックス 81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18" name="直線コネクタ 81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9" name="テキスト ボックス 81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0" name="直線コネクタ 81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1" name="テキスト ボックス 82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2" name="直線コネクタ 82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3" name="テキスト ボックス 82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4" name="直線コネクタ 82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5" name="テキスト ボックス 82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6" name="直線コネクタ 82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7" name="テキスト ボックス 82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8" name="直線コネクタ 82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9" name="テキスト ボックス 82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0" name="直線コネクタ 82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1" name="テキスト ボックス 83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33" name="直線コネクタ 832"/>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34" name="【庁舎】&#10;一人当たり面積最小値テキスト"/>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35" name="直線コネクタ 834"/>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36"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37" name="直線コネクタ 836"/>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838" name="【庁舎】&#10;一人当たり面積平均値テキスト"/>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39" name="フローチャート: 判断 838"/>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40" name="フローチャート: 判断 839"/>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41" name="フローチャート: 判断 840"/>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74386</xdr:rowOff>
    </xdr:from>
    <xdr:to>
      <xdr:col>102</xdr:col>
      <xdr:colOff>165100</xdr:colOff>
      <xdr:row>107</xdr:row>
      <xdr:rowOff>4536</xdr:rowOff>
    </xdr:to>
    <xdr:sp macro="" textlink="">
      <xdr:nvSpPr>
        <xdr:cNvPr id="842" name="フローチャート: 判断 841"/>
        <xdr:cNvSpPr/>
      </xdr:nvSpPr>
      <xdr:spPr>
        <a:xfrm>
          <a:off x="19494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3" name="テキスト ボックス 8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4" name="テキスト ボックス 8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5" name="テキスト ボックス 8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6" name="テキスト ボックス 8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7" name="テキスト ボックス 8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165826</xdr:rowOff>
    </xdr:from>
    <xdr:to>
      <xdr:col>116</xdr:col>
      <xdr:colOff>114300</xdr:colOff>
      <xdr:row>103</xdr:row>
      <xdr:rowOff>95976</xdr:rowOff>
    </xdr:to>
    <xdr:sp macro="" textlink="">
      <xdr:nvSpPr>
        <xdr:cNvPr id="848" name="楕円 847"/>
        <xdr:cNvSpPr/>
      </xdr:nvSpPr>
      <xdr:spPr>
        <a:xfrm>
          <a:off x="2211070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17253</xdr:rowOff>
    </xdr:from>
    <xdr:ext cx="469744" cy="259045"/>
    <xdr:sp macro="" textlink="">
      <xdr:nvSpPr>
        <xdr:cNvPr id="849" name="【庁舎】&#10;一人当たり面積該当値テキスト"/>
        <xdr:cNvSpPr txBox="1"/>
      </xdr:nvSpPr>
      <xdr:spPr>
        <a:xfrm>
          <a:off x="22199600" y="175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69487</xdr:rowOff>
    </xdr:from>
    <xdr:to>
      <xdr:col>112</xdr:col>
      <xdr:colOff>38100</xdr:colOff>
      <xdr:row>105</xdr:row>
      <xdr:rowOff>171087</xdr:rowOff>
    </xdr:to>
    <xdr:sp macro="" textlink="">
      <xdr:nvSpPr>
        <xdr:cNvPr id="850" name="楕円 849"/>
        <xdr:cNvSpPr/>
      </xdr:nvSpPr>
      <xdr:spPr>
        <a:xfrm>
          <a:off x="21272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45176</xdr:rowOff>
    </xdr:from>
    <xdr:to>
      <xdr:col>116</xdr:col>
      <xdr:colOff>63500</xdr:colOff>
      <xdr:row>105</xdr:row>
      <xdr:rowOff>120287</xdr:rowOff>
    </xdr:to>
    <xdr:cxnSp macro="">
      <xdr:nvCxnSpPr>
        <xdr:cNvPr id="851" name="直線コネクタ 850"/>
        <xdr:cNvCxnSpPr/>
      </xdr:nvCxnSpPr>
      <xdr:spPr>
        <a:xfrm flipV="1">
          <a:off x="21323300" y="17704526"/>
          <a:ext cx="838200" cy="41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92348</xdr:rowOff>
    </xdr:from>
    <xdr:to>
      <xdr:col>107</xdr:col>
      <xdr:colOff>101600</xdr:colOff>
      <xdr:row>106</xdr:row>
      <xdr:rowOff>22498</xdr:rowOff>
    </xdr:to>
    <xdr:sp macro="" textlink="">
      <xdr:nvSpPr>
        <xdr:cNvPr id="852" name="楕円 851"/>
        <xdr:cNvSpPr/>
      </xdr:nvSpPr>
      <xdr:spPr>
        <a:xfrm>
          <a:off x="20383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120287</xdr:rowOff>
    </xdr:from>
    <xdr:to>
      <xdr:col>111</xdr:col>
      <xdr:colOff>177800</xdr:colOff>
      <xdr:row>105</xdr:row>
      <xdr:rowOff>143148</xdr:rowOff>
    </xdr:to>
    <xdr:cxnSp macro="">
      <xdr:nvCxnSpPr>
        <xdr:cNvPr id="853" name="直線コネクタ 852"/>
        <xdr:cNvCxnSpPr/>
      </xdr:nvCxnSpPr>
      <xdr:spPr>
        <a:xfrm flipV="1">
          <a:off x="20434300" y="1812253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115207</xdr:rowOff>
    </xdr:from>
    <xdr:to>
      <xdr:col>102</xdr:col>
      <xdr:colOff>165100</xdr:colOff>
      <xdr:row>106</xdr:row>
      <xdr:rowOff>45357</xdr:rowOff>
    </xdr:to>
    <xdr:sp macro="" textlink="">
      <xdr:nvSpPr>
        <xdr:cNvPr id="854" name="楕円 853"/>
        <xdr:cNvSpPr/>
      </xdr:nvSpPr>
      <xdr:spPr>
        <a:xfrm>
          <a:off x="19494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143148</xdr:rowOff>
    </xdr:from>
    <xdr:to>
      <xdr:col>107</xdr:col>
      <xdr:colOff>50800</xdr:colOff>
      <xdr:row>105</xdr:row>
      <xdr:rowOff>166007</xdr:rowOff>
    </xdr:to>
    <xdr:cxnSp macro="">
      <xdr:nvCxnSpPr>
        <xdr:cNvPr id="855" name="直線コネクタ 854"/>
        <xdr:cNvCxnSpPr/>
      </xdr:nvCxnSpPr>
      <xdr:spPr>
        <a:xfrm flipV="1">
          <a:off x="19545300" y="1814539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56"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857" name="n_2aveValue【庁舎】&#10;一人当たり面積"/>
        <xdr:cNvSpPr txBox="1"/>
      </xdr:nvSpPr>
      <xdr:spPr>
        <a:xfrm>
          <a:off x="20199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167113</xdr:rowOff>
    </xdr:from>
    <xdr:ext cx="469744" cy="259045"/>
    <xdr:sp macro="" textlink="">
      <xdr:nvSpPr>
        <xdr:cNvPr id="858" name="n_3aveValue【庁舎】&#10;一人当たり面積"/>
        <xdr:cNvSpPr txBox="1"/>
      </xdr:nvSpPr>
      <xdr:spPr>
        <a:xfrm>
          <a:off x="19310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16164</xdr:rowOff>
    </xdr:from>
    <xdr:ext cx="469744" cy="259045"/>
    <xdr:sp macro="" textlink="">
      <xdr:nvSpPr>
        <xdr:cNvPr id="859" name="n_1mainValue【庁舎】&#10;一人当たり面積"/>
        <xdr:cNvSpPr txBox="1"/>
      </xdr:nvSpPr>
      <xdr:spPr>
        <a:xfrm>
          <a:off x="210757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39025</xdr:rowOff>
    </xdr:from>
    <xdr:ext cx="469744" cy="259045"/>
    <xdr:sp macro="" textlink="">
      <xdr:nvSpPr>
        <xdr:cNvPr id="860" name="n_2mainValue【庁舎】&#10;一人当たり面積"/>
        <xdr:cNvSpPr txBox="1"/>
      </xdr:nvSpPr>
      <xdr:spPr>
        <a:xfrm>
          <a:off x="201994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61884</xdr:rowOff>
    </xdr:from>
    <xdr:ext cx="469744" cy="259045"/>
    <xdr:sp macro="" textlink="">
      <xdr:nvSpPr>
        <xdr:cNvPr id="861" name="n_3mainValue【庁舎】&#10;一人当たり面積"/>
        <xdr:cNvSpPr txBox="1"/>
      </xdr:nvSpPr>
      <xdr:spPr>
        <a:xfrm>
          <a:off x="19310427" y="1789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資産全体の比率に平行して、施設累計別にみても全体的に類似団体平均を上回っている状況である。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経年比較においても、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全体的に比率が高い傾向にあるが、庁舎については、中心市街地拠点施設（庁舎等複合施設）が完成したことで、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68.9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％の減となり、資産全体の比率が減となった主要因となっている。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２度の市町村合併により公共施設の数が類似団体より多いこと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を主因として類似団体平均を上回っている状況であることから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、今後は人口減少を踏まえた公共施設の統廃合や設備改修等について、公共施設等総合管理計画に基づいた計画的な実施に努める。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岩手県宮古市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52,973
52,763
1,259.15
46,204,939
43,840,141
1,948,496
17,392,119
42,397,059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市民税の減等を主因として基準財政収入額が△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百万円の減となったものの、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社会福祉費等の減を主因として基準財政需要額が△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198</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百万円の減となった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から、単年度では指数は改善した。ただし、</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年度平均では前年度同となり、また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依然として類似団体平均を大きく下回っている。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人口減少とともに高齢化率も上昇（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日現在：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％）しており、定住促進や産業基盤の強化など取り組むべき課題は多い状況の中、市の総合計画を着実に実施し活力あるまちづくりを展開しつつ、行政の効率化を進めることで財政の健全化を図る。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138289</xdr:rowOff>
    </xdr:from>
    <xdr:to>
      <xdr:col>23</xdr:col>
      <xdr:colOff>133350</xdr:colOff>
      <xdr:row>44</xdr:row>
      <xdr:rowOff>138289</xdr:rowOff>
    </xdr:to>
    <xdr:cxnSp macro="">
      <xdr:nvCxnSpPr>
        <xdr:cNvPr id="69" name="直線コネクタ 68"/>
        <xdr:cNvCxnSpPr/>
      </xdr:nvCxnSpPr>
      <xdr:spPr>
        <a:xfrm>
          <a:off x="4114800" y="76820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138289</xdr:rowOff>
    </xdr:from>
    <xdr:to>
      <xdr:col>19</xdr:col>
      <xdr:colOff>133350</xdr:colOff>
      <xdr:row>44</xdr:row>
      <xdr:rowOff>165100</xdr:rowOff>
    </xdr:to>
    <xdr:cxnSp macro="">
      <xdr:nvCxnSpPr>
        <xdr:cNvPr id="72" name="直線コネクタ 71"/>
        <xdr:cNvCxnSpPr/>
      </xdr:nvCxnSpPr>
      <xdr:spPr>
        <a:xfrm flipV="1">
          <a:off x="3225800" y="76820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45</xdr:row>
      <xdr:rowOff>7055</xdr:rowOff>
    </xdr:to>
    <xdr:cxnSp macro="">
      <xdr:nvCxnSpPr>
        <xdr:cNvPr id="75" name="直線コネクタ 74"/>
        <xdr:cNvCxnSpPr/>
      </xdr:nvCxnSpPr>
      <xdr:spPr>
        <a:xfrm flipV="1">
          <a:off x="2336800" y="77089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7055</xdr:rowOff>
    </xdr:from>
    <xdr:to>
      <xdr:col>11</xdr:col>
      <xdr:colOff>31750</xdr:colOff>
      <xdr:row>45</xdr:row>
      <xdr:rowOff>47272</xdr:rowOff>
    </xdr:to>
    <xdr:cxnSp macro="">
      <xdr:nvCxnSpPr>
        <xdr:cNvPr id="78" name="直線コネクタ 77"/>
        <xdr:cNvCxnSpPr/>
      </xdr:nvCxnSpPr>
      <xdr:spPr>
        <a:xfrm flipV="1">
          <a:off x="1447800" y="77223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57855</xdr:rowOff>
    </xdr:from>
    <xdr:to>
      <xdr:col>11</xdr:col>
      <xdr:colOff>82550</xdr:colOff>
      <xdr:row>43</xdr:row>
      <xdr:rowOff>159455</xdr:rowOff>
    </xdr:to>
    <xdr:sp macro="" textlink="">
      <xdr:nvSpPr>
        <xdr:cNvPr id="79" name="フローチャート: 判断 78"/>
        <xdr:cNvSpPr/>
      </xdr:nvSpPr>
      <xdr:spPr>
        <a:xfrm>
          <a:off x="22860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169632</xdr:rowOff>
    </xdr:from>
    <xdr:ext cx="762000" cy="259045"/>
    <xdr:sp macro="" textlink="">
      <xdr:nvSpPr>
        <xdr:cNvPr id="80" name="テキスト ボックス 79"/>
        <xdr:cNvSpPr txBox="1"/>
      </xdr:nvSpPr>
      <xdr:spPr>
        <a:xfrm>
          <a:off x="1955800" y="719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87489</xdr:rowOff>
    </xdr:from>
    <xdr:to>
      <xdr:col>23</xdr:col>
      <xdr:colOff>184150</xdr:colOff>
      <xdr:row>45</xdr:row>
      <xdr:rowOff>17639</xdr:rowOff>
    </xdr:to>
    <xdr:sp macro="" textlink="">
      <xdr:nvSpPr>
        <xdr:cNvPr id="88" name="楕円 87"/>
        <xdr:cNvSpPr/>
      </xdr:nvSpPr>
      <xdr:spPr>
        <a:xfrm>
          <a:off x="49022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154816</xdr:rowOff>
    </xdr:from>
    <xdr:ext cx="762000" cy="259045"/>
    <xdr:sp macro="" textlink="">
      <xdr:nvSpPr>
        <xdr:cNvPr id="89" name="財政力該当値テキスト"/>
        <xdr:cNvSpPr txBox="1"/>
      </xdr:nvSpPr>
      <xdr:spPr>
        <a:xfrm>
          <a:off x="5041900" y="752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87489</xdr:rowOff>
    </xdr:from>
    <xdr:to>
      <xdr:col>19</xdr:col>
      <xdr:colOff>184150</xdr:colOff>
      <xdr:row>45</xdr:row>
      <xdr:rowOff>17639</xdr:rowOff>
    </xdr:to>
    <xdr:sp macro="" textlink="">
      <xdr:nvSpPr>
        <xdr:cNvPr id="90" name="楕円 89"/>
        <xdr:cNvSpPr/>
      </xdr:nvSpPr>
      <xdr:spPr>
        <a:xfrm>
          <a:off x="40640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2416</xdr:rowOff>
    </xdr:from>
    <xdr:ext cx="736600" cy="259045"/>
    <xdr:sp macro="" textlink="">
      <xdr:nvSpPr>
        <xdr:cNvPr id="91" name="テキスト ボックス 90"/>
        <xdr:cNvSpPr txBox="1"/>
      </xdr:nvSpPr>
      <xdr:spPr>
        <a:xfrm>
          <a:off x="3733800" y="771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2" name="楕円 91"/>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3" name="テキスト ボックス 92"/>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127705</xdr:rowOff>
    </xdr:from>
    <xdr:to>
      <xdr:col>11</xdr:col>
      <xdr:colOff>82550</xdr:colOff>
      <xdr:row>45</xdr:row>
      <xdr:rowOff>57855</xdr:rowOff>
    </xdr:to>
    <xdr:sp macro="" textlink="">
      <xdr:nvSpPr>
        <xdr:cNvPr id="94" name="楕円 93"/>
        <xdr:cNvSpPr/>
      </xdr:nvSpPr>
      <xdr:spPr>
        <a:xfrm>
          <a:off x="2286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42632</xdr:rowOff>
    </xdr:from>
    <xdr:ext cx="762000" cy="259045"/>
    <xdr:sp macro="" textlink="">
      <xdr:nvSpPr>
        <xdr:cNvPr id="95" name="テキスト ボックス 94"/>
        <xdr:cNvSpPr txBox="1"/>
      </xdr:nvSpPr>
      <xdr:spPr>
        <a:xfrm>
          <a:off x="1955800" y="775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167922</xdr:rowOff>
    </xdr:from>
    <xdr:to>
      <xdr:col>7</xdr:col>
      <xdr:colOff>31750</xdr:colOff>
      <xdr:row>45</xdr:row>
      <xdr:rowOff>98072</xdr:rowOff>
    </xdr:to>
    <xdr:sp macro="" textlink="">
      <xdr:nvSpPr>
        <xdr:cNvPr id="96" name="楕円 95"/>
        <xdr:cNvSpPr/>
      </xdr:nvSpPr>
      <xdr:spPr>
        <a:xfrm>
          <a:off x="1397000" y="77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82849</xdr:rowOff>
    </xdr:from>
    <xdr:ext cx="762000" cy="259045"/>
    <xdr:sp macro="" textlink="">
      <xdr:nvSpPr>
        <xdr:cNvPr id="97" name="テキスト ボックス 96"/>
        <xdr:cNvSpPr txBox="1"/>
      </xdr:nvSpPr>
      <xdr:spPr>
        <a:xfrm>
          <a:off x="1066800" y="779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分子である経常経費充当一般財源については、公債費の減を主因とし、全体で△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分母である臨時財政対策債を含む</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経常一般財源総額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については、普通交付税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及び地方消費税交付金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の減の影響が大きく、全体で△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分子、分母ともに減とな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分母の減の影響が大きかったことから、＋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％となった。全国平均及び岩手県平均を下回っているものの、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上回ったことから、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義務的経費の削減に努め、比率の抑制を図る。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102108</xdr:rowOff>
    </xdr:from>
    <xdr:to>
      <xdr:col>23</xdr:col>
      <xdr:colOff>133350</xdr:colOff>
      <xdr:row>64</xdr:row>
      <xdr:rowOff>150368</xdr:rowOff>
    </xdr:to>
    <xdr:cxnSp macro="">
      <xdr:nvCxnSpPr>
        <xdr:cNvPr id="130" name="直線コネクタ 129"/>
        <xdr:cNvCxnSpPr/>
      </xdr:nvCxnSpPr>
      <xdr:spPr>
        <a:xfrm>
          <a:off x="4114800" y="1107490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96791</xdr:rowOff>
    </xdr:from>
    <xdr:ext cx="762000" cy="259045"/>
    <xdr:sp macro="" textlink="">
      <xdr:nvSpPr>
        <xdr:cNvPr id="131" name="財政構造の弾力性平均値テキスト"/>
        <xdr:cNvSpPr txBox="1"/>
      </xdr:nvSpPr>
      <xdr:spPr>
        <a:xfrm>
          <a:off x="5041900" y="1089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102108</xdr:rowOff>
    </xdr:from>
    <xdr:to>
      <xdr:col>19</xdr:col>
      <xdr:colOff>133350</xdr:colOff>
      <xdr:row>64</xdr:row>
      <xdr:rowOff>102108</xdr:rowOff>
    </xdr:to>
    <xdr:cxnSp macro="">
      <xdr:nvCxnSpPr>
        <xdr:cNvPr id="133" name="直線コネクタ 132"/>
        <xdr:cNvCxnSpPr/>
      </xdr:nvCxnSpPr>
      <xdr:spPr>
        <a:xfrm>
          <a:off x="3225800" y="11074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35" name="テキスト ボックス 134"/>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102108</xdr:rowOff>
    </xdr:from>
    <xdr:to>
      <xdr:col>15</xdr:col>
      <xdr:colOff>82550</xdr:colOff>
      <xdr:row>65</xdr:row>
      <xdr:rowOff>7874</xdr:rowOff>
    </xdr:to>
    <xdr:cxnSp macro="">
      <xdr:nvCxnSpPr>
        <xdr:cNvPr id="136" name="直線コネクタ 135"/>
        <xdr:cNvCxnSpPr/>
      </xdr:nvCxnSpPr>
      <xdr:spPr>
        <a:xfrm flipV="1">
          <a:off x="2336800" y="1107490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8" name="テキスト ボックス 137"/>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7874</xdr:rowOff>
    </xdr:from>
    <xdr:to>
      <xdr:col>11</xdr:col>
      <xdr:colOff>31750</xdr:colOff>
      <xdr:row>65</xdr:row>
      <xdr:rowOff>75438</xdr:rowOff>
    </xdr:to>
    <xdr:cxnSp macro="">
      <xdr:nvCxnSpPr>
        <xdr:cNvPr id="139" name="直線コネクタ 138"/>
        <xdr:cNvCxnSpPr/>
      </xdr:nvCxnSpPr>
      <xdr:spPr>
        <a:xfrm flipV="1">
          <a:off x="1447800" y="1115212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167911</xdr:rowOff>
    </xdr:from>
    <xdr:ext cx="762000" cy="259045"/>
    <xdr:sp macro="" textlink="">
      <xdr:nvSpPr>
        <xdr:cNvPr id="143" name="テキスト ボックス 142"/>
        <xdr:cNvSpPr txBox="1"/>
      </xdr:nvSpPr>
      <xdr:spPr>
        <a:xfrm>
          <a:off x="1066800" y="1079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99568</xdr:rowOff>
    </xdr:from>
    <xdr:to>
      <xdr:col>23</xdr:col>
      <xdr:colOff>184150</xdr:colOff>
      <xdr:row>65</xdr:row>
      <xdr:rowOff>29718</xdr:rowOff>
    </xdr:to>
    <xdr:sp macro="" textlink="">
      <xdr:nvSpPr>
        <xdr:cNvPr id="149" name="楕円 148"/>
        <xdr:cNvSpPr/>
      </xdr:nvSpPr>
      <xdr:spPr>
        <a:xfrm>
          <a:off x="49022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71645</xdr:rowOff>
    </xdr:from>
    <xdr:ext cx="762000" cy="259045"/>
    <xdr:sp macro="" textlink="">
      <xdr:nvSpPr>
        <xdr:cNvPr id="150" name="財政構造の弾力性該当値テキスト"/>
        <xdr:cNvSpPr txBox="1"/>
      </xdr:nvSpPr>
      <xdr:spPr>
        <a:xfrm>
          <a:off x="5041900" y="1104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51308</xdr:rowOff>
    </xdr:from>
    <xdr:to>
      <xdr:col>19</xdr:col>
      <xdr:colOff>184150</xdr:colOff>
      <xdr:row>64</xdr:row>
      <xdr:rowOff>152908</xdr:rowOff>
    </xdr:to>
    <xdr:sp macro="" textlink="">
      <xdr:nvSpPr>
        <xdr:cNvPr id="151" name="楕円 150"/>
        <xdr:cNvSpPr/>
      </xdr:nvSpPr>
      <xdr:spPr>
        <a:xfrm>
          <a:off x="4064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163085</xdr:rowOff>
    </xdr:from>
    <xdr:ext cx="736600" cy="259045"/>
    <xdr:sp macro="" textlink="">
      <xdr:nvSpPr>
        <xdr:cNvPr id="152" name="テキスト ボックス 151"/>
        <xdr:cNvSpPr txBox="1"/>
      </xdr:nvSpPr>
      <xdr:spPr>
        <a:xfrm>
          <a:off x="3733800" y="1079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51308</xdr:rowOff>
    </xdr:from>
    <xdr:to>
      <xdr:col>15</xdr:col>
      <xdr:colOff>133350</xdr:colOff>
      <xdr:row>64</xdr:row>
      <xdr:rowOff>152908</xdr:rowOff>
    </xdr:to>
    <xdr:sp macro="" textlink="">
      <xdr:nvSpPr>
        <xdr:cNvPr id="153" name="楕円 152"/>
        <xdr:cNvSpPr/>
      </xdr:nvSpPr>
      <xdr:spPr>
        <a:xfrm>
          <a:off x="3175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54" name="テキスト ボックス 153"/>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128524</xdr:rowOff>
    </xdr:from>
    <xdr:to>
      <xdr:col>11</xdr:col>
      <xdr:colOff>82550</xdr:colOff>
      <xdr:row>65</xdr:row>
      <xdr:rowOff>58674</xdr:rowOff>
    </xdr:to>
    <xdr:sp macro="" textlink="">
      <xdr:nvSpPr>
        <xdr:cNvPr id="155" name="楕円 154"/>
        <xdr:cNvSpPr/>
      </xdr:nvSpPr>
      <xdr:spPr>
        <a:xfrm>
          <a:off x="2286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43451</xdr:rowOff>
    </xdr:from>
    <xdr:ext cx="762000" cy="259045"/>
    <xdr:sp macro="" textlink="">
      <xdr:nvSpPr>
        <xdr:cNvPr id="156" name="テキスト ボックス 155"/>
        <xdr:cNvSpPr txBox="1"/>
      </xdr:nvSpPr>
      <xdr:spPr>
        <a:xfrm>
          <a:off x="1955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57" name="楕円 156"/>
        <xdr:cNvSpPr/>
      </xdr:nvSpPr>
      <xdr:spPr>
        <a:xfrm>
          <a:off x="1397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111015</xdr:rowOff>
    </xdr:from>
    <xdr:ext cx="762000" cy="259045"/>
    <xdr:sp macro="" textlink="">
      <xdr:nvSpPr>
        <xdr:cNvPr id="158" name="テキスト ボックス 157"/>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人件費については、議員報酬の減及び東日本大震災からの復興の進捗に伴う人件費の減を主因とし、対前年度比△</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百万円（△</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％）の減、物件費については、平成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年台風</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号災害にかかる災害廃棄物処理事業の減を主因として、対前年度比△</a:t>
          </a:r>
          <a:r>
            <a:rPr kumimoji="1" lang="en-US" altLang="ja-JP" sz="1100">
              <a:latin typeface="ＭＳ Ｐゴシック" panose="020B0600070205080204" pitchFamily="50" charset="-128"/>
              <a:ea typeface="ＭＳ Ｐゴシック" panose="020B0600070205080204" pitchFamily="50" charset="-128"/>
            </a:rPr>
            <a:t>165</a:t>
          </a:r>
          <a:r>
            <a:rPr kumimoji="1" lang="ja-JP" altLang="en-US" sz="1100">
              <a:latin typeface="ＭＳ Ｐゴシック" panose="020B0600070205080204" pitchFamily="50" charset="-128"/>
              <a:ea typeface="ＭＳ Ｐゴシック" panose="020B0600070205080204" pitchFamily="50" charset="-128"/>
            </a:rPr>
            <a:t>百万円（△</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％）の減となり、人口１人当たりの決算額も対前年度比で△</a:t>
          </a:r>
          <a:r>
            <a:rPr kumimoji="1" lang="en-US" altLang="ja-JP" sz="1100">
              <a:latin typeface="ＭＳ Ｐゴシック" panose="020B0600070205080204" pitchFamily="50" charset="-128"/>
              <a:ea typeface="ＭＳ Ｐゴシック" panose="020B0600070205080204" pitchFamily="50" charset="-128"/>
            </a:rPr>
            <a:t>505</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％）の減となったが、依然として類似団体平均を大きく上回っている。</a:t>
          </a:r>
        </a:p>
        <a:p>
          <a:r>
            <a:rPr kumimoji="1" lang="ja-JP" altLang="en-US" sz="1100">
              <a:latin typeface="ＭＳ Ｐゴシック" panose="020B0600070205080204" pitchFamily="50" charset="-128"/>
              <a:ea typeface="ＭＳ Ｐゴシック" panose="020B0600070205080204" pitchFamily="50" charset="-128"/>
            </a:rPr>
            <a:t>　公共施設の適正な配置や更新等により物件費の抑制を図るとともに、指定管理制度を含めた民間委託を進めることで人件費の抑制を図る。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127952</xdr:rowOff>
    </xdr:from>
    <xdr:to>
      <xdr:col>23</xdr:col>
      <xdr:colOff>133350</xdr:colOff>
      <xdr:row>85</xdr:row>
      <xdr:rowOff>132826</xdr:rowOff>
    </xdr:to>
    <xdr:cxnSp macro="">
      <xdr:nvCxnSpPr>
        <xdr:cNvPr id="191" name="直線コネクタ 190"/>
        <xdr:cNvCxnSpPr/>
      </xdr:nvCxnSpPr>
      <xdr:spPr>
        <a:xfrm flipV="1">
          <a:off x="4114800" y="14701202"/>
          <a:ext cx="838200" cy="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28793</xdr:rowOff>
    </xdr:from>
    <xdr:ext cx="762000" cy="259045"/>
    <xdr:sp macro="" textlink="">
      <xdr:nvSpPr>
        <xdr:cNvPr id="192" name="人件費・物件費等の状況平均値テキスト"/>
        <xdr:cNvSpPr txBox="1"/>
      </xdr:nvSpPr>
      <xdr:spPr>
        <a:xfrm>
          <a:off x="5041900" y="13916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132826</xdr:rowOff>
    </xdr:from>
    <xdr:to>
      <xdr:col>19</xdr:col>
      <xdr:colOff>133350</xdr:colOff>
      <xdr:row>85</xdr:row>
      <xdr:rowOff>160682</xdr:rowOff>
    </xdr:to>
    <xdr:cxnSp macro="">
      <xdr:nvCxnSpPr>
        <xdr:cNvPr id="194" name="直線コネクタ 193"/>
        <xdr:cNvCxnSpPr/>
      </xdr:nvCxnSpPr>
      <xdr:spPr>
        <a:xfrm flipV="1">
          <a:off x="3225800" y="14706076"/>
          <a:ext cx="889000" cy="2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121417</xdr:rowOff>
    </xdr:from>
    <xdr:ext cx="736600" cy="259045"/>
    <xdr:sp macro="" textlink="">
      <xdr:nvSpPr>
        <xdr:cNvPr id="196" name="テキスト ボックス 195"/>
        <xdr:cNvSpPr txBox="1"/>
      </xdr:nvSpPr>
      <xdr:spPr>
        <a:xfrm>
          <a:off x="3733800" y="138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83302</xdr:rowOff>
    </xdr:from>
    <xdr:to>
      <xdr:col>15</xdr:col>
      <xdr:colOff>82550</xdr:colOff>
      <xdr:row>85</xdr:row>
      <xdr:rowOff>160682</xdr:rowOff>
    </xdr:to>
    <xdr:cxnSp macro="">
      <xdr:nvCxnSpPr>
        <xdr:cNvPr id="197" name="直線コネクタ 196"/>
        <xdr:cNvCxnSpPr/>
      </xdr:nvCxnSpPr>
      <xdr:spPr>
        <a:xfrm>
          <a:off x="2336800" y="14656552"/>
          <a:ext cx="889000" cy="7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162236</xdr:rowOff>
    </xdr:from>
    <xdr:ext cx="762000" cy="259045"/>
    <xdr:sp macro="" textlink="">
      <xdr:nvSpPr>
        <xdr:cNvPr id="199" name="テキスト ボックス 198"/>
        <xdr:cNvSpPr txBox="1"/>
      </xdr:nvSpPr>
      <xdr:spPr>
        <a:xfrm>
          <a:off x="2844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83302</xdr:rowOff>
    </xdr:from>
    <xdr:to>
      <xdr:col>11</xdr:col>
      <xdr:colOff>31750</xdr:colOff>
      <xdr:row>86</xdr:row>
      <xdr:rowOff>133384</xdr:rowOff>
    </xdr:to>
    <xdr:cxnSp macro="">
      <xdr:nvCxnSpPr>
        <xdr:cNvPr id="200" name="直線コネクタ 199"/>
        <xdr:cNvCxnSpPr/>
      </xdr:nvCxnSpPr>
      <xdr:spPr>
        <a:xfrm flipV="1">
          <a:off x="1447800" y="14656552"/>
          <a:ext cx="889000" cy="22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1" name="フローチャート: 判断 200"/>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146502</xdr:rowOff>
    </xdr:from>
    <xdr:ext cx="762000" cy="259045"/>
    <xdr:sp macro="" textlink="">
      <xdr:nvSpPr>
        <xdr:cNvPr id="202" name="テキスト ボックス 201"/>
        <xdr:cNvSpPr txBox="1"/>
      </xdr:nvSpPr>
      <xdr:spPr>
        <a:xfrm>
          <a:off x="1955800" y="1403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88881</xdr:rowOff>
    </xdr:from>
    <xdr:ext cx="762000" cy="259045"/>
    <xdr:sp macro="" textlink="">
      <xdr:nvSpPr>
        <xdr:cNvPr id="204" name="テキスト ボックス 203"/>
        <xdr:cNvSpPr txBox="1"/>
      </xdr:nvSpPr>
      <xdr:spPr>
        <a:xfrm>
          <a:off x="1066800" y="1380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77152</xdr:rowOff>
    </xdr:from>
    <xdr:to>
      <xdr:col>23</xdr:col>
      <xdr:colOff>184150</xdr:colOff>
      <xdr:row>86</xdr:row>
      <xdr:rowOff>7302</xdr:rowOff>
    </xdr:to>
    <xdr:sp macro="" textlink="">
      <xdr:nvSpPr>
        <xdr:cNvPr id="210" name="楕円 209"/>
        <xdr:cNvSpPr/>
      </xdr:nvSpPr>
      <xdr:spPr>
        <a:xfrm>
          <a:off x="4902200" y="1465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49229</xdr:rowOff>
    </xdr:from>
    <xdr:ext cx="762000" cy="259045"/>
    <xdr:sp macro="" textlink="">
      <xdr:nvSpPr>
        <xdr:cNvPr id="211" name="人件費・物件費等の状況該当値テキスト"/>
        <xdr:cNvSpPr txBox="1"/>
      </xdr:nvSpPr>
      <xdr:spPr>
        <a:xfrm>
          <a:off x="5041900" y="1462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82026</xdr:rowOff>
    </xdr:from>
    <xdr:to>
      <xdr:col>19</xdr:col>
      <xdr:colOff>184150</xdr:colOff>
      <xdr:row>86</xdr:row>
      <xdr:rowOff>12176</xdr:rowOff>
    </xdr:to>
    <xdr:sp macro="" textlink="">
      <xdr:nvSpPr>
        <xdr:cNvPr id="212" name="楕円 211"/>
        <xdr:cNvSpPr/>
      </xdr:nvSpPr>
      <xdr:spPr>
        <a:xfrm>
          <a:off x="4064000" y="1465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168403</xdr:rowOff>
    </xdr:from>
    <xdr:ext cx="736600" cy="259045"/>
    <xdr:sp macro="" textlink="">
      <xdr:nvSpPr>
        <xdr:cNvPr id="213" name="テキスト ボックス 212"/>
        <xdr:cNvSpPr txBox="1"/>
      </xdr:nvSpPr>
      <xdr:spPr>
        <a:xfrm>
          <a:off x="3733800" y="14741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109882</xdr:rowOff>
    </xdr:from>
    <xdr:to>
      <xdr:col>15</xdr:col>
      <xdr:colOff>133350</xdr:colOff>
      <xdr:row>86</xdr:row>
      <xdr:rowOff>40032</xdr:rowOff>
    </xdr:to>
    <xdr:sp macro="" textlink="">
      <xdr:nvSpPr>
        <xdr:cNvPr id="214" name="楕円 213"/>
        <xdr:cNvSpPr/>
      </xdr:nvSpPr>
      <xdr:spPr>
        <a:xfrm>
          <a:off x="3175000" y="1468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24809</xdr:rowOff>
    </xdr:from>
    <xdr:ext cx="762000" cy="259045"/>
    <xdr:sp macro="" textlink="">
      <xdr:nvSpPr>
        <xdr:cNvPr id="215" name="テキスト ボックス 214"/>
        <xdr:cNvSpPr txBox="1"/>
      </xdr:nvSpPr>
      <xdr:spPr>
        <a:xfrm>
          <a:off x="2844800" y="1476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32502</xdr:rowOff>
    </xdr:from>
    <xdr:to>
      <xdr:col>11</xdr:col>
      <xdr:colOff>82550</xdr:colOff>
      <xdr:row>85</xdr:row>
      <xdr:rowOff>134102</xdr:rowOff>
    </xdr:to>
    <xdr:sp macro="" textlink="">
      <xdr:nvSpPr>
        <xdr:cNvPr id="216" name="楕円 215"/>
        <xdr:cNvSpPr/>
      </xdr:nvSpPr>
      <xdr:spPr>
        <a:xfrm>
          <a:off x="2286000" y="1460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118879</xdr:rowOff>
    </xdr:from>
    <xdr:ext cx="762000" cy="259045"/>
    <xdr:sp macro="" textlink="">
      <xdr:nvSpPr>
        <xdr:cNvPr id="217" name="テキスト ボックス 216"/>
        <xdr:cNvSpPr txBox="1"/>
      </xdr:nvSpPr>
      <xdr:spPr>
        <a:xfrm>
          <a:off x="1955800" y="1469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82584</xdr:rowOff>
    </xdr:from>
    <xdr:to>
      <xdr:col>7</xdr:col>
      <xdr:colOff>31750</xdr:colOff>
      <xdr:row>87</xdr:row>
      <xdr:rowOff>12734</xdr:rowOff>
    </xdr:to>
    <xdr:sp macro="" textlink="">
      <xdr:nvSpPr>
        <xdr:cNvPr id="218" name="楕円 217"/>
        <xdr:cNvSpPr/>
      </xdr:nvSpPr>
      <xdr:spPr>
        <a:xfrm>
          <a:off x="1397000" y="1482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168961</xdr:rowOff>
    </xdr:from>
    <xdr:ext cx="762000" cy="259045"/>
    <xdr:sp macro="" textlink="">
      <xdr:nvSpPr>
        <xdr:cNvPr id="219" name="テキスト ボックス 218"/>
        <xdr:cNvSpPr txBox="1"/>
      </xdr:nvSpPr>
      <xdr:spPr>
        <a:xfrm>
          <a:off x="1066800" y="1491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近年、ラスパイレス指数については類似団体平均を常に下回った状態で推移しており、将来的にも同様に推移するものと予想される。</a:t>
          </a:r>
        </a:p>
        <a:p>
          <a:r>
            <a:rPr kumimoji="1" lang="ja-JP" altLang="en-US" sz="1100">
              <a:latin typeface="ＭＳ Ｐゴシック" panose="020B0600070205080204" pitchFamily="50" charset="-128"/>
              <a:ea typeface="ＭＳ Ｐゴシック" panose="020B0600070205080204" pitchFamily="50" charset="-128"/>
            </a:rPr>
            <a:t>　今後も国の動向等を踏まえながら、引き続き適正な給与水準となるように努める。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10886</xdr:rowOff>
    </xdr:from>
    <xdr:to>
      <xdr:col>81</xdr:col>
      <xdr:colOff>44450</xdr:colOff>
      <xdr:row>81</xdr:row>
      <xdr:rowOff>45357</xdr:rowOff>
    </xdr:to>
    <xdr:cxnSp macro="">
      <xdr:nvCxnSpPr>
        <xdr:cNvPr id="255" name="直線コネクタ 254"/>
        <xdr:cNvCxnSpPr/>
      </xdr:nvCxnSpPr>
      <xdr:spPr>
        <a:xfrm flipV="1">
          <a:off x="16179800" y="1389833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55534</xdr:rowOff>
    </xdr:from>
    <xdr:ext cx="762000" cy="259045"/>
    <xdr:sp macro="" textlink="">
      <xdr:nvSpPr>
        <xdr:cNvPr id="256"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45357</xdr:rowOff>
    </xdr:from>
    <xdr:to>
      <xdr:col>77</xdr:col>
      <xdr:colOff>44450</xdr:colOff>
      <xdr:row>81</xdr:row>
      <xdr:rowOff>45357</xdr:rowOff>
    </xdr:to>
    <xdr:cxnSp macro="">
      <xdr:nvCxnSpPr>
        <xdr:cNvPr id="258" name="直線コネクタ 257"/>
        <xdr:cNvCxnSpPr/>
      </xdr:nvCxnSpPr>
      <xdr:spPr>
        <a:xfrm>
          <a:off x="15290800" y="139328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60" name="テキスト ボックス 259"/>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45357</xdr:rowOff>
    </xdr:from>
    <xdr:to>
      <xdr:col>72</xdr:col>
      <xdr:colOff>203200</xdr:colOff>
      <xdr:row>81</xdr:row>
      <xdr:rowOff>148771</xdr:rowOff>
    </xdr:to>
    <xdr:cxnSp macro="">
      <xdr:nvCxnSpPr>
        <xdr:cNvPr id="261" name="直線コネクタ 260"/>
        <xdr:cNvCxnSpPr/>
      </xdr:nvCxnSpPr>
      <xdr:spPr>
        <a:xfrm flipV="1">
          <a:off x="14401800" y="1393280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135363</xdr:rowOff>
    </xdr:from>
    <xdr:ext cx="762000" cy="259045"/>
    <xdr:sp macro="" textlink="">
      <xdr:nvSpPr>
        <xdr:cNvPr id="263" name="テキスト ボックス 262"/>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9979</xdr:rowOff>
    </xdr:from>
    <xdr:to>
      <xdr:col>68</xdr:col>
      <xdr:colOff>152400</xdr:colOff>
      <xdr:row>81</xdr:row>
      <xdr:rowOff>148771</xdr:rowOff>
    </xdr:to>
    <xdr:cxnSp macro="">
      <xdr:nvCxnSpPr>
        <xdr:cNvPr id="264" name="直線コネクタ 263"/>
        <xdr:cNvCxnSpPr/>
      </xdr:nvCxnSpPr>
      <xdr:spPr>
        <a:xfrm>
          <a:off x="13512800" y="13725979"/>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5" name="フローチャート: 判断 264"/>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66" name="テキスト ボックス 265"/>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83656</xdr:rowOff>
    </xdr:from>
    <xdr:ext cx="762000" cy="259045"/>
    <xdr:sp macro="" textlink="">
      <xdr:nvSpPr>
        <xdr:cNvPr id="268" name="テキスト ボックス 267"/>
        <xdr:cNvSpPr txBox="1"/>
      </xdr:nvSpPr>
      <xdr:spPr>
        <a:xfrm>
          <a:off x="131318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131536</xdr:rowOff>
    </xdr:from>
    <xdr:to>
      <xdr:col>81</xdr:col>
      <xdr:colOff>95250</xdr:colOff>
      <xdr:row>81</xdr:row>
      <xdr:rowOff>61686</xdr:rowOff>
    </xdr:to>
    <xdr:sp macro="" textlink="">
      <xdr:nvSpPr>
        <xdr:cNvPr id="274" name="楕円 273"/>
        <xdr:cNvSpPr/>
      </xdr:nvSpPr>
      <xdr:spPr>
        <a:xfrm>
          <a:off x="16967200" y="138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148063</xdr:rowOff>
    </xdr:from>
    <xdr:ext cx="762000" cy="259045"/>
    <xdr:sp macro="" textlink="">
      <xdr:nvSpPr>
        <xdr:cNvPr id="275" name="給与水準   （国との比較）該当値テキスト"/>
        <xdr:cNvSpPr txBox="1"/>
      </xdr:nvSpPr>
      <xdr:spPr>
        <a:xfrm>
          <a:off x="17106900" y="1369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166007</xdr:rowOff>
    </xdr:from>
    <xdr:to>
      <xdr:col>77</xdr:col>
      <xdr:colOff>95250</xdr:colOff>
      <xdr:row>81</xdr:row>
      <xdr:rowOff>96157</xdr:rowOff>
    </xdr:to>
    <xdr:sp macro="" textlink="">
      <xdr:nvSpPr>
        <xdr:cNvPr id="276" name="楕円 275"/>
        <xdr:cNvSpPr/>
      </xdr:nvSpPr>
      <xdr:spPr>
        <a:xfrm>
          <a:off x="16129000" y="13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106334</xdr:rowOff>
    </xdr:from>
    <xdr:ext cx="736600" cy="259045"/>
    <xdr:sp macro="" textlink="">
      <xdr:nvSpPr>
        <xdr:cNvPr id="277" name="テキスト ボックス 276"/>
        <xdr:cNvSpPr txBox="1"/>
      </xdr:nvSpPr>
      <xdr:spPr>
        <a:xfrm>
          <a:off x="15798800" y="13650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166007</xdr:rowOff>
    </xdr:from>
    <xdr:to>
      <xdr:col>73</xdr:col>
      <xdr:colOff>44450</xdr:colOff>
      <xdr:row>81</xdr:row>
      <xdr:rowOff>96157</xdr:rowOff>
    </xdr:to>
    <xdr:sp macro="" textlink="">
      <xdr:nvSpPr>
        <xdr:cNvPr id="278" name="楕円 277"/>
        <xdr:cNvSpPr/>
      </xdr:nvSpPr>
      <xdr:spPr>
        <a:xfrm>
          <a:off x="15240000" y="13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106334</xdr:rowOff>
    </xdr:from>
    <xdr:ext cx="762000" cy="259045"/>
    <xdr:sp macro="" textlink="">
      <xdr:nvSpPr>
        <xdr:cNvPr id="279" name="テキスト ボックス 278"/>
        <xdr:cNvSpPr txBox="1"/>
      </xdr:nvSpPr>
      <xdr:spPr>
        <a:xfrm>
          <a:off x="14909800" y="1365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97971</xdr:rowOff>
    </xdr:from>
    <xdr:to>
      <xdr:col>68</xdr:col>
      <xdr:colOff>203200</xdr:colOff>
      <xdr:row>82</xdr:row>
      <xdr:rowOff>28121</xdr:rowOff>
    </xdr:to>
    <xdr:sp macro="" textlink="">
      <xdr:nvSpPr>
        <xdr:cNvPr id="280" name="楕円 279"/>
        <xdr:cNvSpPr/>
      </xdr:nvSpPr>
      <xdr:spPr>
        <a:xfrm>
          <a:off x="14351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38298</xdr:rowOff>
    </xdr:from>
    <xdr:ext cx="762000" cy="259045"/>
    <xdr:sp macro="" textlink="">
      <xdr:nvSpPr>
        <xdr:cNvPr id="281" name="テキスト ボックス 280"/>
        <xdr:cNvSpPr txBox="1"/>
      </xdr:nvSpPr>
      <xdr:spPr>
        <a:xfrm>
          <a:off x="14020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130629</xdr:rowOff>
    </xdr:from>
    <xdr:to>
      <xdr:col>64</xdr:col>
      <xdr:colOff>152400</xdr:colOff>
      <xdr:row>80</xdr:row>
      <xdr:rowOff>60779</xdr:rowOff>
    </xdr:to>
    <xdr:sp macro="" textlink="">
      <xdr:nvSpPr>
        <xdr:cNvPr id="282" name="楕円 281"/>
        <xdr:cNvSpPr/>
      </xdr:nvSpPr>
      <xdr:spPr>
        <a:xfrm>
          <a:off x="13462000" y="1367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70956</xdr:rowOff>
    </xdr:from>
    <xdr:ext cx="762000" cy="259045"/>
    <xdr:sp macro="" textlink="">
      <xdr:nvSpPr>
        <xdr:cNvPr id="283" name="テキスト ボックス 282"/>
        <xdr:cNvSpPr txBox="1"/>
      </xdr:nvSpPr>
      <xdr:spPr>
        <a:xfrm>
          <a:off x="13131800" y="13444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給食センター、ゴミ収集の民間委託の推進等は行っているものの、２度の合併により市の面積が広大となったことに合わせ、保有する公共施設の数量も類似団体を大きく上回っていることから、人口千人当たり職員数も類似団体平均を上回っている状況である。</a:t>
          </a:r>
        </a:p>
        <a:p>
          <a:r>
            <a:rPr kumimoji="1" lang="ja-JP" altLang="en-US" sz="1100">
              <a:latin typeface="ＭＳ Ｐゴシック" panose="020B0600070205080204" pitchFamily="50" charset="-128"/>
              <a:ea typeface="ＭＳ Ｐゴシック" panose="020B0600070205080204" pitchFamily="50" charset="-128"/>
            </a:rPr>
            <a:t>　今後は東日本大震災や台風災害に係る復旧復興事業の進捗状況を勘案しながら、より適切な定員管理に努める。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22754</xdr:rowOff>
    </xdr:from>
    <xdr:to>
      <xdr:col>81</xdr:col>
      <xdr:colOff>44450</xdr:colOff>
      <xdr:row>65</xdr:row>
      <xdr:rowOff>28787</xdr:rowOff>
    </xdr:to>
    <xdr:cxnSp macro="">
      <xdr:nvCxnSpPr>
        <xdr:cNvPr id="318" name="直線コネクタ 317"/>
        <xdr:cNvCxnSpPr/>
      </xdr:nvCxnSpPr>
      <xdr:spPr>
        <a:xfrm flipV="1">
          <a:off x="16179800" y="11167004"/>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165540</xdr:rowOff>
    </xdr:from>
    <xdr:ext cx="762000" cy="259045"/>
    <xdr:sp macro="" textlink="">
      <xdr:nvSpPr>
        <xdr:cNvPr id="319" name="定員管理の状況平均値テキスト"/>
        <xdr:cNvSpPr txBox="1"/>
      </xdr:nvSpPr>
      <xdr:spPr>
        <a:xfrm>
          <a:off x="17106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635</xdr:rowOff>
    </xdr:from>
    <xdr:to>
      <xdr:col>77</xdr:col>
      <xdr:colOff>44450</xdr:colOff>
      <xdr:row>65</xdr:row>
      <xdr:rowOff>28787</xdr:rowOff>
    </xdr:to>
    <xdr:cxnSp macro="">
      <xdr:nvCxnSpPr>
        <xdr:cNvPr id="321" name="直線コネクタ 320"/>
        <xdr:cNvCxnSpPr/>
      </xdr:nvCxnSpPr>
      <xdr:spPr>
        <a:xfrm>
          <a:off x="15290800" y="1114488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75265</xdr:rowOff>
    </xdr:from>
    <xdr:ext cx="736600" cy="259045"/>
    <xdr:sp macro="" textlink="">
      <xdr:nvSpPr>
        <xdr:cNvPr id="323" name="テキスト ボックス 322"/>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635</xdr:rowOff>
    </xdr:from>
    <xdr:to>
      <xdr:col>72</xdr:col>
      <xdr:colOff>203200</xdr:colOff>
      <xdr:row>65</xdr:row>
      <xdr:rowOff>12700</xdr:rowOff>
    </xdr:to>
    <xdr:cxnSp macro="">
      <xdr:nvCxnSpPr>
        <xdr:cNvPr id="324" name="直線コネクタ 323"/>
        <xdr:cNvCxnSpPr/>
      </xdr:nvCxnSpPr>
      <xdr:spPr>
        <a:xfrm flipV="1">
          <a:off x="14401800" y="1114488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69232</xdr:rowOff>
    </xdr:from>
    <xdr:ext cx="762000" cy="259045"/>
    <xdr:sp macro="" textlink="">
      <xdr:nvSpPr>
        <xdr:cNvPr id="326" name="テキスト ボックス 325"/>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12700</xdr:rowOff>
    </xdr:from>
    <xdr:to>
      <xdr:col>68</xdr:col>
      <xdr:colOff>152400</xdr:colOff>
      <xdr:row>65</xdr:row>
      <xdr:rowOff>24765</xdr:rowOff>
    </xdr:to>
    <xdr:cxnSp macro="">
      <xdr:nvCxnSpPr>
        <xdr:cNvPr id="327" name="直線コネクタ 326"/>
        <xdr:cNvCxnSpPr/>
      </xdr:nvCxnSpPr>
      <xdr:spPr>
        <a:xfrm flipV="1">
          <a:off x="13512800" y="1115695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106256</xdr:rowOff>
    </xdr:from>
    <xdr:to>
      <xdr:col>68</xdr:col>
      <xdr:colOff>203200</xdr:colOff>
      <xdr:row>63</xdr:row>
      <xdr:rowOff>36406</xdr:rowOff>
    </xdr:to>
    <xdr:sp macro="" textlink="">
      <xdr:nvSpPr>
        <xdr:cNvPr id="328" name="フローチャート: 判断 327"/>
        <xdr:cNvSpPr/>
      </xdr:nvSpPr>
      <xdr:spPr>
        <a:xfrm>
          <a:off x="14351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46583</xdr:rowOff>
    </xdr:from>
    <xdr:ext cx="762000" cy="259045"/>
    <xdr:sp macro="" textlink="">
      <xdr:nvSpPr>
        <xdr:cNvPr id="329" name="テキスト ボックス 328"/>
        <xdr:cNvSpPr txBox="1"/>
      </xdr:nvSpPr>
      <xdr:spPr>
        <a:xfrm>
          <a:off x="14020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51134</xdr:rowOff>
    </xdr:from>
    <xdr:ext cx="762000" cy="259045"/>
    <xdr:sp macro="" textlink="">
      <xdr:nvSpPr>
        <xdr:cNvPr id="331" name="テキスト ボックス 330"/>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143404</xdr:rowOff>
    </xdr:from>
    <xdr:to>
      <xdr:col>81</xdr:col>
      <xdr:colOff>95250</xdr:colOff>
      <xdr:row>65</xdr:row>
      <xdr:rowOff>73554</xdr:rowOff>
    </xdr:to>
    <xdr:sp macro="" textlink="">
      <xdr:nvSpPr>
        <xdr:cNvPr id="337" name="楕円 336"/>
        <xdr:cNvSpPr/>
      </xdr:nvSpPr>
      <xdr:spPr>
        <a:xfrm>
          <a:off x="16967200" y="1111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115481</xdr:rowOff>
    </xdr:from>
    <xdr:ext cx="762000" cy="259045"/>
    <xdr:sp macro="" textlink="">
      <xdr:nvSpPr>
        <xdr:cNvPr id="338" name="定員管理の状況該当値テキスト"/>
        <xdr:cNvSpPr txBox="1"/>
      </xdr:nvSpPr>
      <xdr:spPr>
        <a:xfrm>
          <a:off x="17106900" y="1108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149437</xdr:rowOff>
    </xdr:from>
    <xdr:to>
      <xdr:col>77</xdr:col>
      <xdr:colOff>95250</xdr:colOff>
      <xdr:row>65</xdr:row>
      <xdr:rowOff>79587</xdr:rowOff>
    </xdr:to>
    <xdr:sp macro="" textlink="">
      <xdr:nvSpPr>
        <xdr:cNvPr id="339" name="楕円 338"/>
        <xdr:cNvSpPr/>
      </xdr:nvSpPr>
      <xdr:spPr>
        <a:xfrm>
          <a:off x="16129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64364</xdr:rowOff>
    </xdr:from>
    <xdr:ext cx="736600" cy="259045"/>
    <xdr:sp macro="" textlink="">
      <xdr:nvSpPr>
        <xdr:cNvPr id="340" name="テキスト ボックス 339"/>
        <xdr:cNvSpPr txBox="1"/>
      </xdr:nvSpPr>
      <xdr:spPr>
        <a:xfrm>
          <a:off x="15798800" y="1120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121285</xdr:rowOff>
    </xdr:from>
    <xdr:to>
      <xdr:col>73</xdr:col>
      <xdr:colOff>44450</xdr:colOff>
      <xdr:row>65</xdr:row>
      <xdr:rowOff>51435</xdr:rowOff>
    </xdr:to>
    <xdr:sp macro="" textlink="">
      <xdr:nvSpPr>
        <xdr:cNvPr id="341" name="楕円 340"/>
        <xdr:cNvSpPr/>
      </xdr:nvSpPr>
      <xdr:spPr>
        <a:xfrm>
          <a:off x="15240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36212</xdr:rowOff>
    </xdr:from>
    <xdr:ext cx="762000" cy="259045"/>
    <xdr:sp macro="" textlink="">
      <xdr:nvSpPr>
        <xdr:cNvPr id="342" name="テキスト ボックス 341"/>
        <xdr:cNvSpPr txBox="1"/>
      </xdr:nvSpPr>
      <xdr:spPr>
        <a:xfrm>
          <a:off x="14909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133350</xdr:rowOff>
    </xdr:from>
    <xdr:to>
      <xdr:col>68</xdr:col>
      <xdr:colOff>203200</xdr:colOff>
      <xdr:row>65</xdr:row>
      <xdr:rowOff>63500</xdr:rowOff>
    </xdr:to>
    <xdr:sp macro="" textlink="">
      <xdr:nvSpPr>
        <xdr:cNvPr id="343" name="楕円 342"/>
        <xdr:cNvSpPr/>
      </xdr:nvSpPr>
      <xdr:spPr>
        <a:xfrm>
          <a:off x="14351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48277</xdr:rowOff>
    </xdr:from>
    <xdr:ext cx="762000" cy="259045"/>
    <xdr:sp macro="" textlink="">
      <xdr:nvSpPr>
        <xdr:cNvPr id="344" name="テキスト ボックス 343"/>
        <xdr:cNvSpPr txBox="1"/>
      </xdr:nvSpPr>
      <xdr:spPr>
        <a:xfrm>
          <a:off x="14020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145415</xdr:rowOff>
    </xdr:from>
    <xdr:to>
      <xdr:col>64</xdr:col>
      <xdr:colOff>152400</xdr:colOff>
      <xdr:row>65</xdr:row>
      <xdr:rowOff>75565</xdr:rowOff>
    </xdr:to>
    <xdr:sp macro="" textlink="">
      <xdr:nvSpPr>
        <xdr:cNvPr id="345" name="楕円 344"/>
        <xdr:cNvSpPr/>
      </xdr:nvSpPr>
      <xdr:spPr>
        <a:xfrm>
          <a:off x="13462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60342</xdr:rowOff>
    </xdr:from>
    <xdr:ext cx="762000" cy="259045"/>
    <xdr:sp macro="" textlink="">
      <xdr:nvSpPr>
        <xdr:cNvPr id="346" name="テキスト ボックス 345"/>
        <xdr:cNvSpPr txBox="1"/>
      </xdr:nvSpPr>
      <xdr:spPr>
        <a:xfrm>
          <a:off x="13131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公債費の減に伴い、対前年度比で△</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ポイントの減となったものの、依然として類似団体を上回っている状況である。</a:t>
          </a:r>
        </a:p>
        <a:p>
          <a:r>
            <a:rPr kumimoji="1" lang="ja-JP" altLang="en-US" sz="1100">
              <a:latin typeface="ＭＳ Ｐゴシック" panose="020B0600070205080204" pitchFamily="50" charset="-128"/>
              <a:ea typeface="ＭＳ Ｐゴシック" panose="020B0600070205080204" pitchFamily="50" charset="-128"/>
            </a:rPr>
            <a:t>　なお、中心市街地拠点施設整備事業の完了や平成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年台風</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号災害に係る災害復旧事業の進捗による地方債発行額の減少が見込まれる一方で、今後はそれらの償還開始や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令和元年台風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号災害に係る多額の災害復旧事業債の発行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を予定している。</a:t>
          </a:r>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今後も効率的な償還に努めるとともに、普通建設事業については慎重に事業を選択するとともに、国県補助金等、地方債以外の財源確保に努め、公債費負担の適正化を図る。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107224</xdr:rowOff>
    </xdr:from>
    <xdr:to>
      <xdr:col>81</xdr:col>
      <xdr:colOff>44450</xdr:colOff>
      <xdr:row>42</xdr:row>
      <xdr:rowOff>4717</xdr:rowOff>
    </xdr:to>
    <xdr:cxnSp macro="">
      <xdr:nvCxnSpPr>
        <xdr:cNvPr id="381" name="直線コネクタ 380"/>
        <xdr:cNvCxnSpPr/>
      </xdr:nvCxnSpPr>
      <xdr:spPr>
        <a:xfrm flipV="1">
          <a:off x="16179800" y="713667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51361</xdr:rowOff>
    </xdr:from>
    <xdr:ext cx="762000" cy="259045"/>
    <xdr:sp macro="" textlink="">
      <xdr:nvSpPr>
        <xdr:cNvPr id="382" name="公債費負担の状況平均値テキスト"/>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4717</xdr:rowOff>
    </xdr:from>
    <xdr:to>
      <xdr:col>77</xdr:col>
      <xdr:colOff>44450</xdr:colOff>
      <xdr:row>42</xdr:row>
      <xdr:rowOff>52977</xdr:rowOff>
    </xdr:to>
    <xdr:cxnSp macro="">
      <xdr:nvCxnSpPr>
        <xdr:cNvPr id="384" name="直線コネクタ 383"/>
        <xdr:cNvCxnSpPr/>
      </xdr:nvCxnSpPr>
      <xdr:spPr>
        <a:xfrm flipV="1">
          <a:off x="15290800" y="72056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167294</xdr:rowOff>
    </xdr:from>
    <xdr:ext cx="736600" cy="259045"/>
    <xdr:sp macro="" textlink="">
      <xdr:nvSpPr>
        <xdr:cNvPr id="386" name="テキスト ボックス 385"/>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52977</xdr:rowOff>
    </xdr:from>
    <xdr:to>
      <xdr:col>72</xdr:col>
      <xdr:colOff>203200</xdr:colOff>
      <xdr:row>42</xdr:row>
      <xdr:rowOff>73660</xdr:rowOff>
    </xdr:to>
    <xdr:cxnSp macro="">
      <xdr:nvCxnSpPr>
        <xdr:cNvPr id="387" name="直線コネクタ 386"/>
        <xdr:cNvCxnSpPr/>
      </xdr:nvCxnSpPr>
      <xdr:spPr>
        <a:xfrm flipV="1">
          <a:off x="14401800" y="725387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66766</xdr:rowOff>
    </xdr:from>
    <xdr:to>
      <xdr:col>68</xdr:col>
      <xdr:colOff>152400</xdr:colOff>
      <xdr:row>42</xdr:row>
      <xdr:rowOff>73660</xdr:rowOff>
    </xdr:to>
    <xdr:cxnSp macro="">
      <xdr:nvCxnSpPr>
        <xdr:cNvPr id="390" name="直線コネクタ 389"/>
        <xdr:cNvCxnSpPr/>
      </xdr:nvCxnSpPr>
      <xdr:spPr>
        <a:xfrm>
          <a:off x="13512800" y="726766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8165</xdr:rowOff>
    </xdr:from>
    <xdr:to>
      <xdr:col>68</xdr:col>
      <xdr:colOff>203200</xdr:colOff>
      <xdr:row>41</xdr:row>
      <xdr:rowOff>109765</xdr:rowOff>
    </xdr:to>
    <xdr:sp macro="" textlink="">
      <xdr:nvSpPr>
        <xdr:cNvPr id="391" name="フローチャート: 判断 390"/>
        <xdr:cNvSpPr/>
      </xdr:nvSpPr>
      <xdr:spPr>
        <a:xfrm>
          <a:off x="14351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119942</xdr:rowOff>
    </xdr:from>
    <xdr:ext cx="762000" cy="259045"/>
    <xdr:sp macro="" textlink="">
      <xdr:nvSpPr>
        <xdr:cNvPr id="392" name="テキスト ボックス 391"/>
        <xdr:cNvSpPr txBox="1"/>
      </xdr:nvSpPr>
      <xdr:spPr>
        <a:xfrm>
          <a:off x="14020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3" name="フローチャート: 判断 392"/>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106153</xdr:rowOff>
    </xdr:from>
    <xdr:ext cx="762000" cy="259045"/>
    <xdr:sp macro="" textlink="">
      <xdr:nvSpPr>
        <xdr:cNvPr id="394" name="テキスト ボックス 393"/>
        <xdr:cNvSpPr txBox="1"/>
      </xdr:nvSpPr>
      <xdr:spPr>
        <a:xfrm>
          <a:off x="13131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56424</xdr:rowOff>
    </xdr:from>
    <xdr:to>
      <xdr:col>81</xdr:col>
      <xdr:colOff>95250</xdr:colOff>
      <xdr:row>41</xdr:row>
      <xdr:rowOff>158024</xdr:rowOff>
    </xdr:to>
    <xdr:sp macro="" textlink="">
      <xdr:nvSpPr>
        <xdr:cNvPr id="400" name="楕円 399"/>
        <xdr:cNvSpPr/>
      </xdr:nvSpPr>
      <xdr:spPr>
        <a:xfrm>
          <a:off x="169672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28501</xdr:rowOff>
    </xdr:from>
    <xdr:ext cx="762000" cy="259045"/>
    <xdr:sp macro="" textlink="">
      <xdr:nvSpPr>
        <xdr:cNvPr id="401" name="公債費負担の状況該当値テキスト"/>
        <xdr:cNvSpPr txBox="1"/>
      </xdr:nvSpPr>
      <xdr:spPr>
        <a:xfrm>
          <a:off x="17106900" y="705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125367</xdr:rowOff>
    </xdr:from>
    <xdr:to>
      <xdr:col>77</xdr:col>
      <xdr:colOff>95250</xdr:colOff>
      <xdr:row>42</xdr:row>
      <xdr:rowOff>55517</xdr:rowOff>
    </xdr:to>
    <xdr:sp macro="" textlink="">
      <xdr:nvSpPr>
        <xdr:cNvPr id="402" name="楕円 401"/>
        <xdr:cNvSpPr/>
      </xdr:nvSpPr>
      <xdr:spPr>
        <a:xfrm>
          <a:off x="16129000" y="715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40294</xdr:rowOff>
    </xdr:from>
    <xdr:ext cx="736600" cy="259045"/>
    <xdr:sp macro="" textlink="">
      <xdr:nvSpPr>
        <xdr:cNvPr id="403" name="テキスト ボックス 402"/>
        <xdr:cNvSpPr txBox="1"/>
      </xdr:nvSpPr>
      <xdr:spPr>
        <a:xfrm>
          <a:off x="15798800" y="7241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2177</xdr:rowOff>
    </xdr:from>
    <xdr:to>
      <xdr:col>73</xdr:col>
      <xdr:colOff>44450</xdr:colOff>
      <xdr:row>42</xdr:row>
      <xdr:rowOff>103777</xdr:rowOff>
    </xdr:to>
    <xdr:sp macro="" textlink="">
      <xdr:nvSpPr>
        <xdr:cNvPr id="404" name="楕円 403"/>
        <xdr:cNvSpPr/>
      </xdr:nvSpPr>
      <xdr:spPr>
        <a:xfrm>
          <a:off x="15240000" y="720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88554</xdr:rowOff>
    </xdr:from>
    <xdr:ext cx="762000" cy="259045"/>
    <xdr:sp macro="" textlink="">
      <xdr:nvSpPr>
        <xdr:cNvPr id="405" name="テキスト ボックス 404"/>
        <xdr:cNvSpPr txBox="1"/>
      </xdr:nvSpPr>
      <xdr:spPr>
        <a:xfrm>
          <a:off x="14909800" y="728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06" name="楕円 405"/>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07" name="テキスト ボックス 406"/>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15966</xdr:rowOff>
    </xdr:from>
    <xdr:to>
      <xdr:col>64</xdr:col>
      <xdr:colOff>152400</xdr:colOff>
      <xdr:row>42</xdr:row>
      <xdr:rowOff>117566</xdr:rowOff>
    </xdr:to>
    <xdr:sp macro="" textlink="">
      <xdr:nvSpPr>
        <xdr:cNvPr id="408" name="楕円 407"/>
        <xdr:cNvSpPr/>
      </xdr:nvSpPr>
      <xdr:spPr>
        <a:xfrm>
          <a:off x="13462000" y="72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102343</xdr:rowOff>
    </xdr:from>
    <xdr:ext cx="762000" cy="259045"/>
    <xdr:sp macro="" textlink="">
      <xdr:nvSpPr>
        <xdr:cNvPr id="409" name="テキスト ボックス 408"/>
        <xdr:cNvSpPr txBox="1"/>
      </xdr:nvSpPr>
      <xdr:spPr>
        <a:xfrm>
          <a:off x="13131800" y="73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中心市街地拠点施設整備事業に伴う合併特例債の発行、平成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年台風</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号災害に係る災害復旧事業に伴う災害復旧事業債の発行により、地方債現在高が対前年度比＋</a:t>
          </a:r>
          <a:r>
            <a:rPr kumimoji="1" lang="en-US" altLang="ja-JP" sz="1100">
              <a:latin typeface="ＭＳ Ｐゴシック" panose="020B0600070205080204" pitchFamily="50" charset="-128"/>
              <a:ea typeface="ＭＳ Ｐゴシック" panose="020B0600070205080204" pitchFamily="50" charset="-128"/>
            </a:rPr>
            <a:t>2,983</a:t>
          </a:r>
          <a:r>
            <a:rPr kumimoji="1" lang="ja-JP" altLang="en-US" sz="1100">
              <a:latin typeface="ＭＳ Ｐゴシック" panose="020B0600070205080204" pitchFamily="50" charset="-128"/>
              <a:ea typeface="ＭＳ Ｐゴシック" panose="020B0600070205080204" pitchFamily="50" charset="-128"/>
            </a:rPr>
            <a:t>百万円と大きく増となった一方で、基準財政需要額算入見込額の増（対前年度比＋</a:t>
          </a:r>
          <a:r>
            <a:rPr kumimoji="1" lang="en-US" altLang="ja-JP" sz="1100">
              <a:latin typeface="ＭＳ Ｐゴシック" panose="020B0600070205080204" pitchFamily="50" charset="-128"/>
              <a:ea typeface="ＭＳ Ｐゴシック" panose="020B0600070205080204" pitchFamily="50" charset="-128"/>
            </a:rPr>
            <a:t>2,151</a:t>
          </a:r>
          <a:r>
            <a:rPr kumimoji="1" lang="ja-JP" altLang="en-US" sz="1100">
              <a:latin typeface="ＭＳ Ｐゴシック" panose="020B0600070205080204" pitchFamily="50" charset="-128"/>
              <a:ea typeface="ＭＳ Ｐゴシック" panose="020B0600070205080204" pitchFamily="50" charset="-128"/>
            </a:rPr>
            <a:t>百万円）、企業債残高の減等に伴う「公営企業債等繰入見込額」の減（対前年度比△</a:t>
          </a:r>
          <a:r>
            <a:rPr kumimoji="1" lang="en-US" altLang="ja-JP" sz="1100">
              <a:latin typeface="ＭＳ Ｐゴシック" panose="020B0600070205080204" pitchFamily="50" charset="-128"/>
              <a:ea typeface="ＭＳ Ｐゴシック" panose="020B0600070205080204" pitchFamily="50" charset="-128"/>
            </a:rPr>
            <a:t>556</a:t>
          </a:r>
          <a:r>
            <a:rPr kumimoji="1" lang="ja-JP" altLang="en-US" sz="1100">
              <a:latin typeface="ＭＳ Ｐゴシック" panose="020B0600070205080204" pitchFamily="50" charset="-128"/>
              <a:ea typeface="ＭＳ Ｐゴシック" panose="020B0600070205080204" pitchFamily="50" charset="-128"/>
            </a:rPr>
            <a:t>百万円）等により対前年度△</a:t>
          </a:r>
          <a:r>
            <a:rPr kumimoji="1" lang="en-US" altLang="ja-JP" sz="1100">
              <a:latin typeface="ＭＳ Ｐゴシック" panose="020B0600070205080204" pitchFamily="50" charset="-128"/>
              <a:ea typeface="ＭＳ Ｐゴシック" panose="020B0600070205080204" pitchFamily="50" charset="-128"/>
            </a:rPr>
            <a:t>8.3</a:t>
          </a:r>
          <a:r>
            <a:rPr kumimoji="1" lang="ja-JP" altLang="en-US" sz="1100">
              <a:latin typeface="ＭＳ Ｐゴシック" panose="020B0600070205080204" pitchFamily="50" charset="-128"/>
              <a:ea typeface="ＭＳ Ｐゴシック" panose="020B0600070205080204" pitchFamily="50" charset="-128"/>
            </a:rPr>
            <a:t>ポイントの減となった。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依然として類似団体平均を下回っている状況ではあるが、今後令和元年台風</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号災害に係る多額の災害復旧事業債の発行が見込まれることから、通常事業における点検評価や見直し等により財政の健全化を図るとともに、普通建設事業における国県補助金等、地方債以外の財源確保に努めることにより、将来負担の適正化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116755</xdr:rowOff>
    </xdr:from>
    <xdr:to>
      <xdr:col>81</xdr:col>
      <xdr:colOff>44450</xdr:colOff>
      <xdr:row>15</xdr:row>
      <xdr:rowOff>12065</xdr:rowOff>
    </xdr:to>
    <xdr:cxnSp macro="">
      <xdr:nvCxnSpPr>
        <xdr:cNvPr id="443" name="直線コネクタ 442"/>
        <xdr:cNvCxnSpPr/>
      </xdr:nvCxnSpPr>
      <xdr:spPr>
        <a:xfrm flipV="1">
          <a:off x="16179800" y="2517055"/>
          <a:ext cx="8382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95140</xdr:rowOff>
    </xdr:from>
    <xdr:ext cx="762000" cy="259045"/>
    <xdr:sp macro="" textlink="">
      <xdr:nvSpPr>
        <xdr:cNvPr id="444" name="将来負担の状況平均値テキスト"/>
        <xdr:cNvSpPr txBox="1"/>
      </xdr:nvSpPr>
      <xdr:spPr>
        <a:xfrm>
          <a:off x="17106900" y="2495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144103</xdr:rowOff>
    </xdr:from>
    <xdr:to>
      <xdr:col>77</xdr:col>
      <xdr:colOff>44450</xdr:colOff>
      <xdr:row>15</xdr:row>
      <xdr:rowOff>12065</xdr:rowOff>
    </xdr:to>
    <xdr:cxnSp macro="">
      <xdr:nvCxnSpPr>
        <xdr:cNvPr id="446" name="直線コネクタ 445"/>
        <xdr:cNvCxnSpPr/>
      </xdr:nvCxnSpPr>
      <xdr:spPr>
        <a:xfrm>
          <a:off x="15290800" y="2544403"/>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86250</xdr:rowOff>
    </xdr:from>
    <xdr:ext cx="736600" cy="259045"/>
    <xdr:sp macro="" textlink="">
      <xdr:nvSpPr>
        <xdr:cNvPr id="448" name="テキスト ボックス 447"/>
        <xdr:cNvSpPr txBox="1"/>
      </xdr:nvSpPr>
      <xdr:spPr>
        <a:xfrm>
          <a:off x="15798800" y="265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132842</xdr:rowOff>
    </xdr:from>
    <xdr:to>
      <xdr:col>72</xdr:col>
      <xdr:colOff>203200</xdr:colOff>
      <xdr:row>14</xdr:row>
      <xdr:rowOff>144103</xdr:rowOff>
    </xdr:to>
    <xdr:cxnSp macro="">
      <xdr:nvCxnSpPr>
        <xdr:cNvPr id="449" name="直線コネクタ 448"/>
        <xdr:cNvCxnSpPr/>
      </xdr:nvCxnSpPr>
      <xdr:spPr>
        <a:xfrm>
          <a:off x="14401800" y="2533142"/>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100728</xdr:rowOff>
    </xdr:from>
    <xdr:ext cx="762000" cy="259045"/>
    <xdr:sp macro="" textlink="">
      <xdr:nvSpPr>
        <xdr:cNvPr id="451" name="テキスト ボックス 450"/>
        <xdr:cNvSpPr txBox="1"/>
      </xdr:nvSpPr>
      <xdr:spPr>
        <a:xfrm>
          <a:off x="14909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117560</xdr:rowOff>
    </xdr:from>
    <xdr:to>
      <xdr:col>68</xdr:col>
      <xdr:colOff>152400</xdr:colOff>
      <xdr:row>14</xdr:row>
      <xdr:rowOff>132842</xdr:rowOff>
    </xdr:to>
    <xdr:cxnSp macro="">
      <xdr:nvCxnSpPr>
        <xdr:cNvPr id="452" name="直線コネクタ 451"/>
        <xdr:cNvCxnSpPr/>
      </xdr:nvCxnSpPr>
      <xdr:spPr>
        <a:xfrm>
          <a:off x="13512800" y="2517860"/>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61807</xdr:rowOff>
    </xdr:from>
    <xdr:to>
      <xdr:col>68</xdr:col>
      <xdr:colOff>203200</xdr:colOff>
      <xdr:row>15</xdr:row>
      <xdr:rowOff>163407</xdr:rowOff>
    </xdr:to>
    <xdr:sp macro="" textlink="">
      <xdr:nvSpPr>
        <xdr:cNvPr id="453" name="フローチャート: 判断 452"/>
        <xdr:cNvSpPr/>
      </xdr:nvSpPr>
      <xdr:spPr>
        <a:xfrm>
          <a:off x="14351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148184</xdr:rowOff>
    </xdr:from>
    <xdr:ext cx="762000" cy="259045"/>
    <xdr:sp macro="" textlink="">
      <xdr:nvSpPr>
        <xdr:cNvPr id="454" name="テキスト ボックス 453"/>
        <xdr:cNvSpPr txBox="1"/>
      </xdr:nvSpPr>
      <xdr:spPr>
        <a:xfrm>
          <a:off x="14020800" y="27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5" name="フローチャート: 判断 454"/>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32233</xdr:rowOff>
    </xdr:from>
    <xdr:ext cx="762000" cy="259045"/>
    <xdr:sp macro="" textlink="">
      <xdr:nvSpPr>
        <xdr:cNvPr id="456" name="テキスト ボックス 455"/>
        <xdr:cNvSpPr txBox="1"/>
      </xdr:nvSpPr>
      <xdr:spPr>
        <a:xfrm>
          <a:off x="13131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65955</xdr:rowOff>
    </xdr:from>
    <xdr:to>
      <xdr:col>81</xdr:col>
      <xdr:colOff>95250</xdr:colOff>
      <xdr:row>14</xdr:row>
      <xdr:rowOff>167555</xdr:rowOff>
    </xdr:to>
    <xdr:sp macro="" textlink="">
      <xdr:nvSpPr>
        <xdr:cNvPr id="462" name="楕円 461"/>
        <xdr:cNvSpPr/>
      </xdr:nvSpPr>
      <xdr:spPr>
        <a:xfrm>
          <a:off x="16967200" y="24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82482</xdr:rowOff>
    </xdr:from>
    <xdr:ext cx="762000" cy="259045"/>
    <xdr:sp macro="" textlink="">
      <xdr:nvSpPr>
        <xdr:cNvPr id="463" name="将来負担の状況該当値テキスト"/>
        <xdr:cNvSpPr txBox="1"/>
      </xdr:nvSpPr>
      <xdr:spPr>
        <a:xfrm>
          <a:off x="17106900" y="231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132715</xdr:rowOff>
    </xdr:from>
    <xdr:to>
      <xdr:col>77</xdr:col>
      <xdr:colOff>95250</xdr:colOff>
      <xdr:row>15</xdr:row>
      <xdr:rowOff>62865</xdr:rowOff>
    </xdr:to>
    <xdr:sp macro="" textlink="">
      <xdr:nvSpPr>
        <xdr:cNvPr id="464" name="楕円 463"/>
        <xdr:cNvSpPr/>
      </xdr:nvSpPr>
      <xdr:spPr>
        <a:xfrm>
          <a:off x="16129000" y="25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73042</xdr:rowOff>
    </xdr:from>
    <xdr:ext cx="736600" cy="259045"/>
    <xdr:sp macro="" textlink="">
      <xdr:nvSpPr>
        <xdr:cNvPr id="465" name="テキスト ボックス 464"/>
        <xdr:cNvSpPr txBox="1"/>
      </xdr:nvSpPr>
      <xdr:spPr>
        <a:xfrm>
          <a:off x="15798800" y="2301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93303</xdr:rowOff>
    </xdr:from>
    <xdr:to>
      <xdr:col>73</xdr:col>
      <xdr:colOff>44450</xdr:colOff>
      <xdr:row>15</xdr:row>
      <xdr:rowOff>23453</xdr:rowOff>
    </xdr:to>
    <xdr:sp macro="" textlink="">
      <xdr:nvSpPr>
        <xdr:cNvPr id="466" name="楕円 465"/>
        <xdr:cNvSpPr/>
      </xdr:nvSpPr>
      <xdr:spPr>
        <a:xfrm>
          <a:off x="15240000" y="249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33630</xdr:rowOff>
    </xdr:from>
    <xdr:ext cx="762000" cy="259045"/>
    <xdr:sp macro="" textlink="">
      <xdr:nvSpPr>
        <xdr:cNvPr id="467" name="テキスト ボックス 466"/>
        <xdr:cNvSpPr txBox="1"/>
      </xdr:nvSpPr>
      <xdr:spPr>
        <a:xfrm>
          <a:off x="14909800" y="226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82042</xdr:rowOff>
    </xdr:from>
    <xdr:to>
      <xdr:col>68</xdr:col>
      <xdr:colOff>203200</xdr:colOff>
      <xdr:row>15</xdr:row>
      <xdr:rowOff>12192</xdr:rowOff>
    </xdr:to>
    <xdr:sp macro="" textlink="">
      <xdr:nvSpPr>
        <xdr:cNvPr id="468" name="楕円 467"/>
        <xdr:cNvSpPr/>
      </xdr:nvSpPr>
      <xdr:spPr>
        <a:xfrm>
          <a:off x="14351000" y="248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22369</xdr:rowOff>
    </xdr:from>
    <xdr:ext cx="762000" cy="259045"/>
    <xdr:sp macro="" textlink="">
      <xdr:nvSpPr>
        <xdr:cNvPr id="469" name="テキスト ボックス 468"/>
        <xdr:cNvSpPr txBox="1"/>
      </xdr:nvSpPr>
      <xdr:spPr>
        <a:xfrm>
          <a:off x="14020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66760</xdr:rowOff>
    </xdr:from>
    <xdr:to>
      <xdr:col>64</xdr:col>
      <xdr:colOff>152400</xdr:colOff>
      <xdr:row>14</xdr:row>
      <xdr:rowOff>168360</xdr:rowOff>
    </xdr:to>
    <xdr:sp macro="" textlink="">
      <xdr:nvSpPr>
        <xdr:cNvPr id="470" name="楕円 469"/>
        <xdr:cNvSpPr/>
      </xdr:nvSpPr>
      <xdr:spPr>
        <a:xfrm>
          <a:off x="13462000" y="24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7087</xdr:rowOff>
    </xdr:from>
    <xdr:ext cx="762000" cy="259045"/>
    <xdr:sp macro="" textlink="">
      <xdr:nvSpPr>
        <xdr:cNvPr id="471" name="テキスト ボックス 470"/>
        <xdr:cNvSpPr txBox="1"/>
      </xdr:nvSpPr>
      <xdr:spPr>
        <a:xfrm>
          <a:off x="13131800" y="22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岩手県宮古市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52,973
52,763
1,259.15
46,204,939
43,840,141
1,948,496
17,392,119
42,397,059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人件費全体、人件費のうち職員給ともに対前年度比で減額となったものの、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充当一般財源は増額となり、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分母である経常一般財源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った。経常一般財源の減額率が大きかったことから、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対前年度比で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類似団体平均よりも依然として高い比率となっている。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今後も復旧復興事業の進捗状況を勘案しながら、事業量の見直しや業務委託を進め、人件費の削減に努める。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157480</xdr:rowOff>
    </xdr:from>
    <xdr:to>
      <xdr:col>24</xdr:col>
      <xdr:colOff>25400</xdr:colOff>
      <xdr:row>37</xdr:row>
      <xdr:rowOff>39370</xdr:rowOff>
    </xdr:to>
    <xdr:cxnSp macro="">
      <xdr:nvCxnSpPr>
        <xdr:cNvPr id="66" name="直線コネクタ 65"/>
        <xdr:cNvCxnSpPr/>
      </xdr:nvCxnSpPr>
      <xdr:spPr>
        <a:xfrm>
          <a:off x="3987800" y="63296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157480</xdr:rowOff>
    </xdr:from>
    <xdr:to>
      <xdr:col>19</xdr:col>
      <xdr:colOff>187325</xdr:colOff>
      <xdr:row>36</xdr:row>
      <xdr:rowOff>157480</xdr:rowOff>
    </xdr:to>
    <xdr:cxnSp macro="">
      <xdr:nvCxnSpPr>
        <xdr:cNvPr id="69" name="直線コネクタ 68"/>
        <xdr:cNvCxnSpPr/>
      </xdr:nvCxnSpPr>
      <xdr:spPr>
        <a:xfrm>
          <a:off x="3098800" y="6329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157480</xdr:rowOff>
    </xdr:from>
    <xdr:to>
      <xdr:col>15</xdr:col>
      <xdr:colOff>98425</xdr:colOff>
      <xdr:row>36</xdr:row>
      <xdr:rowOff>165100</xdr:rowOff>
    </xdr:to>
    <xdr:cxnSp macro="">
      <xdr:nvCxnSpPr>
        <xdr:cNvPr id="72" name="直線コネクタ 71"/>
        <xdr:cNvCxnSpPr/>
      </xdr:nvCxnSpPr>
      <xdr:spPr>
        <a:xfrm flipV="1">
          <a:off x="2209800" y="632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165100</xdr:rowOff>
    </xdr:from>
    <xdr:to>
      <xdr:col>11</xdr:col>
      <xdr:colOff>9525</xdr:colOff>
      <xdr:row>36</xdr:row>
      <xdr:rowOff>165100</xdr:rowOff>
    </xdr:to>
    <xdr:cxnSp macro="">
      <xdr:nvCxnSpPr>
        <xdr:cNvPr id="75" name="直線コネクタ 74"/>
        <xdr:cNvCxnSpPr/>
      </xdr:nvCxnSpPr>
      <xdr:spPr>
        <a:xfrm>
          <a:off x="1320800" y="633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160020</xdr:rowOff>
    </xdr:from>
    <xdr:to>
      <xdr:col>24</xdr:col>
      <xdr:colOff>76200</xdr:colOff>
      <xdr:row>37</xdr:row>
      <xdr:rowOff>90170</xdr:rowOff>
    </xdr:to>
    <xdr:sp macro="" textlink="">
      <xdr:nvSpPr>
        <xdr:cNvPr id="85" name="楕円 84"/>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132097</xdr:rowOff>
    </xdr:from>
    <xdr:ext cx="762000" cy="259045"/>
    <xdr:sp macro="" textlink="">
      <xdr:nvSpPr>
        <xdr:cNvPr id="86" name="人件費該当値テキスト"/>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106680</xdr:rowOff>
    </xdr:from>
    <xdr:to>
      <xdr:col>20</xdr:col>
      <xdr:colOff>38100</xdr:colOff>
      <xdr:row>37</xdr:row>
      <xdr:rowOff>36830</xdr:rowOff>
    </xdr:to>
    <xdr:sp macro="" textlink="">
      <xdr:nvSpPr>
        <xdr:cNvPr id="87" name="楕円 86"/>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88" name="テキスト ボックス 87"/>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106680</xdr:rowOff>
    </xdr:from>
    <xdr:to>
      <xdr:col>15</xdr:col>
      <xdr:colOff>149225</xdr:colOff>
      <xdr:row>37</xdr:row>
      <xdr:rowOff>36830</xdr:rowOff>
    </xdr:to>
    <xdr:sp macro="" textlink="">
      <xdr:nvSpPr>
        <xdr:cNvPr id="89" name="楕円 88"/>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21607</xdr:rowOff>
    </xdr:from>
    <xdr:ext cx="762000" cy="259045"/>
    <xdr:sp macro="" textlink="">
      <xdr:nvSpPr>
        <xdr:cNvPr id="90" name="テキスト ボックス 89"/>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1" name="楕円 90"/>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92" name="テキスト ボックス 91"/>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3" name="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94" name="テキスト ボックス 93"/>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年台風</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号災害にかかる災害廃棄物処理事業の減をはじめ、物件費全体では減額となったものの、庁舎移転に伴う庁舎管理業務委託料の増など経常経費は増額となっており、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充当一般財源は増額とな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a:t>
          </a:r>
          <a:r>
            <a:rPr kumimoji="1" lang="ja-JP" altLang="en-US" sz="1100">
              <a:latin typeface="ＭＳ Ｐゴシック" panose="020B0600070205080204" pitchFamily="50" charset="-128"/>
              <a:ea typeface="ＭＳ Ｐゴシック" panose="020B0600070205080204" pitchFamily="50" charset="-128"/>
            </a:rPr>
            <a:t>分母である経常一般財源は減額となり、物件費に係る経常収支比率は対前年度比＋</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ポイントの増となった。類似団体平均よりも依然として高い比率となっている。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50800</xdr:rowOff>
    </xdr:from>
    <xdr:to>
      <xdr:col>82</xdr:col>
      <xdr:colOff>107950</xdr:colOff>
      <xdr:row>18</xdr:row>
      <xdr:rowOff>88900</xdr:rowOff>
    </xdr:to>
    <xdr:cxnSp macro="">
      <xdr:nvCxnSpPr>
        <xdr:cNvPr id="127" name="直線コネクタ 126"/>
        <xdr:cNvCxnSpPr/>
      </xdr:nvCxnSpPr>
      <xdr:spPr>
        <a:xfrm>
          <a:off x="15671800" y="3136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8"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20320</xdr:rowOff>
    </xdr:from>
    <xdr:to>
      <xdr:col>78</xdr:col>
      <xdr:colOff>69850</xdr:colOff>
      <xdr:row>18</xdr:row>
      <xdr:rowOff>50800</xdr:rowOff>
    </xdr:to>
    <xdr:cxnSp macro="">
      <xdr:nvCxnSpPr>
        <xdr:cNvPr id="130" name="直線コネクタ 129"/>
        <xdr:cNvCxnSpPr/>
      </xdr:nvCxnSpPr>
      <xdr:spPr>
        <a:xfrm>
          <a:off x="14782800" y="3106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43197</xdr:rowOff>
    </xdr:from>
    <xdr:ext cx="736600" cy="259045"/>
    <xdr:sp macro="" textlink="">
      <xdr:nvSpPr>
        <xdr:cNvPr id="132" name="テキスト ボックス 131"/>
        <xdr:cNvSpPr txBox="1"/>
      </xdr:nvSpPr>
      <xdr:spPr>
        <a:xfrm>
          <a:off x="15290800" y="278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100330</xdr:rowOff>
    </xdr:from>
    <xdr:to>
      <xdr:col>73</xdr:col>
      <xdr:colOff>180975</xdr:colOff>
      <xdr:row>18</xdr:row>
      <xdr:rowOff>20320</xdr:rowOff>
    </xdr:to>
    <xdr:cxnSp macro="">
      <xdr:nvCxnSpPr>
        <xdr:cNvPr id="133" name="直線コネクタ 132"/>
        <xdr:cNvCxnSpPr/>
      </xdr:nvCxnSpPr>
      <xdr:spPr>
        <a:xfrm>
          <a:off x="13893800" y="3014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35" name="テキスト ボックス 134"/>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92710</xdr:rowOff>
    </xdr:from>
    <xdr:to>
      <xdr:col>69</xdr:col>
      <xdr:colOff>92075</xdr:colOff>
      <xdr:row>17</xdr:row>
      <xdr:rowOff>100330</xdr:rowOff>
    </xdr:to>
    <xdr:cxnSp macro="">
      <xdr:nvCxnSpPr>
        <xdr:cNvPr id="136" name="直線コネクタ 135"/>
        <xdr:cNvCxnSpPr/>
      </xdr:nvCxnSpPr>
      <xdr:spPr>
        <a:xfrm>
          <a:off x="13004800" y="3007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8" name="テキスト ボックス 137"/>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38100</xdr:rowOff>
    </xdr:from>
    <xdr:to>
      <xdr:col>82</xdr:col>
      <xdr:colOff>158750</xdr:colOff>
      <xdr:row>18</xdr:row>
      <xdr:rowOff>139700</xdr:rowOff>
    </xdr:to>
    <xdr:sp macro="" textlink="">
      <xdr:nvSpPr>
        <xdr:cNvPr id="146" name="楕円 145"/>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10177</xdr:rowOff>
    </xdr:from>
    <xdr:ext cx="762000" cy="259045"/>
    <xdr:sp macro="" textlink="">
      <xdr:nvSpPr>
        <xdr:cNvPr id="147" name="物件費該当値テキスト"/>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48" name="楕円 147"/>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49" name="テキスト ボックス 148"/>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140970</xdr:rowOff>
    </xdr:from>
    <xdr:to>
      <xdr:col>74</xdr:col>
      <xdr:colOff>31750</xdr:colOff>
      <xdr:row>18</xdr:row>
      <xdr:rowOff>71120</xdr:rowOff>
    </xdr:to>
    <xdr:sp macro="" textlink="">
      <xdr:nvSpPr>
        <xdr:cNvPr id="150" name="楕円 149"/>
        <xdr:cNvSpPr/>
      </xdr:nvSpPr>
      <xdr:spPr>
        <a:xfrm>
          <a:off x="14732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55897</xdr:rowOff>
    </xdr:from>
    <xdr:ext cx="762000" cy="259045"/>
    <xdr:sp macro="" textlink="">
      <xdr:nvSpPr>
        <xdr:cNvPr id="151" name="テキスト ボックス 150"/>
        <xdr:cNvSpPr txBox="1"/>
      </xdr:nvSpPr>
      <xdr:spPr>
        <a:xfrm>
          <a:off x="14401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49530</xdr:rowOff>
    </xdr:from>
    <xdr:to>
      <xdr:col>69</xdr:col>
      <xdr:colOff>142875</xdr:colOff>
      <xdr:row>17</xdr:row>
      <xdr:rowOff>151130</xdr:rowOff>
    </xdr:to>
    <xdr:sp macro="" textlink="">
      <xdr:nvSpPr>
        <xdr:cNvPr id="152" name="楕円 151"/>
        <xdr:cNvSpPr/>
      </xdr:nvSpPr>
      <xdr:spPr>
        <a:xfrm>
          <a:off x="13843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53" name="テキスト ボックス 152"/>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54" name="楕円 153"/>
        <xdr:cNvSpPr/>
      </xdr:nvSpPr>
      <xdr:spPr>
        <a:xfrm>
          <a:off x="12954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128287</xdr:rowOff>
    </xdr:from>
    <xdr:ext cx="762000" cy="259045"/>
    <xdr:sp macro="" textlink="">
      <xdr:nvSpPr>
        <xdr:cNvPr id="155" name="テキスト ボックス 154"/>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扶助費については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児童手当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児童扶養手当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が減となった一方で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認定こども園等への保育費等給付費が増となったことから、事業費及び経常一般財源は増額となった。経常収支比率も対前年度比＋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昨年度に引き続き類似団体平均を下回っている状況である。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老人ホーム入所措置費や障害者給付費等は増加傾向となっており、今後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更に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比率が上昇する可能性もある。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実施事業の見直しや適正な給付に努め、義務的経費の削減に努める。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35560</xdr:rowOff>
    </xdr:from>
    <xdr:to>
      <xdr:col>24</xdr:col>
      <xdr:colOff>25400</xdr:colOff>
      <xdr:row>54</xdr:row>
      <xdr:rowOff>99568</xdr:rowOff>
    </xdr:to>
    <xdr:cxnSp macro="">
      <xdr:nvCxnSpPr>
        <xdr:cNvPr id="186" name="直線コネクタ 185"/>
        <xdr:cNvCxnSpPr/>
      </xdr:nvCxnSpPr>
      <xdr:spPr>
        <a:xfrm>
          <a:off x="3987800" y="929386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7129</xdr:rowOff>
    </xdr:from>
    <xdr:ext cx="762000" cy="259045"/>
    <xdr:sp macro="" textlink="">
      <xdr:nvSpPr>
        <xdr:cNvPr id="187" name="扶助費平均値テキスト"/>
        <xdr:cNvSpPr txBox="1"/>
      </xdr:nvSpPr>
      <xdr:spPr>
        <a:xfrm>
          <a:off x="4914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35560</xdr:rowOff>
    </xdr:from>
    <xdr:to>
      <xdr:col>19</xdr:col>
      <xdr:colOff>187325</xdr:colOff>
      <xdr:row>54</xdr:row>
      <xdr:rowOff>44704</xdr:rowOff>
    </xdr:to>
    <xdr:cxnSp macro="">
      <xdr:nvCxnSpPr>
        <xdr:cNvPr id="189" name="直線コネクタ 188"/>
        <xdr:cNvCxnSpPr/>
      </xdr:nvCxnSpPr>
      <xdr:spPr>
        <a:xfrm flipV="1">
          <a:off x="3098800" y="92938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103141</xdr:rowOff>
    </xdr:from>
    <xdr:ext cx="736600" cy="259045"/>
    <xdr:sp macro="" textlink="">
      <xdr:nvSpPr>
        <xdr:cNvPr id="191" name="テキスト ボックス 190"/>
        <xdr:cNvSpPr txBox="1"/>
      </xdr:nvSpPr>
      <xdr:spPr>
        <a:xfrm>
          <a:off x="3606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44704</xdr:rowOff>
    </xdr:from>
    <xdr:to>
      <xdr:col>15</xdr:col>
      <xdr:colOff>98425</xdr:colOff>
      <xdr:row>54</xdr:row>
      <xdr:rowOff>90424</xdr:rowOff>
    </xdr:to>
    <xdr:cxnSp macro="">
      <xdr:nvCxnSpPr>
        <xdr:cNvPr id="192" name="直線コネクタ 191"/>
        <xdr:cNvCxnSpPr/>
      </xdr:nvCxnSpPr>
      <xdr:spPr>
        <a:xfrm flipV="1">
          <a:off x="2209800" y="93030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84853</xdr:rowOff>
    </xdr:from>
    <xdr:ext cx="762000" cy="259045"/>
    <xdr:sp macro="" textlink="">
      <xdr:nvSpPr>
        <xdr:cNvPr id="194" name="テキスト ボックス 193"/>
        <xdr:cNvSpPr txBox="1"/>
      </xdr:nvSpPr>
      <xdr:spPr>
        <a:xfrm>
          <a:off x="2717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90424</xdr:rowOff>
    </xdr:from>
    <xdr:to>
      <xdr:col>11</xdr:col>
      <xdr:colOff>9525</xdr:colOff>
      <xdr:row>54</xdr:row>
      <xdr:rowOff>90424</xdr:rowOff>
    </xdr:to>
    <xdr:cxnSp macro="">
      <xdr:nvCxnSpPr>
        <xdr:cNvPr id="195" name="直線コネクタ 194"/>
        <xdr:cNvCxnSpPr/>
      </xdr:nvCxnSpPr>
      <xdr:spPr>
        <a:xfrm>
          <a:off x="1320800" y="93487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105918</xdr:rowOff>
    </xdr:from>
    <xdr:to>
      <xdr:col>11</xdr:col>
      <xdr:colOff>60325</xdr:colOff>
      <xdr:row>56</xdr:row>
      <xdr:rowOff>36068</xdr:rowOff>
    </xdr:to>
    <xdr:sp macro="" textlink="">
      <xdr:nvSpPr>
        <xdr:cNvPr id="196" name="フローチャート: 判断 195"/>
        <xdr:cNvSpPr/>
      </xdr:nvSpPr>
      <xdr:spPr>
        <a:xfrm>
          <a:off x="2159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20845</xdr:rowOff>
    </xdr:from>
    <xdr:ext cx="762000" cy="259045"/>
    <xdr:sp macro="" textlink="">
      <xdr:nvSpPr>
        <xdr:cNvPr id="197" name="テキスト ボックス 196"/>
        <xdr:cNvSpPr txBox="1"/>
      </xdr:nvSpPr>
      <xdr:spPr>
        <a:xfrm>
          <a:off x="1828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57421</xdr:rowOff>
    </xdr:from>
    <xdr:ext cx="762000" cy="259045"/>
    <xdr:sp macro="" textlink="">
      <xdr:nvSpPr>
        <xdr:cNvPr id="199" name="テキスト ボックス 198"/>
        <xdr:cNvSpPr txBox="1"/>
      </xdr:nvSpPr>
      <xdr:spPr>
        <a:xfrm>
          <a:off x="939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48768</xdr:rowOff>
    </xdr:from>
    <xdr:to>
      <xdr:col>24</xdr:col>
      <xdr:colOff>76200</xdr:colOff>
      <xdr:row>54</xdr:row>
      <xdr:rowOff>150368</xdr:rowOff>
    </xdr:to>
    <xdr:sp macro="" textlink="">
      <xdr:nvSpPr>
        <xdr:cNvPr id="205" name="楕円 204"/>
        <xdr:cNvSpPr/>
      </xdr:nvSpPr>
      <xdr:spPr>
        <a:xfrm>
          <a:off x="47752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65295</xdr:rowOff>
    </xdr:from>
    <xdr:ext cx="762000" cy="259045"/>
    <xdr:sp macro="" textlink="">
      <xdr:nvSpPr>
        <xdr:cNvPr id="206" name="扶助費該当値テキスト"/>
        <xdr:cNvSpPr txBox="1"/>
      </xdr:nvSpPr>
      <xdr:spPr>
        <a:xfrm>
          <a:off x="4914900" y="915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156210</xdr:rowOff>
    </xdr:from>
    <xdr:to>
      <xdr:col>20</xdr:col>
      <xdr:colOff>38100</xdr:colOff>
      <xdr:row>54</xdr:row>
      <xdr:rowOff>86360</xdr:rowOff>
    </xdr:to>
    <xdr:sp macro="" textlink="">
      <xdr:nvSpPr>
        <xdr:cNvPr id="207" name="楕円 206"/>
        <xdr:cNvSpPr/>
      </xdr:nvSpPr>
      <xdr:spPr>
        <a:xfrm>
          <a:off x="3937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96537</xdr:rowOff>
    </xdr:from>
    <xdr:ext cx="736600" cy="259045"/>
    <xdr:sp macro="" textlink="">
      <xdr:nvSpPr>
        <xdr:cNvPr id="208" name="テキスト ボックス 207"/>
        <xdr:cNvSpPr txBox="1"/>
      </xdr:nvSpPr>
      <xdr:spPr>
        <a:xfrm>
          <a:off x="3606800" y="901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165354</xdr:rowOff>
    </xdr:from>
    <xdr:to>
      <xdr:col>15</xdr:col>
      <xdr:colOff>149225</xdr:colOff>
      <xdr:row>54</xdr:row>
      <xdr:rowOff>95504</xdr:rowOff>
    </xdr:to>
    <xdr:sp macro="" textlink="">
      <xdr:nvSpPr>
        <xdr:cNvPr id="209" name="楕円 208"/>
        <xdr:cNvSpPr/>
      </xdr:nvSpPr>
      <xdr:spPr>
        <a:xfrm>
          <a:off x="3048000" y="92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105681</xdr:rowOff>
    </xdr:from>
    <xdr:ext cx="762000" cy="259045"/>
    <xdr:sp macro="" textlink="">
      <xdr:nvSpPr>
        <xdr:cNvPr id="210" name="テキスト ボックス 209"/>
        <xdr:cNvSpPr txBox="1"/>
      </xdr:nvSpPr>
      <xdr:spPr>
        <a:xfrm>
          <a:off x="2717800" y="902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39624</xdr:rowOff>
    </xdr:from>
    <xdr:to>
      <xdr:col>11</xdr:col>
      <xdr:colOff>60325</xdr:colOff>
      <xdr:row>54</xdr:row>
      <xdr:rowOff>141224</xdr:rowOff>
    </xdr:to>
    <xdr:sp macro="" textlink="">
      <xdr:nvSpPr>
        <xdr:cNvPr id="211" name="楕円 210"/>
        <xdr:cNvSpPr/>
      </xdr:nvSpPr>
      <xdr:spPr>
        <a:xfrm>
          <a:off x="2159000" y="92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151401</xdr:rowOff>
    </xdr:from>
    <xdr:ext cx="762000" cy="259045"/>
    <xdr:sp macro="" textlink="">
      <xdr:nvSpPr>
        <xdr:cNvPr id="212" name="テキスト ボックス 211"/>
        <xdr:cNvSpPr txBox="1"/>
      </xdr:nvSpPr>
      <xdr:spPr>
        <a:xfrm>
          <a:off x="1828800" y="906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39624</xdr:rowOff>
    </xdr:from>
    <xdr:to>
      <xdr:col>6</xdr:col>
      <xdr:colOff>171450</xdr:colOff>
      <xdr:row>54</xdr:row>
      <xdr:rowOff>141224</xdr:rowOff>
    </xdr:to>
    <xdr:sp macro="" textlink="">
      <xdr:nvSpPr>
        <xdr:cNvPr id="213" name="楕円 212"/>
        <xdr:cNvSpPr/>
      </xdr:nvSpPr>
      <xdr:spPr>
        <a:xfrm>
          <a:off x="1270000" y="92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151401</xdr:rowOff>
    </xdr:from>
    <xdr:ext cx="762000" cy="259045"/>
    <xdr:sp macro="" textlink="">
      <xdr:nvSpPr>
        <xdr:cNvPr id="214" name="テキスト ボックス 213"/>
        <xdr:cNvSpPr txBox="1"/>
      </xdr:nvSpPr>
      <xdr:spPr>
        <a:xfrm>
          <a:off x="939800" y="906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対前年度比で＋</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ポイントの増となったが、昨年度に引き続き類似団体平均を下回っている状況である。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各特別会計の繰出金については、漁業集落排水事業は企業債の減に伴い減少傾向、農業集落排水事業についても平成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補修費の増等により一時的に増となったものの減少傾向にある。魚市場事業や浄化槽事業については、今後企業債の償還が増となる見込みであり、増加が予想される。また、国民健康保険事業や介護保険事業についても高齢化比率の上昇とともに増加も見込まれるところであ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各事業にかかる受益者負担の適正化をはじめとした財政運営の健全化を進め、普通会計の負担適正化を図る。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73660</xdr:rowOff>
    </xdr:to>
    <xdr:cxnSp macro="">
      <xdr:nvCxnSpPr>
        <xdr:cNvPr id="247" name="直線コネクタ 246"/>
        <xdr:cNvCxnSpPr/>
      </xdr:nvCxnSpPr>
      <xdr:spPr>
        <a:xfrm>
          <a:off x="15671800" y="96367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43180</xdr:rowOff>
    </xdr:to>
    <xdr:cxnSp macro="">
      <xdr:nvCxnSpPr>
        <xdr:cNvPr id="250" name="直線コネクタ 249"/>
        <xdr:cNvCxnSpPr/>
      </xdr:nvCxnSpPr>
      <xdr:spPr>
        <a:xfrm flipV="1">
          <a:off x="14782800" y="9636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43180</xdr:rowOff>
    </xdr:to>
    <xdr:cxnSp macro="">
      <xdr:nvCxnSpPr>
        <xdr:cNvPr id="253" name="直線コネクタ 252"/>
        <xdr:cNvCxnSpPr/>
      </xdr:nvCxnSpPr>
      <xdr:spPr>
        <a:xfrm>
          <a:off x="13893800" y="9613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27940</xdr:rowOff>
    </xdr:to>
    <xdr:cxnSp macro="">
      <xdr:nvCxnSpPr>
        <xdr:cNvPr id="256" name="直線コネクタ 255"/>
        <xdr:cNvCxnSpPr/>
      </xdr:nvCxnSpPr>
      <xdr:spPr>
        <a:xfrm flipV="1">
          <a:off x="13004800" y="9613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7" name="フローチャート: 判断 256"/>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58" name="テキスト ボックス 257"/>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44467</xdr:rowOff>
    </xdr:from>
    <xdr:ext cx="762000" cy="259045"/>
    <xdr:sp macro="" textlink="">
      <xdr:nvSpPr>
        <xdr:cNvPr id="260" name="テキスト ボックス 259"/>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66" name="楕円 265"/>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39387</xdr:rowOff>
    </xdr:from>
    <xdr:ext cx="762000" cy="259045"/>
    <xdr:sp macro="" textlink="">
      <xdr:nvSpPr>
        <xdr:cNvPr id="267"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68" name="楕円 267"/>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69" name="テキスト ボックス 268"/>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163830</xdr:rowOff>
    </xdr:from>
    <xdr:to>
      <xdr:col>74</xdr:col>
      <xdr:colOff>31750</xdr:colOff>
      <xdr:row>56</xdr:row>
      <xdr:rowOff>93980</xdr:rowOff>
    </xdr:to>
    <xdr:sp macro="" textlink="">
      <xdr:nvSpPr>
        <xdr:cNvPr id="270" name="楕円 269"/>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71" name="テキスト ボックス 270"/>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2" name="楕円 271"/>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3" name="テキスト ボックス 272"/>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74" name="楕円 273"/>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75" name="テキスト ボックス 274"/>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下水道事業会計への繰出金の減額をはじめ、補助費全体でも対前年度比で減額となり、充当一般財源も減額となった。経常一般財源の減額率以上に充当一般財源の減少率が大きかったことから、補助費に係る経常収支比率は対前年度比△</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ポイントの減となった。</a:t>
          </a:r>
        </a:p>
        <a:p>
          <a:r>
            <a:rPr kumimoji="1" lang="ja-JP" altLang="en-US" sz="1100">
              <a:latin typeface="ＭＳ Ｐゴシック" panose="020B0600070205080204" pitchFamily="50" charset="-128"/>
              <a:ea typeface="ＭＳ Ｐゴシック" panose="020B0600070205080204" pitchFamily="50" charset="-128"/>
            </a:rPr>
            <a:t>　類似団体平均を下回ったものの、今後も負担金、補助金等の見直しを進め、負担の適正化を図る。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36</xdr:row>
      <xdr:rowOff>122428</xdr:rowOff>
    </xdr:to>
    <xdr:cxnSp macro="">
      <xdr:nvCxnSpPr>
        <xdr:cNvPr id="305" name="直線コネクタ 304"/>
        <xdr:cNvCxnSpPr/>
      </xdr:nvCxnSpPr>
      <xdr:spPr>
        <a:xfrm flipV="1">
          <a:off x="15671800" y="62580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11701</xdr:rowOff>
    </xdr:from>
    <xdr:ext cx="762000" cy="259045"/>
    <xdr:sp macro="" textlink="">
      <xdr:nvSpPr>
        <xdr:cNvPr id="306"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122428</xdr:rowOff>
    </xdr:to>
    <xdr:cxnSp macro="">
      <xdr:nvCxnSpPr>
        <xdr:cNvPr id="308" name="直線コネクタ 307"/>
        <xdr:cNvCxnSpPr/>
      </xdr:nvCxnSpPr>
      <xdr:spPr>
        <a:xfrm>
          <a:off x="14782800" y="62260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154432</xdr:rowOff>
    </xdr:to>
    <xdr:cxnSp macro="">
      <xdr:nvCxnSpPr>
        <xdr:cNvPr id="311" name="直線コネクタ 310"/>
        <xdr:cNvCxnSpPr/>
      </xdr:nvCxnSpPr>
      <xdr:spPr>
        <a:xfrm flipV="1">
          <a:off x="13893800" y="62260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3" name="テキスト ボックス 312"/>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37</xdr:row>
      <xdr:rowOff>1270</xdr:rowOff>
    </xdr:to>
    <xdr:cxnSp macro="">
      <xdr:nvCxnSpPr>
        <xdr:cNvPr id="314" name="直線コネクタ 313"/>
        <xdr:cNvCxnSpPr/>
      </xdr:nvCxnSpPr>
      <xdr:spPr>
        <a:xfrm flipV="1">
          <a:off x="13004800" y="6326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101346</xdr:rowOff>
    </xdr:from>
    <xdr:to>
      <xdr:col>69</xdr:col>
      <xdr:colOff>142875</xdr:colOff>
      <xdr:row>36</xdr:row>
      <xdr:rowOff>31496</xdr:rowOff>
    </xdr:to>
    <xdr:sp macro="" textlink="">
      <xdr:nvSpPr>
        <xdr:cNvPr id="315" name="フローチャート: 判断 314"/>
        <xdr:cNvSpPr/>
      </xdr:nvSpPr>
      <xdr:spPr>
        <a:xfrm>
          <a:off x="13843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16" name="テキスト ボックス 315"/>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18" name="テキスト ボックス 317"/>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24" name="楕円 323"/>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25" name="補助費等該当値テキスト"/>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26" name="楕円 325"/>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27" name="テキスト ボックス 326"/>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28" name="楕円 327"/>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29" name="テキスト ボックス 328"/>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30" name="楕円 329"/>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31" name="テキスト ボックス 330"/>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2" name="楕円 331"/>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33" name="テキスト ボックス 332"/>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地方道路等整備及び公共事業等に係る地方債償還額が減となったことにより、公債費に係る経常収支比率も対前年度比△</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ポイントの減となったものの、依然として類似団体平均を上回っている状況である。</a:t>
          </a:r>
        </a:p>
        <a:p>
          <a:r>
            <a:rPr kumimoji="1" lang="ja-JP" altLang="en-US" sz="1100">
              <a:latin typeface="ＭＳ Ｐゴシック" panose="020B0600070205080204" pitchFamily="50" charset="-128"/>
              <a:ea typeface="ＭＳ Ｐゴシック" panose="020B0600070205080204" pitchFamily="50" charset="-128"/>
            </a:rPr>
            <a:t>　普通建設事業については慎重に事業を選択するとともに、国県補助金等、地方債以外の財源確保に努め、公債費負担の適正化を図る。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40132</xdr:rowOff>
    </xdr:from>
    <xdr:to>
      <xdr:col>24</xdr:col>
      <xdr:colOff>25400</xdr:colOff>
      <xdr:row>78</xdr:row>
      <xdr:rowOff>67563</xdr:rowOff>
    </xdr:to>
    <xdr:cxnSp macro="">
      <xdr:nvCxnSpPr>
        <xdr:cNvPr id="363" name="直線コネクタ 362"/>
        <xdr:cNvCxnSpPr/>
      </xdr:nvCxnSpPr>
      <xdr:spPr>
        <a:xfrm flipV="1">
          <a:off x="3987800" y="13413232"/>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67563</xdr:rowOff>
    </xdr:from>
    <xdr:to>
      <xdr:col>19</xdr:col>
      <xdr:colOff>187325</xdr:colOff>
      <xdr:row>78</xdr:row>
      <xdr:rowOff>145287</xdr:rowOff>
    </xdr:to>
    <xdr:cxnSp macro="">
      <xdr:nvCxnSpPr>
        <xdr:cNvPr id="366" name="直線コネクタ 365"/>
        <xdr:cNvCxnSpPr/>
      </xdr:nvCxnSpPr>
      <xdr:spPr>
        <a:xfrm flipV="1">
          <a:off x="3098800" y="1344066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145287</xdr:rowOff>
    </xdr:from>
    <xdr:to>
      <xdr:col>15</xdr:col>
      <xdr:colOff>98425</xdr:colOff>
      <xdr:row>78</xdr:row>
      <xdr:rowOff>163576</xdr:rowOff>
    </xdr:to>
    <xdr:cxnSp macro="">
      <xdr:nvCxnSpPr>
        <xdr:cNvPr id="369" name="直線コネクタ 368"/>
        <xdr:cNvCxnSpPr/>
      </xdr:nvCxnSpPr>
      <xdr:spPr>
        <a:xfrm flipV="1">
          <a:off x="2209800" y="135183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163576</xdr:rowOff>
    </xdr:from>
    <xdr:to>
      <xdr:col>11</xdr:col>
      <xdr:colOff>9525</xdr:colOff>
      <xdr:row>79</xdr:row>
      <xdr:rowOff>33274</xdr:rowOff>
    </xdr:to>
    <xdr:cxnSp macro="">
      <xdr:nvCxnSpPr>
        <xdr:cNvPr id="372" name="直線コネクタ 371"/>
        <xdr:cNvCxnSpPr/>
      </xdr:nvCxnSpPr>
      <xdr:spPr>
        <a:xfrm flipV="1">
          <a:off x="1320800" y="135366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142494</xdr:rowOff>
    </xdr:from>
    <xdr:to>
      <xdr:col>11</xdr:col>
      <xdr:colOff>60325</xdr:colOff>
      <xdr:row>78</xdr:row>
      <xdr:rowOff>72644</xdr:rowOff>
    </xdr:to>
    <xdr:sp macro="" textlink="">
      <xdr:nvSpPr>
        <xdr:cNvPr id="373" name="フローチャート: 判断 372"/>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82821</xdr:rowOff>
    </xdr:from>
    <xdr:ext cx="762000" cy="259045"/>
    <xdr:sp macro="" textlink="">
      <xdr:nvSpPr>
        <xdr:cNvPr id="374" name="テキスト ボックス 373"/>
        <xdr:cNvSpPr txBox="1"/>
      </xdr:nvSpPr>
      <xdr:spPr>
        <a:xfrm>
          <a:off x="1828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76" name="テキスト ボックス 375"/>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160782</xdr:rowOff>
    </xdr:from>
    <xdr:to>
      <xdr:col>24</xdr:col>
      <xdr:colOff>76200</xdr:colOff>
      <xdr:row>78</xdr:row>
      <xdr:rowOff>90932</xdr:rowOff>
    </xdr:to>
    <xdr:sp macro="" textlink="">
      <xdr:nvSpPr>
        <xdr:cNvPr id="382" name="楕円 381"/>
        <xdr:cNvSpPr/>
      </xdr:nvSpPr>
      <xdr:spPr>
        <a:xfrm>
          <a:off x="4775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132859</xdr:rowOff>
    </xdr:from>
    <xdr:ext cx="762000" cy="259045"/>
    <xdr:sp macro="" textlink="">
      <xdr:nvSpPr>
        <xdr:cNvPr id="383" name="公債費該当値テキスト"/>
        <xdr:cNvSpPr txBox="1"/>
      </xdr:nvSpPr>
      <xdr:spPr>
        <a:xfrm>
          <a:off x="4914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xdr:rowOff>
    </xdr:from>
    <xdr:to>
      <xdr:col>20</xdr:col>
      <xdr:colOff>38100</xdr:colOff>
      <xdr:row>78</xdr:row>
      <xdr:rowOff>118363</xdr:rowOff>
    </xdr:to>
    <xdr:sp macro="" textlink="">
      <xdr:nvSpPr>
        <xdr:cNvPr id="384" name="楕円 383"/>
        <xdr:cNvSpPr/>
      </xdr:nvSpPr>
      <xdr:spPr>
        <a:xfrm>
          <a:off x="3937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85" name="テキスト ボックス 384"/>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94487</xdr:rowOff>
    </xdr:from>
    <xdr:to>
      <xdr:col>15</xdr:col>
      <xdr:colOff>149225</xdr:colOff>
      <xdr:row>79</xdr:row>
      <xdr:rowOff>24637</xdr:rowOff>
    </xdr:to>
    <xdr:sp macro="" textlink="">
      <xdr:nvSpPr>
        <xdr:cNvPr id="386" name="楕円 385"/>
        <xdr:cNvSpPr/>
      </xdr:nvSpPr>
      <xdr:spPr>
        <a:xfrm>
          <a:off x="3048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9414</xdr:rowOff>
    </xdr:from>
    <xdr:ext cx="762000" cy="259045"/>
    <xdr:sp macro="" textlink="">
      <xdr:nvSpPr>
        <xdr:cNvPr id="387" name="テキスト ボックス 386"/>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112776</xdr:rowOff>
    </xdr:from>
    <xdr:to>
      <xdr:col>11</xdr:col>
      <xdr:colOff>60325</xdr:colOff>
      <xdr:row>79</xdr:row>
      <xdr:rowOff>42926</xdr:rowOff>
    </xdr:to>
    <xdr:sp macro="" textlink="">
      <xdr:nvSpPr>
        <xdr:cNvPr id="388" name="楕円 387"/>
        <xdr:cNvSpPr/>
      </xdr:nvSpPr>
      <xdr:spPr>
        <a:xfrm>
          <a:off x="2159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27703</xdr:rowOff>
    </xdr:from>
    <xdr:ext cx="762000" cy="259045"/>
    <xdr:sp macro="" textlink="">
      <xdr:nvSpPr>
        <xdr:cNvPr id="389" name="テキスト ボックス 388"/>
        <xdr:cNvSpPr txBox="1"/>
      </xdr:nvSpPr>
      <xdr:spPr>
        <a:xfrm>
          <a:off x="1828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153924</xdr:rowOff>
    </xdr:from>
    <xdr:to>
      <xdr:col>6</xdr:col>
      <xdr:colOff>171450</xdr:colOff>
      <xdr:row>79</xdr:row>
      <xdr:rowOff>84074</xdr:rowOff>
    </xdr:to>
    <xdr:sp macro="" textlink="">
      <xdr:nvSpPr>
        <xdr:cNvPr id="390" name="楕円 389"/>
        <xdr:cNvSpPr/>
      </xdr:nvSpPr>
      <xdr:spPr>
        <a:xfrm>
          <a:off x="1270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68851</xdr:rowOff>
    </xdr:from>
    <xdr:ext cx="762000" cy="259045"/>
    <xdr:sp macro="" textlink="">
      <xdr:nvSpPr>
        <xdr:cNvPr id="391" name="テキスト ボックス 390"/>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分母となる経常一般財源の減額、人件費、扶助費充当経常一般財源の増額等を主因として対前年度比で＋</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ポイントの増となったものの、昨年度に引き続き類似団体平均を下回っている状況である。</a:t>
          </a:r>
        </a:p>
        <a:p>
          <a:r>
            <a:rPr kumimoji="1" lang="ja-JP" altLang="en-US" sz="1100">
              <a:latin typeface="ＭＳ Ｐゴシック" panose="020B0600070205080204" pitchFamily="50" charset="-128"/>
              <a:ea typeface="ＭＳ Ｐゴシック" panose="020B0600070205080204" pitchFamily="50" charset="-128"/>
            </a:rPr>
            <a:t>　普通交付税については合併算定替の終了等に伴い今後も減少が見込まれる中、事務事業の見直しなどの行政改革を推進し経常経費の削減に努めるとともに、受益者負担の適正化等による自主財源の確保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108713</xdr:rowOff>
    </xdr:from>
    <xdr:to>
      <xdr:col>82</xdr:col>
      <xdr:colOff>107950</xdr:colOff>
      <xdr:row>77</xdr:row>
      <xdr:rowOff>10413</xdr:rowOff>
    </xdr:to>
    <xdr:cxnSp macro="">
      <xdr:nvCxnSpPr>
        <xdr:cNvPr id="422" name="直線コネクタ 421"/>
        <xdr:cNvCxnSpPr/>
      </xdr:nvCxnSpPr>
      <xdr:spPr>
        <a:xfrm>
          <a:off x="15671800" y="13138913"/>
          <a:ext cx="8382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23"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30987</xdr:rowOff>
    </xdr:from>
    <xdr:to>
      <xdr:col>78</xdr:col>
      <xdr:colOff>69850</xdr:colOff>
      <xdr:row>76</xdr:row>
      <xdr:rowOff>108713</xdr:rowOff>
    </xdr:to>
    <xdr:cxnSp macro="">
      <xdr:nvCxnSpPr>
        <xdr:cNvPr id="425" name="直線コネクタ 424"/>
        <xdr:cNvCxnSpPr/>
      </xdr:nvCxnSpPr>
      <xdr:spPr>
        <a:xfrm>
          <a:off x="14782800" y="13061187"/>
          <a:ext cx="889000" cy="7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27" name="テキスト ボックス 42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30987</xdr:rowOff>
    </xdr:from>
    <xdr:to>
      <xdr:col>73</xdr:col>
      <xdr:colOff>180975</xdr:colOff>
      <xdr:row>76</xdr:row>
      <xdr:rowOff>85852</xdr:rowOff>
    </xdr:to>
    <xdr:cxnSp macro="">
      <xdr:nvCxnSpPr>
        <xdr:cNvPr id="428" name="直線コネクタ 427"/>
        <xdr:cNvCxnSpPr/>
      </xdr:nvCxnSpPr>
      <xdr:spPr>
        <a:xfrm flipV="1">
          <a:off x="13893800" y="1306118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76</xdr:row>
      <xdr:rowOff>108713</xdr:rowOff>
    </xdr:to>
    <xdr:cxnSp macro="">
      <xdr:nvCxnSpPr>
        <xdr:cNvPr id="431" name="直線コネクタ 430"/>
        <xdr:cNvCxnSpPr/>
      </xdr:nvCxnSpPr>
      <xdr:spPr>
        <a:xfrm flipV="1">
          <a:off x="13004800" y="131160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2" name="フローチャート: 判断 431"/>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33" name="テキスト ボックス 432"/>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5" name="テキスト ボックス 434"/>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131063</xdr:rowOff>
    </xdr:from>
    <xdr:to>
      <xdr:col>82</xdr:col>
      <xdr:colOff>158750</xdr:colOff>
      <xdr:row>77</xdr:row>
      <xdr:rowOff>61213</xdr:rowOff>
    </xdr:to>
    <xdr:sp macro="" textlink="">
      <xdr:nvSpPr>
        <xdr:cNvPr id="441" name="楕円 440"/>
        <xdr:cNvSpPr/>
      </xdr:nvSpPr>
      <xdr:spPr>
        <a:xfrm>
          <a:off x="16459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147590</xdr:rowOff>
    </xdr:from>
    <xdr:ext cx="762000" cy="259045"/>
    <xdr:sp macro="" textlink="">
      <xdr:nvSpPr>
        <xdr:cNvPr id="442" name="公債費以外該当値テキスト"/>
        <xdr:cNvSpPr txBox="1"/>
      </xdr:nvSpPr>
      <xdr:spPr>
        <a:xfrm>
          <a:off x="16598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57913</xdr:rowOff>
    </xdr:from>
    <xdr:to>
      <xdr:col>78</xdr:col>
      <xdr:colOff>120650</xdr:colOff>
      <xdr:row>76</xdr:row>
      <xdr:rowOff>159513</xdr:rowOff>
    </xdr:to>
    <xdr:sp macro="" textlink="">
      <xdr:nvSpPr>
        <xdr:cNvPr id="443" name="楕円 442"/>
        <xdr:cNvSpPr/>
      </xdr:nvSpPr>
      <xdr:spPr>
        <a:xfrm>
          <a:off x="15621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169689</xdr:rowOff>
    </xdr:from>
    <xdr:ext cx="736600" cy="259045"/>
    <xdr:sp macro="" textlink="">
      <xdr:nvSpPr>
        <xdr:cNvPr id="444" name="テキスト ボックス 443"/>
        <xdr:cNvSpPr txBox="1"/>
      </xdr:nvSpPr>
      <xdr:spPr>
        <a:xfrm>
          <a:off x="15290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151637</xdr:rowOff>
    </xdr:from>
    <xdr:to>
      <xdr:col>74</xdr:col>
      <xdr:colOff>31750</xdr:colOff>
      <xdr:row>76</xdr:row>
      <xdr:rowOff>81787</xdr:rowOff>
    </xdr:to>
    <xdr:sp macro="" textlink="">
      <xdr:nvSpPr>
        <xdr:cNvPr id="445" name="楕円 444"/>
        <xdr:cNvSpPr/>
      </xdr:nvSpPr>
      <xdr:spPr>
        <a:xfrm>
          <a:off x="14732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46" name="テキスト ボックス 445"/>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35052</xdr:rowOff>
    </xdr:from>
    <xdr:to>
      <xdr:col>69</xdr:col>
      <xdr:colOff>142875</xdr:colOff>
      <xdr:row>76</xdr:row>
      <xdr:rowOff>136652</xdr:rowOff>
    </xdr:to>
    <xdr:sp macro="" textlink="">
      <xdr:nvSpPr>
        <xdr:cNvPr id="447" name="楕円 446"/>
        <xdr:cNvSpPr/>
      </xdr:nvSpPr>
      <xdr:spPr>
        <a:xfrm>
          <a:off x="13843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48" name="テキスト ボックス 447"/>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57913</xdr:rowOff>
    </xdr:from>
    <xdr:to>
      <xdr:col>65</xdr:col>
      <xdr:colOff>53975</xdr:colOff>
      <xdr:row>76</xdr:row>
      <xdr:rowOff>159513</xdr:rowOff>
    </xdr:to>
    <xdr:sp macro="" textlink="">
      <xdr:nvSpPr>
        <xdr:cNvPr id="449" name="楕円 448"/>
        <xdr:cNvSpPr/>
      </xdr:nvSpPr>
      <xdr:spPr>
        <a:xfrm>
          <a:off x="12954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169689</xdr:rowOff>
    </xdr:from>
    <xdr:ext cx="762000" cy="259045"/>
    <xdr:sp macro="" textlink="">
      <xdr:nvSpPr>
        <xdr:cNvPr id="450" name="テキスト ボックス 449"/>
        <xdr:cNvSpPr txBox="1"/>
      </xdr:nvSpPr>
      <xdr:spPr>
        <a:xfrm>
          <a:off x="12623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岩手県宮古市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65860</xdr:rowOff>
    </xdr:from>
    <xdr:to>
      <xdr:col>29</xdr:col>
      <xdr:colOff>127000</xdr:colOff>
      <xdr:row>13</xdr:row>
      <xdr:rowOff>120675</xdr:rowOff>
    </xdr:to>
    <xdr:cxnSp macro="">
      <xdr:nvCxnSpPr>
        <xdr:cNvPr id="52" name="直線コネクタ 51"/>
        <xdr:cNvCxnSpPr/>
      </xdr:nvCxnSpPr>
      <xdr:spPr bwMode="auto">
        <a:xfrm flipV="1">
          <a:off x="5003800" y="2342335"/>
          <a:ext cx="647700" cy="54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4021</xdr:rowOff>
    </xdr:from>
    <xdr:ext cx="762000" cy="259045"/>
    <xdr:sp macro="" textlink="">
      <xdr:nvSpPr>
        <xdr:cNvPr id="53" name="人口1人当たり決算額の推移平均値テキスト130"/>
        <xdr:cNvSpPr txBox="1"/>
      </xdr:nvSpPr>
      <xdr:spPr>
        <a:xfrm>
          <a:off x="5740400" y="29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120675</xdr:rowOff>
    </xdr:from>
    <xdr:to>
      <xdr:col>26</xdr:col>
      <xdr:colOff>50800</xdr:colOff>
      <xdr:row>13</xdr:row>
      <xdr:rowOff>123206</xdr:rowOff>
    </xdr:to>
    <xdr:cxnSp macro="">
      <xdr:nvCxnSpPr>
        <xdr:cNvPr id="55" name="直線コネクタ 54"/>
        <xdr:cNvCxnSpPr/>
      </xdr:nvCxnSpPr>
      <xdr:spPr bwMode="auto">
        <a:xfrm flipV="1">
          <a:off x="4305300" y="2397150"/>
          <a:ext cx="698500" cy="2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135940</xdr:rowOff>
    </xdr:from>
    <xdr:ext cx="736600" cy="259045"/>
    <xdr:sp macro="" textlink="">
      <xdr:nvSpPr>
        <xdr:cNvPr id="57" name="テキスト ボックス 56"/>
        <xdr:cNvSpPr txBox="1"/>
      </xdr:nvSpPr>
      <xdr:spPr>
        <a:xfrm>
          <a:off x="4622800" y="309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123206</xdr:rowOff>
    </xdr:from>
    <xdr:to>
      <xdr:col>22</xdr:col>
      <xdr:colOff>114300</xdr:colOff>
      <xdr:row>13</xdr:row>
      <xdr:rowOff>163668</xdr:rowOff>
    </xdr:to>
    <xdr:cxnSp macro="">
      <xdr:nvCxnSpPr>
        <xdr:cNvPr id="58" name="直線コネクタ 57"/>
        <xdr:cNvCxnSpPr/>
      </xdr:nvCxnSpPr>
      <xdr:spPr bwMode="auto">
        <a:xfrm flipV="1">
          <a:off x="3606800" y="2399681"/>
          <a:ext cx="698500" cy="40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150358</xdr:rowOff>
    </xdr:from>
    <xdr:ext cx="762000" cy="259045"/>
    <xdr:sp macro="" textlink="">
      <xdr:nvSpPr>
        <xdr:cNvPr id="60" name="テキスト ボックス 59"/>
        <xdr:cNvSpPr txBox="1"/>
      </xdr:nvSpPr>
      <xdr:spPr>
        <a:xfrm>
          <a:off x="3924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163668</xdr:rowOff>
    </xdr:from>
    <xdr:to>
      <xdr:col>18</xdr:col>
      <xdr:colOff>177800</xdr:colOff>
      <xdr:row>14</xdr:row>
      <xdr:rowOff>13560</xdr:rowOff>
    </xdr:to>
    <xdr:cxnSp macro="">
      <xdr:nvCxnSpPr>
        <xdr:cNvPr id="61" name="直線コネクタ 60"/>
        <xdr:cNvCxnSpPr/>
      </xdr:nvCxnSpPr>
      <xdr:spPr bwMode="auto">
        <a:xfrm flipV="1">
          <a:off x="2908300" y="2440143"/>
          <a:ext cx="698500" cy="21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4413</xdr:rowOff>
    </xdr:from>
    <xdr:ext cx="762000" cy="259045"/>
    <xdr:sp macro="" textlink="">
      <xdr:nvSpPr>
        <xdr:cNvPr id="63" name="テキスト ボックス 62"/>
        <xdr:cNvSpPr txBox="1"/>
      </xdr:nvSpPr>
      <xdr:spPr>
        <a:xfrm>
          <a:off x="32258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15060</xdr:rowOff>
    </xdr:from>
    <xdr:to>
      <xdr:col>29</xdr:col>
      <xdr:colOff>177800</xdr:colOff>
      <xdr:row>13</xdr:row>
      <xdr:rowOff>116660</xdr:rowOff>
    </xdr:to>
    <xdr:sp macro="" textlink="">
      <xdr:nvSpPr>
        <xdr:cNvPr id="71" name="楕円 70"/>
        <xdr:cNvSpPr/>
      </xdr:nvSpPr>
      <xdr:spPr bwMode="auto">
        <a:xfrm>
          <a:off x="5600700" y="2291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31587</xdr:rowOff>
    </xdr:from>
    <xdr:ext cx="762000" cy="259045"/>
    <xdr:sp macro="" textlink="">
      <xdr:nvSpPr>
        <xdr:cNvPr id="72" name="人口1人当たり決算額の推移該当値テキスト130"/>
        <xdr:cNvSpPr txBox="1"/>
      </xdr:nvSpPr>
      <xdr:spPr>
        <a:xfrm>
          <a:off x="5740400" y="213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69875</xdr:rowOff>
    </xdr:from>
    <xdr:to>
      <xdr:col>26</xdr:col>
      <xdr:colOff>101600</xdr:colOff>
      <xdr:row>14</xdr:row>
      <xdr:rowOff>25</xdr:rowOff>
    </xdr:to>
    <xdr:sp macro="" textlink="">
      <xdr:nvSpPr>
        <xdr:cNvPr id="73" name="楕円 72"/>
        <xdr:cNvSpPr/>
      </xdr:nvSpPr>
      <xdr:spPr bwMode="auto">
        <a:xfrm>
          <a:off x="4953000" y="2346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10202</xdr:rowOff>
    </xdr:from>
    <xdr:ext cx="736600" cy="259045"/>
    <xdr:sp macro="" textlink="">
      <xdr:nvSpPr>
        <xdr:cNvPr id="74" name="テキスト ボックス 73"/>
        <xdr:cNvSpPr txBox="1"/>
      </xdr:nvSpPr>
      <xdr:spPr>
        <a:xfrm>
          <a:off x="4622800" y="211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72406</xdr:rowOff>
    </xdr:from>
    <xdr:to>
      <xdr:col>22</xdr:col>
      <xdr:colOff>165100</xdr:colOff>
      <xdr:row>14</xdr:row>
      <xdr:rowOff>2556</xdr:rowOff>
    </xdr:to>
    <xdr:sp macro="" textlink="">
      <xdr:nvSpPr>
        <xdr:cNvPr id="75" name="楕円 74"/>
        <xdr:cNvSpPr/>
      </xdr:nvSpPr>
      <xdr:spPr bwMode="auto">
        <a:xfrm>
          <a:off x="4254500" y="2348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12733</xdr:rowOff>
    </xdr:from>
    <xdr:ext cx="762000" cy="259045"/>
    <xdr:sp macro="" textlink="">
      <xdr:nvSpPr>
        <xdr:cNvPr id="76" name="テキスト ボックス 75"/>
        <xdr:cNvSpPr txBox="1"/>
      </xdr:nvSpPr>
      <xdr:spPr>
        <a:xfrm>
          <a:off x="3924300" y="211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112868</xdr:rowOff>
    </xdr:from>
    <xdr:to>
      <xdr:col>19</xdr:col>
      <xdr:colOff>38100</xdr:colOff>
      <xdr:row>14</xdr:row>
      <xdr:rowOff>43018</xdr:rowOff>
    </xdr:to>
    <xdr:sp macro="" textlink="">
      <xdr:nvSpPr>
        <xdr:cNvPr id="77" name="楕円 76"/>
        <xdr:cNvSpPr/>
      </xdr:nvSpPr>
      <xdr:spPr bwMode="auto">
        <a:xfrm>
          <a:off x="3556000" y="2389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53195</xdr:rowOff>
    </xdr:from>
    <xdr:ext cx="762000" cy="259045"/>
    <xdr:sp macro="" textlink="">
      <xdr:nvSpPr>
        <xdr:cNvPr id="78" name="テキスト ボックス 77"/>
        <xdr:cNvSpPr txBox="1"/>
      </xdr:nvSpPr>
      <xdr:spPr>
        <a:xfrm>
          <a:off x="3225800" y="21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134210</xdr:rowOff>
    </xdr:from>
    <xdr:to>
      <xdr:col>15</xdr:col>
      <xdr:colOff>101600</xdr:colOff>
      <xdr:row>14</xdr:row>
      <xdr:rowOff>64360</xdr:rowOff>
    </xdr:to>
    <xdr:sp macro="" textlink="">
      <xdr:nvSpPr>
        <xdr:cNvPr id="79" name="楕円 78"/>
        <xdr:cNvSpPr/>
      </xdr:nvSpPr>
      <xdr:spPr bwMode="auto">
        <a:xfrm>
          <a:off x="2857500" y="2410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74537</xdr:rowOff>
    </xdr:from>
    <xdr:ext cx="762000" cy="259045"/>
    <xdr:sp macro="" textlink="">
      <xdr:nvSpPr>
        <xdr:cNvPr id="80" name="テキスト ボックス 79"/>
        <xdr:cNvSpPr txBox="1"/>
      </xdr:nvSpPr>
      <xdr:spPr>
        <a:xfrm>
          <a:off x="2527300" y="217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118378</xdr:rowOff>
    </xdr:from>
    <xdr:to>
      <xdr:col>29</xdr:col>
      <xdr:colOff>127000</xdr:colOff>
      <xdr:row>34</xdr:row>
      <xdr:rowOff>251195</xdr:rowOff>
    </xdr:to>
    <xdr:cxnSp macro="">
      <xdr:nvCxnSpPr>
        <xdr:cNvPr id="115" name="直線コネクタ 114"/>
        <xdr:cNvCxnSpPr/>
      </xdr:nvCxnSpPr>
      <xdr:spPr bwMode="auto">
        <a:xfrm>
          <a:off x="5003800" y="6385828"/>
          <a:ext cx="647700" cy="132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154282</xdr:rowOff>
    </xdr:from>
    <xdr:ext cx="762000" cy="259045"/>
    <xdr:sp macro="" textlink="">
      <xdr:nvSpPr>
        <xdr:cNvPr id="116" name="人口1人当たり決算額の推移平均値テキスト445"/>
        <xdr:cNvSpPr txBox="1"/>
      </xdr:nvSpPr>
      <xdr:spPr>
        <a:xfrm>
          <a:off x="5740400" y="676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41373</xdr:rowOff>
    </xdr:from>
    <xdr:to>
      <xdr:col>26</xdr:col>
      <xdr:colOff>50800</xdr:colOff>
      <xdr:row>34</xdr:row>
      <xdr:rowOff>118378</xdr:rowOff>
    </xdr:to>
    <xdr:cxnSp macro="">
      <xdr:nvCxnSpPr>
        <xdr:cNvPr id="118" name="直線コネクタ 117"/>
        <xdr:cNvCxnSpPr/>
      </xdr:nvCxnSpPr>
      <xdr:spPr bwMode="auto">
        <a:xfrm>
          <a:off x="4305300" y="6308823"/>
          <a:ext cx="698500" cy="77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242489</xdr:rowOff>
    </xdr:from>
    <xdr:ext cx="736600" cy="259045"/>
    <xdr:sp macro="" textlink="">
      <xdr:nvSpPr>
        <xdr:cNvPr id="120" name="テキスト ボックス 119"/>
        <xdr:cNvSpPr txBox="1"/>
      </xdr:nvSpPr>
      <xdr:spPr>
        <a:xfrm>
          <a:off x="4622800" y="685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286465</xdr:rowOff>
    </xdr:from>
    <xdr:to>
      <xdr:col>22</xdr:col>
      <xdr:colOff>114300</xdr:colOff>
      <xdr:row>34</xdr:row>
      <xdr:rowOff>41373</xdr:rowOff>
    </xdr:to>
    <xdr:cxnSp macro="">
      <xdr:nvCxnSpPr>
        <xdr:cNvPr id="121" name="直線コネクタ 120"/>
        <xdr:cNvCxnSpPr/>
      </xdr:nvCxnSpPr>
      <xdr:spPr bwMode="auto">
        <a:xfrm>
          <a:off x="3606800" y="6211015"/>
          <a:ext cx="698500" cy="97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286465</xdr:rowOff>
    </xdr:from>
    <xdr:to>
      <xdr:col>18</xdr:col>
      <xdr:colOff>177800</xdr:colOff>
      <xdr:row>33</xdr:row>
      <xdr:rowOff>299952</xdr:rowOff>
    </xdr:to>
    <xdr:cxnSp macro="">
      <xdr:nvCxnSpPr>
        <xdr:cNvPr id="124" name="直線コネクタ 123"/>
        <xdr:cNvCxnSpPr/>
      </xdr:nvCxnSpPr>
      <xdr:spPr bwMode="auto">
        <a:xfrm flipV="1">
          <a:off x="2908300" y="6211015"/>
          <a:ext cx="698500" cy="13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335726</xdr:rowOff>
    </xdr:from>
    <xdr:to>
      <xdr:col>19</xdr:col>
      <xdr:colOff>38100</xdr:colOff>
      <xdr:row>35</xdr:row>
      <xdr:rowOff>94426</xdr:rowOff>
    </xdr:to>
    <xdr:sp macro="" textlink="">
      <xdr:nvSpPr>
        <xdr:cNvPr id="125" name="フローチャート: 判断 124"/>
        <xdr:cNvSpPr/>
      </xdr:nvSpPr>
      <xdr:spPr bwMode="auto">
        <a:xfrm>
          <a:off x="3556000" y="6603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79203</xdr:rowOff>
    </xdr:from>
    <xdr:ext cx="762000" cy="259045"/>
    <xdr:sp macro="" textlink="">
      <xdr:nvSpPr>
        <xdr:cNvPr id="126" name="テキスト ボックス 125"/>
        <xdr:cNvSpPr txBox="1"/>
      </xdr:nvSpPr>
      <xdr:spPr>
        <a:xfrm>
          <a:off x="3225800" y="668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189781</xdr:rowOff>
    </xdr:from>
    <xdr:ext cx="762000" cy="259045"/>
    <xdr:sp macro="" textlink="">
      <xdr:nvSpPr>
        <xdr:cNvPr id="128" name="テキスト ボックス 127"/>
        <xdr:cNvSpPr txBox="1"/>
      </xdr:nvSpPr>
      <xdr:spPr>
        <a:xfrm>
          <a:off x="2527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200395</xdr:rowOff>
    </xdr:from>
    <xdr:to>
      <xdr:col>29</xdr:col>
      <xdr:colOff>177800</xdr:colOff>
      <xdr:row>34</xdr:row>
      <xdr:rowOff>301996</xdr:rowOff>
    </xdr:to>
    <xdr:sp macro="" textlink="">
      <xdr:nvSpPr>
        <xdr:cNvPr id="134" name="楕円 133"/>
        <xdr:cNvSpPr/>
      </xdr:nvSpPr>
      <xdr:spPr bwMode="auto">
        <a:xfrm>
          <a:off x="5600700" y="646784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45472</xdr:rowOff>
    </xdr:from>
    <xdr:ext cx="762000" cy="259045"/>
    <xdr:sp macro="" textlink="">
      <xdr:nvSpPr>
        <xdr:cNvPr id="135" name="人口1人当たり決算額の推移該当値テキスト445"/>
        <xdr:cNvSpPr txBox="1"/>
      </xdr:nvSpPr>
      <xdr:spPr>
        <a:xfrm>
          <a:off x="5740400" y="631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67578</xdr:rowOff>
    </xdr:from>
    <xdr:to>
      <xdr:col>26</xdr:col>
      <xdr:colOff>101600</xdr:colOff>
      <xdr:row>34</xdr:row>
      <xdr:rowOff>169178</xdr:rowOff>
    </xdr:to>
    <xdr:sp macro="" textlink="">
      <xdr:nvSpPr>
        <xdr:cNvPr id="136" name="楕円 135"/>
        <xdr:cNvSpPr/>
      </xdr:nvSpPr>
      <xdr:spPr bwMode="auto">
        <a:xfrm>
          <a:off x="4953000" y="6335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179355</xdr:rowOff>
    </xdr:from>
    <xdr:ext cx="736600" cy="259045"/>
    <xdr:sp macro="" textlink="">
      <xdr:nvSpPr>
        <xdr:cNvPr id="137" name="テキスト ボックス 136"/>
        <xdr:cNvSpPr txBox="1"/>
      </xdr:nvSpPr>
      <xdr:spPr>
        <a:xfrm>
          <a:off x="4622800" y="610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333473</xdr:rowOff>
    </xdr:from>
    <xdr:to>
      <xdr:col>22</xdr:col>
      <xdr:colOff>165100</xdr:colOff>
      <xdr:row>34</xdr:row>
      <xdr:rowOff>92173</xdr:rowOff>
    </xdr:to>
    <xdr:sp macro="" textlink="">
      <xdr:nvSpPr>
        <xdr:cNvPr id="138" name="楕円 137"/>
        <xdr:cNvSpPr/>
      </xdr:nvSpPr>
      <xdr:spPr bwMode="auto">
        <a:xfrm>
          <a:off x="4254500" y="6258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102350</xdr:rowOff>
    </xdr:from>
    <xdr:ext cx="762000" cy="259045"/>
    <xdr:sp macro="" textlink="">
      <xdr:nvSpPr>
        <xdr:cNvPr id="139" name="テキスト ボックス 138"/>
        <xdr:cNvSpPr txBox="1"/>
      </xdr:nvSpPr>
      <xdr:spPr>
        <a:xfrm>
          <a:off x="3924300" y="602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235665</xdr:rowOff>
    </xdr:from>
    <xdr:to>
      <xdr:col>19</xdr:col>
      <xdr:colOff>38100</xdr:colOff>
      <xdr:row>33</xdr:row>
      <xdr:rowOff>337265</xdr:rowOff>
    </xdr:to>
    <xdr:sp macro="" textlink="">
      <xdr:nvSpPr>
        <xdr:cNvPr id="140" name="楕円 139"/>
        <xdr:cNvSpPr/>
      </xdr:nvSpPr>
      <xdr:spPr bwMode="auto">
        <a:xfrm>
          <a:off x="3556000" y="6160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4542</xdr:rowOff>
    </xdr:from>
    <xdr:ext cx="762000" cy="259045"/>
    <xdr:sp macro="" textlink="">
      <xdr:nvSpPr>
        <xdr:cNvPr id="141" name="テキスト ボックス 140"/>
        <xdr:cNvSpPr txBox="1"/>
      </xdr:nvSpPr>
      <xdr:spPr>
        <a:xfrm>
          <a:off x="3225800" y="59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249152</xdr:rowOff>
    </xdr:from>
    <xdr:to>
      <xdr:col>15</xdr:col>
      <xdr:colOff>101600</xdr:colOff>
      <xdr:row>34</xdr:row>
      <xdr:rowOff>7852</xdr:rowOff>
    </xdr:to>
    <xdr:sp macro="" textlink="">
      <xdr:nvSpPr>
        <xdr:cNvPr id="142" name="楕円 141"/>
        <xdr:cNvSpPr/>
      </xdr:nvSpPr>
      <xdr:spPr bwMode="auto">
        <a:xfrm>
          <a:off x="2857500" y="6173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18029</xdr:rowOff>
    </xdr:from>
    <xdr:ext cx="762000" cy="259045"/>
    <xdr:sp macro="" textlink="">
      <xdr:nvSpPr>
        <xdr:cNvPr id="143" name="テキスト ボックス 142"/>
        <xdr:cNvSpPr txBox="1"/>
      </xdr:nvSpPr>
      <xdr:spPr>
        <a:xfrm>
          <a:off x="2527300" y="5942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岩手県宮古市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52,973
52,763
1,259.15
46,204,939
43,840,141
1,948,496
17,392,119
42,397,059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72857</xdr:rowOff>
    </xdr:from>
    <xdr:to>
      <xdr:col>24</xdr:col>
      <xdr:colOff>63500</xdr:colOff>
      <xdr:row>31</xdr:row>
      <xdr:rowOff>109296</xdr:rowOff>
    </xdr:to>
    <xdr:cxnSp macro="">
      <xdr:nvCxnSpPr>
        <xdr:cNvPr id="59" name="直線コネクタ 58"/>
        <xdr:cNvCxnSpPr/>
      </xdr:nvCxnSpPr>
      <xdr:spPr>
        <a:xfrm flipV="1">
          <a:off x="3797300" y="5387807"/>
          <a:ext cx="838200" cy="3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63967</xdr:rowOff>
    </xdr:from>
    <xdr:ext cx="534377" cy="259045"/>
    <xdr:sp macro="" textlink="">
      <xdr:nvSpPr>
        <xdr:cNvPr id="60" name="人件費平均値テキスト"/>
        <xdr:cNvSpPr txBox="1"/>
      </xdr:nvSpPr>
      <xdr:spPr>
        <a:xfrm>
          <a:off x="4686300" y="606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40305</xdr:rowOff>
    </xdr:from>
    <xdr:to>
      <xdr:col>19</xdr:col>
      <xdr:colOff>177800</xdr:colOff>
      <xdr:row>31</xdr:row>
      <xdr:rowOff>109296</xdr:rowOff>
    </xdr:to>
    <xdr:cxnSp macro="">
      <xdr:nvCxnSpPr>
        <xdr:cNvPr id="62" name="直線コネクタ 61"/>
        <xdr:cNvCxnSpPr/>
      </xdr:nvCxnSpPr>
      <xdr:spPr>
        <a:xfrm>
          <a:off x="2908300" y="5355255"/>
          <a:ext cx="889000" cy="6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40305</xdr:rowOff>
    </xdr:from>
    <xdr:to>
      <xdr:col>15</xdr:col>
      <xdr:colOff>50800</xdr:colOff>
      <xdr:row>31</xdr:row>
      <xdr:rowOff>52169</xdr:rowOff>
    </xdr:to>
    <xdr:cxnSp macro="">
      <xdr:nvCxnSpPr>
        <xdr:cNvPr id="65" name="直線コネクタ 64"/>
        <xdr:cNvCxnSpPr/>
      </xdr:nvCxnSpPr>
      <xdr:spPr>
        <a:xfrm flipV="1">
          <a:off x="2019300" y="5355255"/>
          <a:ext cx="8890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20441</xdr:rowOff>
    </xdr:from>
    <xdr:ext cx="534377" cy="259045"/>
    <xdr:sp macro="" textlink="">
      <xdr:nvSpPr>
        <xdr:cNvPr id="67" name="テキスト ボックス 66"/>
        <xdr:cNvSpPr txBox="1"/>
      </xdr:nvSpPr>
      <xdr:spPr>
        <a:xfrm>
          <a:off x="2641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52169</xdr:rowOff>
    </xdr:from>
    <xdr:to>
      <xdr:col>10</xdr:col>
      <xdr:colOff>114300</xdr:colOff>
      <xdr:row>31</xdr:row>
      <xdr:rowOff>95717</xdr:rowOff>
    </xdr:to>
    <xdr:cxnSp macro="">
      <xdr:nvCxnSpPr>
        <xdr:cNvPr id="68" name="直線コネクタ 67"/>
        <xdr:cNvCxnSpPr/>
      </xdr:nvCxnSpPr>
      <xdr:spPr>
        <a:xfrm flipV="1">
          <a:off x="1130300" y="5367119"/>
          <a:ext cx="889000" cy="4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36345</xdr:rowOff>
    </xdr:from>
    <xdr:to>
      <xdr:col>10</xdr:col>
      <xdr:colOff>165100</xdr:colOff>
      <xdr:row>34</xdr:row>
      <xdr:rowOff>137945</xdr:rowOff>
    </xdr:to>
    <xdr:sp macro="" textlink="">
      <xdr:nvSpPr>
        <xdr:cNvPr id="69" name="フローチャート: 判断 68"/>
        <xdr:cNvSpPr/>
      </xdr:nvSpPr>
      <xdr:spPr>
        <a:xfrm>
          <a:off x="1968500" y="586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129072</xdr:rowOff>
    </xdr:from>
    <xdr:ext cx="534377" cy="259045"/>
    <xdr:sp macro="" textlink="">
      <xdr:nvSpPr>
        <xdr:cNvPr id="70" name="テキスト ボックス 69"/>
        <xdr:cNvSpPr txBox="1"/>
      </xdr:nvSpPr>
      <xdr:spPr>
        <a:xfrm>
          <a:off x="1752111" y="595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121871</xdr:rowOff>
    </xdr:from>
    <xdr:ext cx="534377" cy="259045"/>
    <xdr:sp macro="" textlink="">
      <xdr:nvSpPr>
        <xdr:cNvPr id="72" name="テキスト ボックス 71"/>
        <xdr:cNvSpPr txBox="1"/>
      </xdr:nvSpPr>
      <xdr:spPr>
        <a:xfrm>
          <a:off x="863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22057</xdr:rowOff>
    </xdr:from>
    <xdr:to>
      <xdr:col>24</xdr:col>
      <xdr:colOff>114300</xdr:colOff>
      <xdr:row>31</xdr:row>
      <xdr:rowOff>123657</xdr:rowOff>
    </xdr:to>
    <xdr:sp macro="" textlink="">
      <xdr:nvSpPr>
        <xdr:cNvPr id="78" name="楕円 77"/>
        <xdr:cNvSpPr/>
      </xdr:nvSpPr>
      <xdr:spPr>
        <a:xfrm>
          <a:off x="4584700" y="533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44934</xdr:rowOff>
    </xdr:from>
    <xdr:ext cx="534377" cy="259045"/>
    <xdr:sp macro="" textlink="">
      <xdr:nvSpPr>
        <xdr:cNvPr id="79" name="人件費該当値テキスト"/>
        <xdr:cNvSpPr txBox="1"/>
      </xdr:nvSpPr>
      <xdr:spPr>
        <a:xfrm>
          <a:off x="4686300" y="518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58496</xdr:rowOff>
    </xdr:from>
    <xdr:to>
      <xdr:col>20</xdr:col>
      <xdr:colOff>38100</xdr:colOff>
      <xdr:row>31</xdr:row>
      <xdr:rowOff>160096</xdr:rowOff>
    </xdr:to>
    <xdr:sp macro="" textlink="">
      <xdr:nvSpPr>
        <xdr:cNvPr id="80" name="楕円 79"/>
        <xdr:cNvSpPr/>
      </xdr:nvSpPr>
      <xdr:spPr>
        <a:xfrm>
          <a:off x="3746500" y="537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5173</xdr:rowOff>
    </xdr:from>
    <xdr:ext cx="534377" cy="259045"/>
    <xdr:sp macro="" textlink="">
      <xdr:nvSpPr>
        <xdr:cNvPr id="81" name="テキスト ボックス 80"/>
        <xdr:cNvSpPr txBox="1"/>
      </xdr:nvSpPr>
      <xdr:spPr>
        <a:xfrm>
          <a:off x="3530111" y="514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160955</xdr:rowOff>
    </xdr:from>
    <xdr:to>
      <xdr:col>15</xdr:col>
      <xdr:colOff>101600</xdr:colOff>
      <xdr:row>31</xdr:row>
      <xdr:rowOff>91105</xdr:rowOff>
    </xdr:to>
    <xdr:sp macro="" textlink="">
      <xdr:nvSpPr>
        <xdr:cNvPr id="82" name="楕円 81"/>
        <xdr:cNvSpPr/>
      </xdr:nvSpPr>
      <xdr:spPr>
        <a:xfrm>
          <a:off x="2857500" y="530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107632</xdr:rowOff>
    </xdr:from>
    <xdr:ext cx="534377" cy="259045"/>
    <xdr:sp macro="" textlink="">
      <xdr:nvSpPr>
        <xdr:cNvPr id="83" name="テキスト ボックス 82"/>
        <xdr:cNvSpPr txBox="1"/>
      </xdr:nvSpPr>
      <xdr:spPr>
        <a:xfrm>
          <a:off x="2641111" y="50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1369</xdr:rowOff>
    </xdr:from>
    <xdr:to>
      <xdr:col>10</xdr:col>
      <xdr:colOff>165100</xdr:colOff>
      <xdr:row>31</xdr:row>
      <xdr:rowOff>102969</xdr:rowOff>
    </xdr:to>
    <xdr:sp macro="" textlink="">
      <xdr:nvSpPr>
        <xdr:cNvPr id="84" name="楕円 83"/>
        <xdr:cNvSpPr/>
      </xdr:nvSpPr>
      <xdr:spPr>
        <a:xfrm>
          <a:off x="1968500" y="53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119496</xdr:rowOff>
    </xdr:from>
    <xdr:ext cx="534377" cy="259045"/>
    <xdr:sp macro="" textlink="">
      <xdr:nvSpPr>
        <xdr:cNvPr id="85" name="テキスト ボックス 84"/>
        <xdr:cNvSpPr txBox="1"/>
      </xdr:nvSpPr>
      <xdr:spPr>
        <a:xfrm>
          <a:off x="1752111" y="509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44917</xdr:rowOff>
    </xdr:from>
    <xdr:to>
      <xdr:col>6</xdr:col>
      <xdr:colOff>38100</xdr:colOff>
      <xdr:row>31</xdr:row>
      <xdr:rowOff>146517</xdr:rowOff>
    </xdr:to>
    <xdr:sp macro="" textlink="">
      <xdr:nvSpPr>
        <xdr:cNvPr id="86" name="楕円 85"/>
        <xdr:cNvSpPr/>
      </xdr:nvSpPr>
      <xdr:spPr>
        <a:xfrm>
          <a:off x="1079500" y="535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163044</xdr:rowOff>
    </xdr:from>
    <xdr:ext cx="534377" cy="259045"/>
    <xdr:sp macro="" textlink="">
      <xdr:nvSpPr>
        <xdr:cNvPr id="87" name="テキスト ボックス 86"/>
        <xdr:cNvSpPr txBox="1"/>
      </xdr:nvSpPr>
      <xdr:spPr>
        <a:xfrm>
          <a:off x="863111" y="513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80314</xdr:rowOff>
    </xdr:from>
    <xdr:to>
      <xdr:col>24</xdr:col>
      <xdr:colOff>63500</xdr:colOff>
      <xdr:row>54</xdr:row>
      <xdr:rowOff>92875</xdr:rowOff>
    </xdr:to>
    <xdr:cxnSp macro="">
      <xdr:nvCxnSpPr>
        <xdr:cNvPr id="117" name="直線コネクタ 116"/>
        <xdr:cNvCxnSpPr/>
      </xdr:nvCxnSpPr>
      <xdr:spPr>
        <a:xfrm>
          <a:off x="3797300" y="9338614"/>
          <a:ext cx="838200" cy="1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83799</xdr:rowOff>
    </xdr:from>
    <xdr:ext cx="534377" cy="259045"/>
    <xdr:sp macro="" textlink="">
      <xdr:nvSpPr>
        <xdr:cNvPr id="118" name="物件費平均値テキスト"/>
        <xdr:cNvSpPr txBox="1"/>
      </xdr:nvSpPr>
      <xdr:spPr>
        <a:xfrm>
          <a:off x="4686300" y="96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51105</xdr:rowOff>
    </xdr:from>
    <xdr:to>
      <xdr:col>19</xdr:col>
      <xdr:colOff>177800</xdr:colOff>
      <xdr:row>54</xdr:row>
      <xdr:rowOff>80314</xdr:rowOff>
    </xdr:to>
    <xdr:cxnSp macro="">
      <xdr:nvCxnSpPr>
        <xdr:cNvPr id="120" name="直線コネクタ 119"/>
        <xdr:cNvCxnSpPr/>
      </xdr:nvCxnSpPr>
      <xdr:spPr>
        <a:xfrm>
          <a:off x="2908300" y="9309405"/>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29151</xdr:rowOff>
    </xdr:from>
    <xdr:ext cx="534377" cy="259045"/>
    <xdr:sp macro="" textlink="">
      <xdr:nvSpPr>
        <xdr:cNvPr id="122" name="テキスト ボックス 121"/>
        <xdr:cNvSpPr txBox="1"/>
      </xdr:nvSpPr>
      <xdr:spPr>
        <a:xfrm>
          <a:off x="3530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51105</xdr:rowOff>
    </xdr:from>
    <xdr:to>
      <xdr:col>15</xdr:col>
      <xdr:colOff>50800</xdr:colOff>
      <xdr:row>54</xdr:row>
      <xdr:rowOff>127495</xdr:rowOff>
    </xdr:to>
    <xdr:cxnSp macro="">
      <xdr:nvCxnSpPr>
        <xdr:cNvPr id="123" name="直線コネクタ 122"/>
        <xdr:cNvCxnSpPr/>
      </xdr:nvCxnSpPr>
      <xdr:spPr>
        <a:xfrm flipV="1">
          <a:off x="2019300" y="9309405"/>
          <a:ext cx="889000" cy="7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127373</xdr:rowOff>
    </xdr:from>
    <xdr:ext cx="534377" cy="259045"/>
    <xdr:sp macro="" textlink="">
      <xdr:nvSpPr>
        <xdr:cNvPr id="125" name="テキスト ボックス 124"/>
        <xdr:cNvSpPr txBox="1"/>
      </xdr:nvSpPr>
      <xdr:spPr>
        <a:xfrm>
          <a:off x="2641111" y="972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144411</xdr:rowOff>
    </xdr:from>
    <xdr:to>
      <xdr:col>10</xdr:col>
      <xdr:colOff>114300</xdr:colOff>
      <xdr:row>54</xdr:row>
      <xdr:rowOff>127495</xdr:rowOff>
    </xdr:to>
    <xdr:cxnSp macro="">
      <xdr:nvCxnSpPr>
        <xdr:cNvPr id="126" name="直線コネクタ 125"/>
        <xdr:cNvCxnSpPr/>
      </xdr:nvCxnSpPr>
      <xdr:spPr>
        <a:xfrm>
          <a:off x="1130300" y="9059811"/>
          <a:ext cx="889000" cy="3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133807</xdr:rowOff>
    </xdr:from>
    <xdr:to>
      <xdr:col>10</xdr:col>
      <xdr:colOff>165100</xdr:colOff>
      <xdr:row>56</xdr:row>
      <xdr:rowOff>63957</xdr:rowOff>
    </xdr:to>
    <xdr:sp macro="" textlink="">
      <xdr:nvSpPr>
        <xdr:cNvPr id="127" name="フローチャート: 判断 126"/>
        <xdr:cNvSpPr/>
      </xdr:nvSpPr>
      <xdr:spPr>
        <a:xfrm>
          <a:off x="1968500" y="9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55084</xdr:rowOff>
    </xdr:from>
    <xdr:ext cx="534377" cy="259045"/>
    <xdr:sp macro="" textlink="">
      <xdr:nvSpPr>
        <xdr:cNvPr id="128" name="テキスト ボックス 127"/>
        <xdr:cNvSpPr txBox="1"/>
      </xdr:nvSpPr>
      <xdr:spPr>
        <a:xfrm>
          <a:off x="1752111" y="965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86847</xdr:rowOff>
    </xdr:from>
    <xdr:ext cx="534377" cy="259045"/>
    <xdr:sp macro="" textlink="">
      <xdr:nvSpPr>
        <xdr:cNvPr id="130" name="テキスト ボックス 129"/>
        <xdr:cNvSpPr txBox="1"/>
      </xdr:nvSpPr>
      <xdr:spPr>
        <a:xfrm>
          <a:off x="863111" y="98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42075</xdr:rowOff>
    </xdr:from>
    <xdr:to>
      <xdr:col>24</xdr:col>
      <xdr:colOff>114300</xdr:colOff>
      <xdr:row>54</xdr:row>
      <xdr:rowOff>143675</xdr:rowOff>
    </xdr:to>
    <xdr:sp macro="" textlink="">
      <xdr:nvSpPr>
        <xdr:cNvPr id="136" name="楕円 135"/>
        <xdr:cNvSpPr/>
      </xdr:nvSpPr>
      <xdr:spPr>
        <a:xfrm>
          <a:off x="4584700" y="930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64952</xdr:rowOff>
    </xdr:from>
    <xdr:ext cx="534377" cy="259045"/>
    <xdr:sp macro="" textlink="">
      <xdr:nvSpPr>
        <xdr:cNvPr id="137" name="物件費該当値テキスト"/>
        <xdr:cNvSpPr txBox="1"/>
      </xdr:nvSpPr>
      <xdr:spPr>
        <a:xfrm>
          <a:off x="4686300" y="915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29514</xdr:rowOff>
    </xdr:from>
    <xdr:to>
      <xdr:col>20</xdr:col>
      <xdr:colOff>38100</xdr:colOff>
      <xdr:row>54</xdr:row>
      <xdr:rowOff>131114</xdr:rowOff>
    </xdr:to>
    <xdr:sp macro="" textlink="">
      <xdr:nvSpPr>
        <xdr:cNvPr id="138" name="楕円 137"/>
        <xdr:cNvSpPr/>
      </xdr:nvSpPr>
      <xdr:spPr>
        <a:xfrm>
          <a:off x="3746500" y="928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147641</xdr:rowOff>
    </xdr:from>
    <xdr:ext cx="534377" cy="259045"/>
    <xdr:sp macro="" textlink="">
      <xdr:nvSpPr>
        <xdr:cNvPr id="139" name="テキスト ボックス 138"/>
        <xdr:cNvSpPr txBox="1"/>
      </xdr:nvSpPr>
      <xdr:spPr>
        <a:xfrm>
          <a:off x="3530111" y="906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305</xdr:rowOff>
    </xdr:from>
    <xdr:to>
      <xdr:col>15</xdr:col>
      <xdr:colOff>101600</xdr:colOff>
      <xdr:row>54</xdr:row>
      <xdr:rowOff>101905</xdr:rowOff>
    </xdr:to>
    <xdr:sp macro="" textlink="">
      <xdr:nvSpPr>
        <xdr:cNvPr id="140" name="楕円 139"/>
        <xdr:cNvSpPr/>
      </xdr:nvSpPr>
      <xdr:spPr>
        <a:xfrm>
          <a:off x="2857500" y="925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118432</xdr:rowOff>
    </xdr:from>
    <xdr:ext cx="534377" cy="259045"/>
    <xdr:sp macro="" textlink="">
      <xdr:nvSpPr>
        <xdr:cNvPr id="141" name="テキスト ボックス 140"/>
        <xdr:cNvSpPr txBox="1"/>
      </xdr:nvSpPr>
      <xdr:spPr>
        <a:xfrm>
          <a:off x="2641111" y="903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76695</xdr:rowOff>
    </xdr:from>
    <xdr:to>
      <xdr:col>10</xdr:col>
      <xdr:colOff>165100</xdr:colOff>
      <xdr:row>55</xdr:row>
      <xdr:rowOff>6845</xdr:rowOff>
    </xdr:to>
    <xdr:sp macro="" textlink="">
      <xdr:nvSpPr>
        <xdr:cNvPr id="142" name="楕円 141"/>
        <xdr:cNvSpPr/>
      </xdr:nvSpPr>
      <xdr:spPr>
        <a:xfrm>
          <a:off x="1968500" y="933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23372</xdr:rowOff>
    </xdr:from>
    <xdr:ext cx="534377" cy="259045"/>
    <xdr:sp macro="" textlink="">
      <xdr:nvSpPr>
        <xdr:cNvPr id="143" name="テキスト ボックス 142"/>
        <xdr:cNvSpPr txBox="1"/>
      </xdr:nvSpPr>
      <xdr:spPr>
        <a:xfrm>
          <a:off x="1752111" y="911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93611</xdr:rowOff>
    </xdr:from>
    <xdr:to>
      <xdr:col>6</xdr:col>
      <xdr:colOff>38100</xdr:colOff>
      <xdr:row>53</xdr:row>
      <xdr:rowOff>23761</xdr:rowOff>
    </xdr:to>
    <xdr:sp macro="" textlink="">
      <xdr:nvSpPr>
        <xdr:cNvPr id="144" name="楕円 143"/>
        <xdr:cNvSpPr/>
      </xdr:nvSpPr>
      <xdr:spPr>
        <a:xfrm>
          <a:off x="1079500" y="900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40288</xdr:rowOff>
    </xdr:from>
    <xdr:ext cx="599010" cy="259045"/>
    <xdr:sp macro="" textlink="">
      <xdr:nvSpPr>
        <xdr:cNvPr id="145" name="テキスト ボックス 144"/>
        <xdr:cNvSpPr txBox="1"/>
      </xdr:nvSpPr>
      <xdr:spPr>
        <a:xfrm>
          <a:off x="830795" y="878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67996</xdr:rowOff>
    </xdr:from>
    <xdr:to>
      <xdr:col>24</xdr:col>
      <xdr:colOff>63500</xdr:colOff>
      <xdr:row>77</xdr:row>
      <xdr:rowOff>99543</xdr:rowOff>
    </xdr:to>
    <xdr:cxnSp macro="">
      <xdr:nvCxnSpPr>
        <xdr:cNvPr id="174" name="直線コネクタ 173"/>
        <xdr:cNvCxnSpPr/>
      </xdr:nvCxnSpPr>
      <xdr:spPr>
        <a:xfrm>
          <a:off x="3797300" y="13269646"/>
          <a:ext cx="8382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67996</xdr:rowOff>
    </xdr:from>
    <xdr:to>
      <xdr:col>19</xdr:col>
      <xdr:colOff>177800</xdr:colOff>
      <xdr:row>77</xdr:row>
      <xdr:rowOff>117526</xdr:rowOff>
    </xdr:to>
    <xdr:cxnSp macro="">
      <xdr:nvCxnSpPr>
        <xdr:cNvPr id="177" name="直線コネクタ 176"/>
        <xdr:cNvCxnSpPr/>
      </xdr:nvCxnSpPr>
      <xdr:spPr>
        <a:xfrm flipV="1">
          <a:off x="2908300" y="13269646"/>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117526</xdr:rowOff>
    </xdr:from>
    <xdr:to>
      <xdr:col>15</xdr:col>
      <xdr:colOff>50800</xdr:colOff>
      <xdr:row>78</xdr:row>
      <xdr:rowOff>25172</xdr:rowOff>
    </xdr:to>
    <xdr:cxnSp macro="">
      <xdr:nvCxnSpPr>
        <xdr:cNvPr id="180" name="直線コネクタ 179"/>
        <xdr:cNvCxnSpPr/>
      </xdr:nvCxnSpPr>
      <xdr:spPr>
        <a:xfrm flipV="1">
          <a:off x="2019300" y="13319176"/>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25172</xdr:rowOff>
    </xdr:from>
    <xdr:to>
      <xdr:col>10</xdr:col>
      <xdr:colOff>114300</xdr:colOff>
      <xdr:row>78</xdr:row>
      <xdr:rowOff>49098</xdr:rowOff>
    </xdr:to>
    <xdr:cxnSp macro="">
      <xdr:nvCxnSpPr>
        <xdr:cNvPr id="183" name="直線コネクタ 182"/>
        <xdr:cNvCxnSpPr/>
      </xdr:nvCxnSpPr>
      <xdr:spPr>
        <a:xfrm flipV="1">
          <a:off x="1130300" y="13398272"/>
          <a:ext cx="889000" cy="2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81127</xdr:rowOff>
    </xdr:from>
    <xdr:to>
      <xdr:col>10</xdr:col>
      <xdr:colOff>165100</xdr:colOff>
      <xdr:row>77</xdr:row>
      <xdr:rowOff>11277</xdr:rowOff>
    </xdr:to>
    <xdr:sp macro="" textlink="">
      <xdr:nvSpPr>
        <xdr:cNvPr id="184" name="フローチャート: 判断 183"/>
        <xdr:cNvSpPr/>
      </xdr:nvSpPr>
      <xdr:spPr>
        <a:xfrm>
          <a:off x="1968500" y="131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27805</xdr:rowOff>
    </xdr:from>
    <xdr:ext cx="469744" cy="259045"/>
    <xdr:sp macro="" textlink="">
      <xdr:nvSpPr>
        <xdr:cNvPr id="185" name="テキスト ボックス 184"/>
        <xdr:cNvSpPr txBox="1"/>
      </xdr:nvSpPr>
      <xdr:spPr>
        <a:xfrm>
          <a:off x="1784428" y="1288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107357</xdr:rowOff>
    </xdr:from>
    <xdr:ext cx="469744" cy="259045"/>
    <xdr:sp macro="" textlink="">
      <xdr:nvSpPr>
        <xdr:cNvPr id="187" name="テキスト ボックス 186"/>
        <xdr:cNvSpPr txBox="1"/>
      </xdr:nvSpPr>
      <xdr:spPr>
        <a:xfrm>
          <a:off x="895428"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48743</xdr:rowOff>
    </xdr:from>
    <xdr:to>
      <xdr:col>24</xdr:col>
      <xdr:colOff>114300</xdr:colOff>
      <xdr:row>77</xdr:row>
      <xdr:rowOff>150343</xdr:rowOff>
    </xdr:to>
    <xdr:sp macro="" textlink="">
      <xdr:nvSpPr>
        <xdr:cNvPr id="193" name="楕円 192"/>
        <xdr:cNvSpPr/>
      </xdr:nvSpPr>
      <xdr:spPr>
        <a:xfrm>
          <a:off x="4584700" y="1325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27170</xdr:rowOff>
    </xdr:from>
    <xdr:ext cx="469744" cy="259045"/>
    <xdr:sp macro="" textlink="">
      <xdr:nvSpPr>
        <xdr:cNvPr id="194" name="維持補修費該当値テキスト"/>
        <xdr:cNvSpPr txBox="1"/>
      </xdr:nvSpPr>
      <xdr:spPr>
        <a:xfrm>
          <a:off x="4686300" y="1322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17196</xdr:rowOff>
    </xdr:from>
    <xdr:to>
      <xdr:col>20</xdr:col>
      <xdr:colOff>38100</xdr:colOff>
      <xdr:row>77</xdr:row>
      <xdr:rowOff>118796</xdr:rowOff>
    </xdr:to>
    <xdr:sp macro="" textlink="">
      <xdr:nvSpPr>
        <xdr:cNvPr id="195" name="楕円 194"/>
        <xdr:cNvSpPr/>
      </xdr:nvSpPr>
      <xdr:spPr>
        <a:xfrm>
          <a:off x="3746500" y="1321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109923</xdr:rowOff>
    </xdr:from>
    <xdr:ext cx="469744" cy="259045"/>
    <xdr:sp macro="" textlink="">
      <xdr:nvSpPr>
        <xdr:cNvPr id="196" name="テキスト ボックス 195"/>
        <xdr:cNvSpPr txBox="1"/>
      </xdr:nvSpPr>
      <xdr:spPr>
        <a:xfrm>
          <a:off x="3562428" y="1331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66726</xdr:rowOff>
    </xdr:from>
    <xdr:to>
      <xdr:col>15</xdr:col>
      <xdr:colOff>101600</xdr:colOff>
      <xdr:row>77</xdr:row>
      <xdr:rowOff>168326</xdr:rowOff>
    </xdr:to>
    <xdr:sp macro="" textlink="">
      <xdr:nvSpPr>
        <xdr:cNvPr id="197" name="楕円 196"/>
        <xdr:cNvSpPr/>
      </xdr:nvSpPr>
      <xdr:spPr>
        <a:xfrm>
          <a:off x="2857500" y="1326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159453</xdr:rowOff>
    </xdr:from>
    <xdr:ext cx="469744" cy="259045"/>
    <xdr:sp macro="" textlink="">
      <xdr:nvSpPr>
        <xdr:cNvPr id="198" name="テキスト ボックス 197"/>
        <xdr:cNvSpPr txBox="1"/>
      </xdr:nvSpPr>
      <xdr:spPr>
        <a:xfrm>
          <a:off x="2673428" y="1336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145822</xdr:rowOff>
    </xdr:from>
    <xdr:to>
      <xdr:col>10</xdr:col>
      <xdr:colOff>165100</xdr:colOff>
      <xdr:row>78</xdr:row>
      <xdr:rowOff>75972</xdr:rowOff>
    </xdr:to>
    <xdr:sp macro="" textlink="">
      <xdr:nvSpPr>
        <xdr:cNvPr id="199" name="楕円 198"/>
        <xdr:cNvSpPr/>
      </xdr:nvSpPr>
      <xdr:spPr>
        <a:xfrm>
          <a:off x="1968500" y="1334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67099</xdr:rowOff>
    </xdr:from>
    <xdr:ext cx="469744" cy="259045"/>
    <xdr:sp macro="" textlink="">
      <xdr:nvSpPr>
        <xdr:cNvPr id="200" name="テキスト ボックス 199"/>
        <xdr:cNvSpPr txBox="1"/>
      </xdr:nvSpPr>
      <xdr:spPr>
        <a:xfrm>
          <a:off x="1784428" y="1344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169748</xdr:rowOff>
    </xdr:from>
    <xdr:to>
      <xdr:col>6</xdr:col>
      <xdr:colOff>38100</xdr:colOff>
      <xdr:row>78</xdr:row>
      <xdr:rowOff>99898</xdr:rowOff>
    </xdr:to>
    <xdr:sp macro="" textlink="">
      <xdr:nvSpPr>
        <xdr:cNvPr id="201" name="楕円 200"/>
        <xdr:cNvSpPr/>
      </xdr:nvSpPr>
      <xdr:spPr>
        <a:xfrm>
          <a:off x="1079500" y="1337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91025</xdr:rowOff>
    </xdr:from>
    <xdr:ext cx="469744" cy="259045"/>
    <xdr:sp macro="" textlink="">
      <xdr:nvSpPr>
        <xdr:cNvPr id="202" name="テキスト ボックス 201"/>
        <xdr:cNvSpPr txBox="1"/>
      </xdr:nvSpPr>
      <xdr:spPr>
        <a:xfrm>
          <a:off x="895428" y="1346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163664</xdr:rowOff>
    </xdr:from>
    <xdr:to>
      <xdr:col>24</xdr:col>
      <xdr:colOff>63500</xdr:colOff>
      <xdr:row>95</xdr:row>
      <xdr:rowOff>24575</xdr:rowOff>
    </xdr:to>
    <xdr:cxnSp macro="">
      <xdr:nvCxnSpPr>
        <xdr:cNvPr id="232" name="直線コネクタ 231"/>
        <xdr:cNvCxnSpPr/>
      </xdr:nvCxnSpPr>
      <xdr:spPr>
        <a:xfrm flipV="1">
          <a:off x="3797300" y="16279964"/>
          <a:ext cx="838200" cy="3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21302</xdr:rowOff>
    </xdr:from>
    <xdr:ext cx="534377" cy="259045"/>
    <xdr:sp macro="" textlink="">
      <xdr:nvSpPr>
        <xdr:cNvPr id="233" name="扶助費平均値テキスト"/>
        <xdr:cNvSpPr txBox="1"/>
      </xdr:nvSpPr>
      <xdr:spPr>
        <a:xfrm>
          <a:off x="4686300" y="1630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102045</xdr:rowOff>
    </xdr:from>
    <xdr:to>
      <xdr:col>19</xdr:col>
      <xdr:colOff>177800</xdr:colOff>
      <xdr:row>95</xdr:row>
      <xdr:rowOff>24575</xdr:rowOff>
    </xdr:to>
    <xdr:cxnSp macro="">
      <xdr:nvCxnSpPr>
        <xdr:cNvPr id="235" name="直線コネクタ 234"/>
        <xdr:cNvCxnSpPr/>
      </xdr:nvCxnSpPr>
      <xdr:spPr>
        <a:xfrm>
          <a:off x="2908300" y="16218345"/>
          <a:ext cx="889000" cy="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138879</xdr:rowOff>
    </xdr:from>
    <xdr:ext cx="534377" cy="259045"/>
    <xdr:sp macro="" textlink="">
      <xdr:nvSpPr>
        <xdr:cNvPr id="237" name="テキスト ボックス 236"/>
        <xdr:cNvSpPr txBox="1"/>
      </xdr:nvSpPr>
      <xdr:spPr>
        <a:xfrm>
          <a:off x="3530111" y="164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102045</xdr:rowOff>
    </xdr:from>
    <xdr:to>
      <xdr:col>15</xdr:col>
      <xdr:colOff>50800</xdr:colOff>
      <xdr:row>95</xdr:row>
      <xdr:rowOff>32435</xdr:rowOff>
    </xdr:to>
    <xdr:cxnSp macro="">
      <xdr:nvCxnSpPr>
        <xdr:cNvPr id="238" name="直線コネクタ 237"/>
        <xdr:cNvCxnSpPr/>
      </xdr:nvCxnSpPr>
      <xdr:spPr>
        <a:xfrm flipV="1">
          <a:off x="2019300" y="16218345"/>
          <a:ext cx="889000" cy="10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147578</xdr:rowOff>
    </xdr:from>
    <xdr:ext cx="534377" cy="259045"/>
    <xdr:sp macro="" textlink="">
      <xdr:nvSpPr>
        <xdr:cNvPr id="240" name="テキスト ボックス 239"/>
        <xdr:cNvSpPr txBox="1"/>
      </xdr:nvSpPr>
      <xdr:spPr>
        <a:xfrm>
          <a:off x="2641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32435</xdr:rowOff>
    </xdr:from>
    <xdr:to>
      <xdr:col>10</xdr:col>
      <xdr:colOff>114300</xdr:colOff>
      <xdr:row>95</xdr:row>
      <xdr:rowOff>62751</xdr:rowOff>
    </xdr:to>
    <xdr:cxnSp macro="">
      <xdr:nvCxnSpPr>
        <xdr:cNvPr id="241" name="直線コネクタ 240"/>
        <xdr:cNvCxnSpPr/>
      </xdr:nvCxnSpPr>
      <xdr:spPr>
        <a:xfrm flipV="1">
          <a:off x="1130300" y="16320185"/>
          <a:ext cx="889000" cy="3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118771</xdr:rowOff>
    </xdr:from>
    <xdr:to>
      <xdr:col>10</xdr:col>
      <xdr:colOff>165100</xdr:colOff>
      <xdr:row>95</xdr:row>
      <xdr:rowOff>48921</xdr:rowOff>
    </xdr:to>
    <xdr:sp macro="" textlink="">
      <xdr:nvSpPr>
        <xdr:cNvPr id="242" name="フローチャート: 判断 241"/>
        <xdr:cNvSpPr/>
      </xdr:nvSpPr>
      <xdr:spPr>
        <a:xfrm>
          <a:off x="1968500" y="162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65448</xdr:rowOff>
    </xdr:from>
    <xdr:ext cx="534377" cy="259045"/>
    <xdr:sp macro="" textlink="">
      <xdr:nvSpPr>
        <xdr:cNvPr id="243" name="テキスト ボックス 242"/>
        <xdr:cNvSpPr txBox="1"/>
      </xdr:nvSpPr>
      <xdr:spPr>
        <a:xfrm>
          <a:off x="1752111" y="1601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116628</xdr:rowOff>
    </xdr:from>
    <xdr:ext cx="534377" cy="259045"/>
    <xdr:sp macro="" textlink="">
      <xdr:nvSpPr>
        <xdr:cNvPr id="245" name="テキスト ボックス 244"/>
        <xdr:cNvSpPr txBox="1"/>
      </xdr:nvSpPr>
      <xdr:spPr>
        <a:xfrm>
          <a:off x="863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112864</xdr:rowOff>
    </xdr:from>
    <xdr:to>
      <xdr:col>24</xdr:col>
      <xdr:colOff>114300</xdr:colOff>
      <xdr:row>95</xdr:row>
      <xdr:rowOff>43014</xdr:rowOff>
    </xdr:to>
    <xdr:sp macro="" textlink="">
      <xdr:nvSpPr>
        <xdr:cNvPr id="251" name="楕円 250"/>
        <xdr:cNvSpPr/>
      </xdr:nvSpPr>
      <xdr:spPr>
        <a:xfrm>
          <a:off x="4584700" y="162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135741</xdr:rowOff>
    </xdr:from>
    <xdr:ext cx="534377" cy="259045"/>
    <xdr:sp macro="" textlink="">
      <xdr:nvSpPr>
        <xdr:cNvPr id="252" name="扶助費該当値テキスト"/>
        <xdr:cNvSpPr txBox="1"/>
      </xdr:nvSpPr>
      <xdr:spPr>
        <a:xfrm>
          <a:off x="4686300" y="1608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145225</xdr:rowOff>
    </xdr:from>
    <xdr:to>
      <xdr:col>20</xdr:col>
      <xdr:colOff>38100</xdr:colOff>
      <xdr:row>95</xdr:row>
      <xdr:rowOff>75375</xdr:rowOff>
    </xdr:to>
    <xdr:sp macro="" textlink="">
      <xdr:nvSpPr>
        <xdr:cNvPr id="253" name="楕円 252"/>
        <xdr:cNvSpPr/>
      </xdr:nvSpPr>
      <xdr:spPr>
        <a:xfrm>
          <a:off x="3746500" y="162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91902</xdr:rowOff>
    </xdr:from>
    <xdr:ext cx="534377" cy="259045"/>
    <xdr:sp macro="" textlink="">
      <xdr:nvSpPr>
        <xdr:cNvPr id="254" name="テキスト ボックス 253"/>
        <xdr:cNvSpPr txBox="1"/>
      </xdr:nvSpPr>
      <xdr:spPr>
        <a:xfrm>
          <a:off x="3530111" y="160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51245</xdr:rowOff>
    </xdr:from>
    <xdr:to>
      <xdr:col>15</xdr:col>
      <xdr:colOff>101600</xdr:colOff>
      <xdr:row>94</xdr:row>
      <xdr:rowOff>152845</xdr:rowOff>
    </xdr:to>
    <xdr:sp macro="" textlink="">
      <xdr:nvSpPr>
        <xdr:cNvPr id="255" name="楕円 254"/>
        <xdr:cNvSpPr/>
      </xdr:nvSpPr>
      <xdr:spPr>
        <a:xfrm>
          <a:off x="2857500" y="1616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169372</xdr:rowOff>
    </xdr:from>
    <xdr:ext cx="534377" cy="259045"/>
    <xdr:sp macro="" textlink="">
      <xdr:nvSpPr>
        <xdr:cNvPr id="256" name="テキスト ボックス 255"/>
        <xdr:cNvSpPr txBox="1"/>
      </xdr:nvSpPr>
      <xdr:spPr>
        <a:xfrm>
          <a:off x="2641111" y="159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153085</xdr:rowOff>
    </xdr:from>
    <xdr:to>
      <xdr:col>10</xdr:col>
      <xdr:colOff>165100</xdr:colOff>
      <xdr:row>95</xdr:row>
      <xdr:rowOff>83235</xdr:rowOff>
    </xdr:to>
    <xdr:sp macro="" textlink="">
      <xdr:nvSpPr>
        <xdr:cNvPr id="257" name="楕円 256"/>
        <xdr:cNvSpPr/>
      </xdr:nvSpPr>
      <xdr:spPr>
        <a:xfrm>
          <a:off x="1968500" y="1626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74362</xdr:rowOff>
    </xdr:from>
    <xdr:ext cx="534377" cy="259045"/>
    <xdr:sp macro="" textlink="">
      <xdr:nvSpPr>
        <xdr:cNvPr id="258" name="テキスト ボックス 257"/>
        <xdr:cNvSpPr txBox="1"/>
      </xdr:nvSpPr>
      <xdr:spPr>
        <a:xfrm>
          <a:off x="1752111" y="1636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11951</xdr:rowOff>
    </xdr:from>
    <xdr:to>
      <xdr:col>6</xdr:col>
      <xdr:colOff>38100</xdr:colOff>
      <xdr:row>95</xdr:row>
      <xdr:rowOff>113551</xdr:rowOff>
    </xdr:to>
    <xdr:sp macro="" textlink="">
      <xdr:nvSpPr>
        <xdr:cNvPr id="259" name="楕円 258"/>
        <xdr:cNvSpPr/>
      </xdr:nvSpPr>
      <xdr:spPr>
        <a:xfrm>
          <a:off x="1079500" y="1629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130078</xdr:rowOff>
    </xdr:from>
    <xdr:ext cx="534377" cy="259045"/>
    <xdr:sp macro="" textlink="">
      <xdr:nvSpPr>
        <xdr:cNvPr id="260" name="テキスト ボックス 259"/>
        <xdr:cNvSpPr txBox="1"/>
      </xdr:nvSpPr>
      <xdr:spPr>
        <a:xfrm>
          <a:off x="863111" y="1607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30560</xdr:rowOff>
    </xdr:from>
    <xdr:to>
      <xdr:col>55</xdr:col>
      <xdr:colOff>0</xdr:colOff>
      <xdr:row>33</xdr:row>
      <xdr:rowOff>170605</xdr:rowOff>
    </xdr:to>
    <xdr:cxnSp macro="">
      <xdr:nvCxnSpPr>
        <xdr:cNvPr id="291" name="直線コネクタ 290"/>
        <xdr:cNvCxnSpPr/>
      </xdr:nvCxnSpPr>
      <xdr:spPr>
        <a:xfrm>
          <a:off x="9639300" y="5688410"/>
          <a:ext cx="838200" cy="14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48342</xdr:rowOff>
    </xdr:from>
    <xdr:ext cx="534377" cy="259045"/>
    <xdr:sp macro="" textlink="">
      <xdr:nvSpPr>
        <xdr:cNvPr id="292" name="補助費等平均値テキスト"/>
        <xdr:cNvSpPr txBox="1"/>
      </xdr:nvSpPr>
      <xdr:spPr>
        <a:xfrm>
          <a:off x="10528300" y="6220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30560</xdr:rowOff>
    </xdr:from>
    <xdr:to>
      <xdr:col>50</xdr:col>
      <xdr:colOff>114300</xdr:colOff>
      <xdr:row>33</xdr:row>
      <xdr:rowOff>78980</xdr:rowOff>
    </xdr:to>
    <xdr:cxnSp macro="">
      <xdr:nvCxnSpPr>
        <xdr:cNvPr id="294" name="直線コネクタ 293"/>
        <xdr:cNvCxnSpPr/>
      </xdr:nvCxnSpPr>
      <xdr:spPr>
        <a:xfrm flipV="1">
          <a:off x="8750300" y="5688410"/>
          <a:ext cx="889000" cy="4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5877</xdr:rowOff>
    </xdr:from>
    <xdr:ext cx="534377" cy="259045"/>
    <xdr:sp macro="" textlink="">
      <xdr:nvSpPr>
        <xdr:cNvPr id="296" name="テキスト ボックス 295"/>
        <xdr:cNvSpPr txBox="1"/>
      </xdr:nvSpPr>
      <xdr:spPr>
        <a:xfrm>
          <a:off x="9372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78980</xdr:rowOff>
    </xdr:from>
    <xdr:to>
      <xdr:col>45</xdr:col>
      <xdr:colOff>177800</xdr:colOff>
      <xdr:row>33</xdr:row>
      <xdr:rowOff>139330</xdr:rowOff>
    </xdr:to>
    <xdr:cxnSp macro="">
      <xdr:nvCxnSpPr>
        <xdr:cNvPr id="297" name="直線コネクタ 296"/>
        <xdr:cNvCxnSpPr/>
      </xdr:nvCxnSpPr>
      <xdr:spPr>
        <a:xfrm flipV="1">
          <a:off x="7861300" y="5736830"/>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8490</xdr:rowOff>
    </xdr:from>
    <xdr:ext cx="534377" cy="259045"/>
    <xdr:sp macro="" textlink="">
      <xdr:nvSpPr>
        <xdr:cNvPr id="299" name="テキスト ボックス 298"/>
        <xdr:cNvSpPr txBox="1"/>
      </xdr:nvSpPr>
      <xdr:spPr>
        <a:xfrm>
          <a:off x="8483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139330</xdr:rowOff>
    </xdr:from>
    <xdr:to>
      <xdr:col>41</xdr:col>
      <xdr:colOff>50800</xdr:colOff>
      <xdr:row>35</xdr:row>
      <xdr:rowOff>15015</xdr:rowOff>
    </xdr:to>
    <xdr:cxnSp macro="">
      <xdr:nvCxnSpPr>
        <xdr:cNvPr id="300" name="直線コネクタ 299"/>
        <xdr:cNvCxnSpPr/>
      </xdr:nvCxnSpPr>
      <xdr:spPr>
        <a:xfrm flipV="1">
          <a:off x="6972300" y="5797180"/>
          <a:ext cx="889000" cy="2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1" name="フローチャート: 判断 300"/>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112808</xdr:rowOff>
    </xdr:from>
    <xdr:ext cx="534377" cy="259045"/>
    <xdr:sp macro="" textlink="">
      <xdr:nvSpPr>
        <xdr:cNvPr id="302" name="テキスト ボックス 301"/>
        <xdr:cNvSpPr txBox="1"/>
      </xdr:nvSpPr>
      <xdr:spPr>
        <a:xfrm>
          <a:off x="7594111" y="628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04" name="テキスト ボックス 303"/>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119805</xdr:rowOff>
    </xdr:from>
    <xdr:to>
      <xdr:col>55</xdr:col>
      <xdr:colOff>50800</xdr:colOff>
      <xdr:row>34</xdr:row>
      <xdr:rowOff>49955</xdr:rowOff>
    </xdr:to>
    <xdr:sp macro="" textlink="">
      <xdr:nvSpPr>
        <xdr:cNvPr id="310" name="楕円 309"/>
        <xdr:cNvSpPr/>
      </xdr:nvSpPr>
      <xdr:spPr>
        <a:xfrm>
          <a:off x="10426700" y="57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142682</xdr:rowOff>
    </xdr:from>
    <xdr:ext cx="534377" cy="259045"/>
    <xdr:sp macro="" textlink="">
      <xdr:nvSpPr>
        <xdr:cNvPr id="311" name="補助費等該当値テキスト"/>
        <xdr:cNvSpPr txBox="1"/>
      </xdr:nvSpPr>
      <xdr:spPr>
        <a:xfrm>
          <a:off x="10528300" y="562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151210</xdr:rowOff>
    </xdr:from>
    <xdr:to>
      <xdr:col>50</xdr:col>
      <xdr:colOff>165100</xdr:colOff>
      <xdr:row>33</xdr:row>
      <xdr:rowOff>81360</xdr:rowOff>
    </xdr:to>
    <xdr:sp macro="" textlink="">
      <xdr:nvSpPr>
        <xdr:cNvPr id="312" name="楕円 311"/>
        <xdr:cNvSpPr/>
      </xdr:nvSpPr>
      <xdr:spPr>
        <a:xfrm>
          <a:off x="9588500" y="563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97887</xdr:rowOff>
    </xdr:from>
    <xdr:ext cx="599010" cy="259045"/>
    <xdr:sp macro="" textlink="">
      <xdr:nvSpPr>
        <xdr:cNvPr id="313" name="テキスト ボックス 312"/>
        <xdr:cNvSpPr txBox="1"/>
      </xdr:nvSpPr>
      <xdr:spPr>
        <a:xfrm>
          <a:off x="9339795" y="5412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28180</xdr:rowOff>
    </xdr:from>
    <xdr:to>
      <xdr:col>46</xdr:col>
      <xdr:colOff>38100</xdr:colOff>
      <xdr:row>33</xdr:row>
      <xdr:rowOff>129780</xdr:rowOff>
    </xdr:to>
    <xdr:sp macro="" textlink="">
      <xdr:nvSpPr>
        <xdr:cNvPr id="314" name="楕円 313"/>
        <xdr:cNvSpPr/>
      </xdr:nvSpPr>
      <xdr:spPr>
        <a:xfrm>
          <a:off x="8699500" y="568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146307</xdr:rowOff>
    </xdr:from>
    <xdr:ext cx="534377" cy="259045"/>
    <xdr:sp macro="" textlink="">
      <xdr:nvSpPr>
        <xdr:cNvPr id="315" name="テキスト ボックス 314"/>
        <xdr:cNvSpPr txBox="1"/>
      </xdr:nvSpPr>
      <xdr:spPr>
        <a:xfrm>
          <a:off x="8483111" y="546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88530</xdr:rowOff>
    </xdr:from>
    <xdr:to>
      <xdr:col>41</xdr:col>
      <xdr:colOff>101600</xdr:colOff>
      <xdr:row>34</xdr:row>
      <xdr:rowOff>18680</xdr:rowOff>
    </xdr:to>
    <xdr:sp macro="" textlink="">
      <xdr:nvSpPr>
        <xdr:cNvPr id="316" name="楕円 315"/>
        <xdr:cNvSpPr/>
      </xdr:nvSpPr>
      <xdr:spPr>
        <a:xfrm>
          <a:off x="7810500" y="57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35207</xdr:rowOff>
    </xdr:from>
    <xdr:ext cx="534377" cy="259045"/>
    <xdr:sp macro="" textlink="">
      <xdr:nvSpPr>
        <xdr:cNvPr id="317" name="テキスト ボックス 316"/>
        <xdr:cNvSpPr txBox="1"/>
      </xdr:nvSpPr>
      <xdr:spPr>
        <a:xfrm>
          <a:off x="7594111" y="552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135665</xdr:rowOff>
    </xdr:from>
    <xdr:to>
      <xdr:col>36</xdr:col>
      <xdr:colOff>165100</xdr:colOff>
      <xdr:row>35</xdr:row>
      <xdr:rowOff>65815</xdr:rowOff>
    </xdr:to>
    <xdr:sp macro="" textlink="">
      <xdr:nvSpPr>
        <xdr:cNvPr id="318" name="楕円 317"/>
        <xdr:cNvSpPr/>
      </xdr:nvSpPr>
      <xdr:spPr>
        <a:xfrm>
          <a:off x="6921500" y="596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82342</xdr:rowOff>
    </xdr:from>
    <xdr:ext cx="534377" cy="259045"/>
    <xdr:sp macro="" textlink="">
      <xdr:nvSpPr>
        <xdr:cNvPr id="319" name="テキスト ボックス 318"/>
        <xdr:cNvSpPr txBox="1"/>
      </xdr:nvSpPr>
      <xdr:spPr>
        <a:xfrm>
          <a:off x="6705111" y="574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54377</xdr:rowOff>
    </xdr:from>
    <xdr:to>
      <xdr:col>55</xdr:col>
      <xdr:colOff>0</xdr:colOff>
      <xdr:row>55</xdr:row>
      <xdr:rowOff>141991</xdr:rowOff>
    </xdr:to>
    <xdr:cxnSp macro="">
      <xdr:nvCxnSpPr>
        <xdr:cNvPr id="346" name="直線コネクタ 345"/>
        <xdr:cNvCxnSpPr/>
      </xdr:nvCxnSpPr>
      <xdr:spPr>
        <a:xfrm>
          <a:off x="9639300" y="9484127"/>
          <a:ext cx="838200" cy="8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113769</xdr:rowOff>
    </xdr:from>
    <xdr:ext cx="534377" cy="259045"/>
    <xdr:sp macro="" textlink="">
      <xdr:nvSpPr>
        <xdr:cNvPr id="347" name="普通建設事業費平均値テキスト"/>
        <xdr:cNvSpPr txBox="1"/>
      </xdr:nvSpPr>
      <xdr:spPr>
        <a:xfrm>
          <a:off x="10528300" y="9886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148265</xdr:rowOff>
    </xdr:from>
    <xdr:to>
      <xdr:col>50</xdr:col>
      <xdr:colOff>114300</xdr:colOff>
      <xdr:row>55</xdr:row>
      <xdr:rowOff>54377</xdr:rowOff>
    </xdr:to>
    <xdr:cxnSp macro="">
      <xdr:nvCxnSpPr>
        <xdr:cNvPr id="349" name="直線コネクタ 348"/>
        <xdr:cNvCxnSpPr/>
      </xdr:nvCxnSpPr>
      <xdr:spPr>
        <a:xfrm>
          <a:off x="8750300" y="9406565"/>
          <a:ext cx="889000" cy="7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57931</xdr:rowOff>
    </xdr:from>
    <xdr:ext cx="534377" cy="259045"/>
    <xdr:sp macro="" textlink="">
      <xdr:nvSpPr>
        <xdr:cNvPr id="351" name="テキスト ボックス 350"/>
        <xdr:cNvSpPr txBox="1"/>
      </xdr:nvSpPr>
      <xdr:spPr>
        <a:xfrm>
          <a:off x="9372111" y="100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29586</xdr:rowOff>
    </xdr:from>
    <xdr:to>
      <xdr:col>45</xdr:col>
      <xdr:colOff>177800</xdr:colOff>
      <xdr:row>54</xdr:row>
      <xdr:rowOff>148265</xdr:rowOff>
    </xdr:to>
    <xdr:cxnSp macro="">
      <xdr:nvCxnSpPr>
        <xdr:cNvPr id="352" name="直線コネクタ 351"/>
        <xdr:cNvCxnSpPr/>
      </xdr:nvCxnSpPr>
      <xdr:spPr>
        <a:xfrm>
          <a:off x="7861300" y="9116436"/>
          <a:ext cx="889000" cy="29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50650</xdr:rowOff>
    </xdr:from>
    <xdr:ext cx="534377" cy="259045"/>
    <xdr:sp macro="" textlink="">
      <xdr:nvSpPr>
        <xdr:cNvPr id="354" name="テキスト ボックス 353"/>
        <xdr:cNvSpPr txBox="1"/>
      </xdr:nvSpPr>
      <xdr:spPr>
        <a:xfrm>
          <a:off x="8483111" y="999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29586</xdr:rowOff>
    </xdr:from>
    <xdr:to>
      <xdr:col>41</xdr:col>
      <xdr:colOff>50800</xdr:colOff>
      <xdr:row>54</xdr:row>
      <xdr:rowOff>96424</xdr:rowOff>
    </xdr:to>
    <xdr:cxnSp macro="">
      <xdr:nvCxnSpPr>
        <xdr:cNvPr id="355" name="直線コネクタ 354"/>
        <xdr:cNvCxnSpPr/>
      </xdr:nvCxnSpPr>
      <xdr:spPr>
        <a:xfrm flipV="1">
          <a:off x="6972300" y="9116436"/>
          <a:ext cx="889000" cy="23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49474</xdr:rowOff>
    </xdr:from>
    <xdr:to>
      <xdr:col>41</xdr:col>
      <xdr:colOff>101600</xdr:colOff>
      <xdr:row>57</xdr:row>
      <xdr:rowOff>151074</xdr:rowOff>
    </xdr:to>
    <xdr:sp macro="" textlink="">
      <xdr:nvSpPr>
        <xdr:cNvPr id="356" name="フローチャート: 判断 355"/>
        <xdr:cNvSpPr/>
      </xdr:nvSpPr>
      <xdr:spPr>
        <a:xfrm>
          <a:off x="7810500" y="98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142201</xdr:rowOff>
    </xdr:from>
    <xdr:ext cx="534377" cy="259045"/>
    <xdr:sp macro="" textlink="">
      <xdr:nvSpPr>
        <xdr:cNvPr id="357" name="テキスト ボックス 356"/>
        <xdr:cNvSpPr txBox="1"/>
      </xdr:nvSpPr>
      <xdr:spPr>
        <a:xfrm>
          <a:off x="7594111" y="991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30168</xdr:rowOff>
    </xdr:from>
    <xdr:ext cx="534377" cy="259045"/>
    <xdr:sp macro="" textlink="">
      <xdr:nvSpPr>
        <xdr:cNvPr id="359" name="テキスト ボックス 358"/>
        <xdr:cNvSpPr txBox="1"/>
      </xdr:nvSpPr>
      <xdr:spPr>
        <a:xfrm>
          <a:off x="6705111" y="9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91191</xdr:rowOff>
    </xdr:from>
    <xdr:to>
      <xdr:col>55</xdr:col>
      <xdr:colOff>50800</xdr:colOff>
      <xdr:row>56</xdr:row>
      <xdr:rowOff>21341</xdr:rowOff>
    </xdr:to>
    <xdr:sp macro="" textlink="">
      <xdr:nvSpPr>
        <xdr:cNvPr id="365" name="楕円 364"/>
        <xdr:cNvSpPr/>
      </xdr:nvSpPr>
      <xdr:spPr>
        <a:xfrm>
          <a:off x="10426700" y="952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114068</xdr:rowOff>
    </xdr:from>
    <xdr:ext cx="599010" cy="259045"/>
    <xdr:sp macro="" textlink="">
      <xdr:nvSpPr>
        <xdr:cNvPr id="366" name="普通建設事業費該当値テキスト"/>
        <xdr:cNvSpPr txBox="1"/>
      </xdr:nvSpPr>
      <xdr:spPr>
        <a:xfrm>
          <a:off x="10528300" y="9372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3577</xdr:rowOff>
    </xdr:from>
    <xdr:to>
      <xdr:col>50</xdr:col>
      <xdr:colOff>165100</xdr:colOff>
      <xdr:row>55</xdr:row>
      <xdr:rowOff>105177</xdr:rowOff>
    </xdr:to>
    <xdr:sp macro="" textlink="">
      <xdr:nvSpPr>
        <xdr:cNvPr id="367" name="楕円 366"/>
        <xdr:cNvSpPr/>
      </xdr:nvSpPr>
      <xdr:spPr>
        <a:xfrm>
          <a:off x="9588500" y="943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121704</xdr:rowOff>
    </xdr:from>
    <xdr:ext cx="599010" cy="259045"/>
    <xdr:sp macro="" textlink="">
      <xdr:nvSpPr>
        <xdr:cNvPr id="368" name="テキスト ボックス 367"/>
        <xdr:cNvSpPr txBox="1"/>
      </xdr:nvSpPr>
      <xdr:spPr>
        <a:xfrm>
          <a:off x="9339795" y="920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97465</xdr:rowOff>
    </xdr:from>
    <xdr:to>
      <xdr:col>46</xdr:col>
      <xdr:colOff>38100</xdr:colOff>
      <xdr:row>55</xdr:row>
      <xdr:rowOff>27615</xdr:rowOff>
    </xdr:to>
    <xdr:sp macro="" textlink="">
      <xdr:nvSpPr>
        <xdr:cNvPr id="369" name="楕円 368"/>
        <xdr:cNvSpPr/>
      </xdr:nvSpPr>
      <xdr:spPr>
        <a:xfrm>
          <a:off x="8699500" y="93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44142</xdr:rowOff>
    </xdr:from>
    <xdr:ext cx="599010" cy="259045"/>
    <xdr:sp macro="" textlink="">
      <xdr:nvSpPr>
        <xdr:cNvPr id="370" name="テキスト ボックス 369"/>
        <xdr:cNvSpPr txBox="1"/>
      </xdr:nvSpPr>
      <xdr:spPr>
        <a:xfrm>
          <a:off x="8450795" y="913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150236</xdr:rowOff>
    </xdr:from>
    <xdr:to>
      <xdr:col>41</xdr:col>
      <xdr:colOff>101600</xdr:colOff>
      <xdr:row>53</xdr:row>
      <xdr:rowOff>80386</xdr:rowOff>
    </xdr:to>
    <xdr:sp macro="" textlink="">
      <xdr:nvSpPr>
        <xdr:cNvPr id="371" name="楕円 370"/>
        <xdr:cNvSpPr/>
      </xdr:nvSpPr>
      <xdr:spPr>
        <a:xfrm>
          <a:off x="7810500" y="906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96913</xdr:rowOff>
    </xdr:from>
    <xdr:ext cx="599010" cy="259045"/>
    <xdr:sp macro="" textlink="">
      <xdr:nvSpPr>
        <xdr:cNvPr id="372" name="テキスト ボックス 371"/>
        <xdr:cNvSpPr txBox="1"/>
      </xdr:nvSpPr>
      <xdr:spPr>
        <a:xfrm>
          <a:off x="7561795" y="8840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45624</xdr:rowOff>
    </xdr:from>
    <xdr:to>
      <xdr:col>36</xdr:col>
      <xdr:colOff>165100</xdr:colOff>
      <xdr:row>54</xdr:row>
      <xdr:rowOff>147224</xdr:rowOff>
    </xdr:to>
    <xdr:sp macro="" textlink="">
      <xdr:nvSpPr>
        <xdr:cNvPr id="373" name="楕円 372"/>
        <xdr:cNvSpPr/>
      </xdr:nvSpPr>
      <xdr:spPr>
        <a:xfrm>
          <a:off x="6921500" y="93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163751</xdr:rowOff>
    </xdr:from>
    <xdr:ext cx="599010" cy="259045"/>
    <xdr:sp macro="" textlink="">
      <xdr:nvSpPr>
        <xdr:cNvPr id="374" name="テキスト ボックス 373"/>
        <xdr:cNvSpPr txBox="1"/>
      </xdr:nvSpPr>
      <xdr:spPr>
        <a:xfrm>
          <a:off x="6672795" y="9079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138316</xdr:rowOff>
    </xdr:from>
    <xdr:to>
      <xdr:col>55</xdr:col>
      <xdr:colOff>0</xdr:colOff>
      <xdr:row>76</xdr:row>
      <xdr:rowOff>21873</xdr:rowOff>
    </xdr:to>
    <xdr:cxnSp macro="">
      <xdr:nvCxnSpPr>
        <xdr:cNvPr id="405" name="直線コネクタ 404"/>
        <xdr:cNvCxnSpPr/>
      </xdr:nvCxnSpPr>
      <xdr:spPr>
        <a:xfrm>
          <a:off x="9639300" y="12997066"/>
          <a:ext cx="838200" cy="5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151723</xdr:rowOff>
    </xdr:from>
    <xdr:ext cx="534377" cy="259045"/>
    <xdr:sp macro="" textlink="">
      <xdr:nvSpPr>
        <xdr:cNvPr id="406" name="普通建設事業費 （ うち新規整備　）平均値テキスト"/>
        <xdr:cNvSpPr txBox="1"/>
      </xdr:nvSpPr>
      <xdr:spPr>
        <a:xfrm>
          <a:off x="10528300" y="13524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69896</xdr:rowOff>
    </xdr:from>
    <xdr:to>
      <xdr:col>50</xdr:col>
      <xdr:colOff>114300</xdr:colOff>
      <xdr:row>75</xdr:row>
      <xdr:rowOff>138316</xdr:rowOff>
    </xdr:to>
    <xdr:cxnSp macro="">
      <xdr:nvCxnSpPr>
        <xdr:cNvPr id="408" name="直線コネクタ 407"/>
        <xdr:cNvCxnSpPr/>
      </xdr:nvCxnSpPr>
      <xdr:spPr>
        <a:xfrm>
          <a:off x="8750300" y="12928646"/>
          <a:ext cx="889000" cy="6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88237</xdr:rowOff>
    </xdr:from>
    <xdr:ext cx="534377" cy="259045"/>
    <xdr:sp macro="" textlink="">
      <xdr:nvSpPr>
        <xdr:cNvPr id="410" name="テキスト ボックス 409"/>
        <xdr:cNvSpPr txBox="1"/>
      </xdr:nvSpPr>
      <xdr:spPr>
        <a:xfrm>
          <a:off x="9372111" y="136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129560</xdr:rowOff>
    </xdr:from>
    <xdr:to>
      <xdr:col>45</xdr:col>
      <xdr:colOff>177800</xdr:colOff>
      <xdr:row>75</xdr:row>
      <xdr:rowOff>69896</xdr:rowOff>
    </xdr:to>
    <xdr:cxnSp macro="">
      <xdr:nvCxnSpPr>
        <xdr:cNvPr id="411" name="直線コネクタ 410"/>
        <xdr:cNvCxnSpPr/>
      </xdr:nvCxnSpPr>
      <xdr:spPr>
        <a:xfrm>
          <a:off x="7861300" y="12473960"/>
          <a:ext cx="889000" cy="45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76762</xdr:rowOff>
    </xdr:from>
    <xdr:ext cx="534377" cy="259045"/>
    <xdr:sp macro="" textlink="">
      <xdr:nvSpPr>
        <xdr:cNvPr id="413" name="テキスト ボックス 412"/>
        <xdr:cNvSpPr txBox="1"/>
      </xdr:nvSpPr>
      <xdr:spPr>
        <a:xfrm>
          <a:off x="8483111" y="136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129560</xdr:rowOff>
    </xdr:from>
    <xdr:to>
      <xdr:col>41</xdr:col>
      <xdr:colOff>50800</xdr:colOff>
      <xdr:row>74</xdr:row>
      <xdr:rowOff>124109</xdr:rowOff>
    </xdr:to>
    <xdr:cxnSp macro="">
      <xdr:nvCxnSpPr>
        <xdr:cNvPr id="414" name="直線コネクタ 413"/>
        <xdr:cNvCxnSpPr/>
      </xdr:nvCxnSpPr>
      <xdr:spPr>
        <a:xfrm flipV="1">
          <a:off x="6972300" y="12473960"/>
          <a:ext cx="889000" cy="33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67287</xdr:rowOff>
    </xdr:from>
    <xdr:to>
      <xdr:col>41</xdr:col>
      <xdr:colOff>101600</xdr:colOff>
      <xdr:row>78</xdr:row>
      <xdr:rowOff>168887</xdr:rowOff>
    </xdr:to>
    <xdr:sp macro="" textlink="">
      <xdr:nvSpPr>
        <xdr:cNvPr id="415" name="フローチャート: 判断 414"/>
        <xdr:cNvSpPr/>
      </xdr:nvSpPr>
      <xdr:spPr>
        <a:xfrm>
          <a:off x="7810500" y="1344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160014</xdr:rowOff>
    </xdr:from>
    <xdr:ext cx="534377" cy="259045"/>
    <xdr:sp macro="" textlink="">
      <xdr:nvSpPr>
        <xdr:cNvPr id="416" name="テキスト ボックス 415"/>
        <xdr:cNvSpPr txBox="1"/>
      </xdr:nvSpPr>
      <xdr:spPr>
        <a:xfrm>
          <a:off x="7594111" y="1353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49268</xdr:rowOff>
    </xdr:from>
    <xdr:ext cx="534377" cy="259045"/>
    <xdr:sp macro="" textlink="">
      <xdr:nvSpPr>
        <xdr:cNvPr id="418" name="テキスト ボックス 417"/>
        <xdr:cNvSpPr txBox="1"/>
      </xdr:nvSpPr>
      <xdr:spPr>
        <a:xfrm>
          <a:off x="6705111" y="1359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142523</xdr:rowOff>
    </xdr:from>
    <xdr:to>
      <xdr:col>55</xdr:col>
      <xdr:colOff>50800</xdr:colOff>
      <xdr:row>76</xdr:row>
      <xdr:rowOff>72673</xdr:rowOff>
    </xdr:to>
    <xdr:sp macro="" textlink="">
      <xdr:nvSpPr>
        <xdr:cNvPr id="424" name="楕円 423"/>
        <xdr:cNvSpPr/>
      </xdr:nvSpPr>
      <xdr:spPr>
        <a:xfrm>
          <a:off x="10426700" y="1300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165400</xdr:rowOff>
    </xdr:from>
    <xdr:ext cx="599010" cy="259045"/>
    <xdr:sp macro="" textlink="">
      <xdr:nvSpPr>
        <xdr:cNvPr id="425" name="普通建設事業費 （ うち新規整備　）該当値テキスト"/>
        <xdr:cNvSpPr txBox="1"/>
      </xdr:nvSpPr>
      <xdr:spPr>
        <a:xfrm>
          <a:off x="10528300" y="1285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87516</xdr:rowOff>
    </xdr:from>
    <xdr:to>
      <xdr:col>50</xdr:col>
      <xdr:colOff>165100</xdr:colOff>
      <xdr:row>76</xdr:row>
      <xdr:rowOff>17666</xdr:rowOff>
    </xdr:to>
    <xdr:sp macro="" textlink="">
      <xdr:nvSpPr>
        <xdr:cNvPr id="426" name="楕円 425"/>
        <xdr:cNvSpPr/>
      </xdr:nvSpPr>
      <xdr:spPr>
        <a:xfrm>
          <a:off x="9588500" y="1294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34193</xdr:rowOff>
    </xdr:from>
    <xdr:ext cx="599010" cy="259045"/>
    <xdr:sp macro="" textlink="">
      <xdr:nvSpPr>
        <xdr:cNvPr id="427" name="テキスト ボックス 426"/>
        <xdr:cNvSpPr txBox="1"/>
      </xdr:nvSpPr>
      <xdr:spPr>
        <a:xfrm>
          <a:off x="9339795" y="12721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19096</xdr:rowOff>
    </xdr:from>
    <xdr:to>
      <xdr:col>46</xdr:col>
      <xdr:colOff>38100</xdr:colOff>
      <xdr:row>75</xdr:row>
      <xdr:rowOff>120696</xdr:rowOff>
    </xdr:to>
    <xdr:sp macro="" textlink="">
      <xdr:nvSpPr>
        <xdr:cNvPr id="428" name="楕円 427"/>
        <xdr:cNvSpPr/>
      </xdr:nvSpPr>
      <xdr:spPr>
        <a:xfrm>
          <a:off x="8699500" y="1287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137223</xdr:rowOff>
    </xdr:from>
    <xdr:ext cx="599010" cy="259045"/>
    <xdr:sp macro="" textlink="">
      <xdr:nvSpPr>
        <xdr:cNvPr id="429" name="テキスト ボックス 428"/>
        <xdr:cNvSpPr txBox="1"/>
      </xdr:nvSpPr>
      <xdr:spPr>
        <a:xfrm>
          <a:off x="8450795" y="1265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78760</xdr:rowOff>
    </xdr:from>
    <xdr:to>
      <xdr:col>41</xdr:col>
      <xdr:colOff>101600</xdr:colOff>
      <xdr:row>73</xdr:row>
      <xdr:rowOff>8910</xdr:rowOff>
    </xdr:to>
    <xdr:sp macro="" textlink="">
      <xdr:nvSpPr>
        <xdr:cNvPr id="430" name="楕円 429"/>
        <xdr:cNvSpPr/>
      </xdr:nvSpPr>
      <xdr:spPr>
        <a:xfrm>
          <a:off x="7810500" y="1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25437</xdr:rowOff>
    </xdr:from>
    <xdr:ext cx="599010" cy="259045"/>
    <xdr:sp macro="" textlink="">
      <xdr:nvSpPr>
        <xdr:cNvPr id="431" name="テキスト ボックス 430"/>
        <xdr:cNvSpPr txBox="1"/>
      </xdr:nvSpPr>
      <xdr:spPr>
        <a:xfrm>
          <a:off x="7561795" y="12198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73309</xdr:rowOff>
    </xdr:from>
    <xdr:to>
      <xdr:col>36</xdr:col>
      <xdr:colOff>165100</xdr:colOff>
      <xdr:row>75</xdr:row>
      <xdr:rowOff>3459</xdr:rowOff>
    </xdr:to>
    <xdr:sp macro="" textlink="">
      <xdr:nvSpPr>
        <xdr:cNvPr id="432" name="楕円 431"/>
        <xdr:cNvSpPr/>
      </xdr:nvSpPr>
      <xdr:spPr>
        <a:xfrm>
          <a:off x="6921500" y="1276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19986</xdr:rowOff>
    </xdr:from>
    <xdr:ext cx="599010" cy="259045"/>
    <xdr:sp macro="" textlink="">
      <xdr:nvSpPr>
        <xdr:cNvPr id="433" name="テキスト ボックス 432"/>
        <xdr:cNvSpPr txBox="1"/>
      </xdr:nvSpPr>
      <xdr:spPr>
        <a:xfrm>
          <a:off x="6672795" y="12535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76574</xdr:rowOff>
    </xdr:from>
    <xdr:to>
      <xdr:col>55</xdr:col>
      <xdr:colOff>0</xdr:colOff>
      <xdr:row>97</xdr:row>
      <xdr:rowOff>101229</xdr:rowOff>
    </xdr:to>
    <xdr:cxnSp macro="">
      <xdr:nvCxnSpPr>
        <xdr:cNvPr id="464" name="直線コネクタ 463"/>
        <xdr:cNvCxnSpPr/>
      </xdr:nvCxnSpPr>
      <xdr:spPr>
        <a:xfrm>
          <a:off x="9639300" y="16707224"/>
          <a:ext cx="838200" cy="2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140108</xdr:rowOff>
    </xdr:from>
    <xdr:to>
      <xdr:col>50</xdr:col>
      <xdr:colOff>114300</xdr:colOff>
      <xdr:row>97</xdr:row>
      <xdr:rowOff>76574</xdr:rowOff>
    </xdr:to>
    <xdr:cxnSp macro="">
      <xdr:nvCxnSpPr>
        <xdr:cNvPr id="467" name="直線コネクタ 466"/>
        <xdr:cNvCxnSpPr/>
      </xdr:nvCxnSpPr>
      <xdr:spPr>
        <a:xfrm>
          <a:off x="8750300" y="16599308"/>
          <a:ext cx="889000" cy="10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140108</xdr:rowOff>
    </xdr:from>
    <xdr:to>
      <xdr:col>45</xdr:col>
      <xdr:colOff>177800</xdr:colOff>
      <xdr:row>99</xdr:row>
      <xdr:rowOff>80395</xdr:rowOff>
    </xdr:to>
    <xdr:cxnSp macro="">
      <xdr:nvCxnSpPr>
        <xdr:cNvPr id="470" name="直線コネクタ 469"/>
        <xdr:cNvCxnSpPr/>
      </xdr:nvCxnSpPr>
      <xdr:spPr>
        <a:xfrm flipV="1">
          <a:off x="7861300" y="16599308"/>
          <a:ext cx="889000" cy="45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17950</xdr:rowOff>
    </xdr:from>
    <xdr:ext cx="534377" cy="259045"/>
    <xdr:sp macro="" textlink="">
      <xdr:nvSpPr>
        <xdr:cNvPr id="472" name="テキスト ボックス 471"/>
        <xdr:cNvSpPr txBox="1"/>
      </xdr:nvSpPr>
      <xdr:spPr>
        <a:xfrm>
          <a:off x="84831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842</xdr:rowOff>
    </xdr:from>
    <xdr:to>
      <xdr:col>41</xdr:col>
      <xdr:colOff>50800</xdr:colOff>
      <xdr:row>99</xdr:row>
      <xdr:rowOff>80395</xdr:rowOff>
    </xdr:to>
    <xdr:cxnSp macro="">
      <xdr:nvCxnSpPr>
        <xdr:cNvPr id="473" name="直線コネクタ 472"/>
        <xdr:cNvCxnSpPr/>
      </xdr:nvCxnSpPr>
      <xdr:spPr>
        <a:xfrm>
          <a:off x="6972300" y="16802942"/>
          <a:ext cx="889000" cy="25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74" name="フローチャート: 判断 473"/>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65034</xdr:rowOff>
    </xdr:from>
    <xdr:ext cx="534377" cy="259045"/>
    <xdr:sp macro="" textlink="">
      <xdr:nvSpPr>
        <xdr:cNvPr id="475" name="テキスト ボックス 474"/>
        <xdr:cNvSpPr txBox="1"/>
      </xdr:nvSpPr>
      <xdr:spPr>
        <a:xfrm>
          <a:off x="7594111" y="163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7" name="テキスト ボックス 476"/>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50429</xdr:rowOff>
    </xdr:from>
    <xdr:to>
      <xdr:col>55</xdr:col>
      <xdr:colOff>50800</xdr:colOff>
      <xdr:row>97</xdr:row>
      <xdr:rowOff>152029</xdr:rowOff>
    </xdr:to>
    <xdr:sp macro="" textlink="">
      <xdr:nvSpPr>
        <xdr:cNvPr id="483" name="楕円 482"/>
        <xdr:cNvSpPr/>
      </xdr:nvSpPr>
      <xdr:spPr>
        <a:xfrm>
          <a:off x="10426700" y="1668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28856</xdr:rowOff>
    </xdr:from>
    <xdr:ext cx="534377" cy="259045"/>
    <xdr:sp macro="" textlink="">
      <xdr:nvSpPr>
        <xdr:cNvPr id="484" name="普通建設事業費 （ うち更新整備　）該当値テキスト"/>
        <xdr:cNvSpPr txBox="1"/>
      </xdr:nvSpPr>
      <xdr:spPr>
        <a:xfrm>
          <a:off x="10528300" y="1665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25774</xdr:rowOff>
    </xdr:from>
    <xdr:to>
      <xdr:col>50</xdr:col>
      <xdr:colOff>165100</xdr:colOff>
      <xdr:row>97</xdr:row>
      <xdr:rowOff>127374</xdr:rowOff>
    </xdr:to>
    <xdr:sp macro="" textlink="">
      <xdr:nvSpPr>
        <xdr:cNvPr id="485" name="楕円 484"/>
        <xdr:cNvSpPr/>
      </xdr:nvSpPr>
      <xdr:spPr>
        <a:xfrm>
          <a:off x="9588500" y="1665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118501</xdr:rowOff>
    </xdr:from>
    <xdr:ext cx="534377" cy="259045"/>
    <xdr:sp macro="" textlink="">
      <xdr:nvSpPr>
        <xdr:cNvPr id="486" name="テキスト ボックス 485"/>
        <xdr:cNvSpPr txBox="1"/>
      </xdr:nvSpPr>
      <xdr:spPr>
        <a:xfrm>
          <a:off x="9372111" y="1674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89308</xdr:rowOff>
    </xdr:from>
    <xdr:to>
      <xdr:col>46</xdr:col>
      <xdr:colOff>38100</xdr:colOff>
      <xdr:row>97</xdr:row>
      <xdr:rowOff>19458</xdr:rowOff>
    </xdr:to>
    <xdr:sp macro="" textlink="">
      <xdr:nvSpPr>
        <xdr:cNvPr id="487" name="楕円 486"/>
        <xdr:cNvSpPr/>
      </xdr:nvSpPr>
      <xdr:spPr>
        <a:xfrm>
          <a:off x="8699500" y="1654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35985</xdr:rowOff>
    </xdr:from>
    <xdr:ext cx="534377" cy="259045"/>
    <xdr:sp macro="" textlink="">
      <xdr:nvSpPr>
        <xdr:cNvPr id="488" name="テキスト ボックス 487"/>
        <xdr:cNvSpPr txBox="1"/>
      </xdr:nvSpPr>
      <xdr:spPr>
        <a:xfrm>
          <a:off x="8483111" y="1632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29595</xdr:rowOff>
    </xdr:from>
    <xdr:to>
      <xdr:col>41</xdr:col>
      <xdr:colOff>101600</xdr:colOff>
      <xdr:row>99</xdr:row>
      <xdr:rowOff>131195</xdr:rowOff>
    </xdr:to>
    <xdr:sp macro="" textlink="">
      <xdr:nvSpPr>
        <xdr:cNvPr id="489" name="楕円 488"/>
        <xdr:cNvSpPr/>
      </xdr:nvSpPr>
      <xdr:spPr>
        <a:xfrm>
          <a:off x="7810500" y="1700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122322</xdr:rowOff>
    </xdr:from>
    <xdr:ext cx="469744" cy="259045"/>
    <xdr:sp macro="" textlink="">
      <xdr:nvSpPr>
        <xdr:cNvPr id="490" name="テキスト ボックス 489"/>
        <xdr:cNvSpPr txBox="1"/>
      </xdr:nvSpPr>
      <xdr:spPr>
        <a:xfrm>
          <a:off x="7626428" y="1709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121492</xdr:rowOff>
    </xdr:from>
    <xdr:to>
      <xdr:col>36</xdr:col>
      <xdr:colOff>165100</xdr:colOff>
      <xdr:row>98</xdr:row>
      <xdr:rowOff>51642</xdr:rowOff>
    </xdr:to>
    <xdr:sp macro="" textlink="">
      <xdr:nvSpPr>
        <xdr:cNvPr id="491" name="楕円 490"/>
        <xdr:cNvSpPr/>
      </xdr:nvSpPr>
      <xdr:spPr>
        <a:xfrm>
          <a:off x="6921500" y="167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42769</xdr:rowOff>
    </xdr:from>
    <xdr:ext cx="534377" cy="259045"/>
    <xdr:sp macro="" textlink="">
      <xdr:nvSpPr>
        <xdr:cNvPr id="492" name="テキスト ボックス 491"/>
        <xdr:cNvSpPr txBox="1"/>
      </xdr:nvSpPr>
      <xdr:spPr>
        <a:xfrm>
          <a:off x="6705111" y="1684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58520</xdr:rowOff>
    </xdr:from>
    <xdr:to>
      <xdr:col>85</xdr:col>
      <xdr:colOff>126364</xdr:colOff>
      <xdr:row>38</xdr:row>
      <xdr:rowOff>139700</xdr:rowOff>
    </xdr:to>
    <xdr:cxnSp macro="">
      <xdr:nvCxnSpPr>
        <xdr:cNvPr id="514" name="直線コネクタ 513"/>
        <xdr:cNvCxnSpPr/>
      </xdr:nvCxnSpPr>
      <xdr:spPr>
        <a:xfrm flipV="1">
          <a:off x="16317595" y="5544920"/>
          <a:ext cx="1269" cy="1109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2980</xdr:rowOff>
    </xdr:from>
    <xdr:ext cx="249299" cy="259045"/>
    <xdr:sp macro="" textlink="">
      <xdr:nvSpPr>
        <xdr:cNvPr id="515" name="災害復旧事業費最小値テキスト"/>
        <xdr:cNvSpPr txBox="1"/>
      </xdr:nvSpPr>
      <xdr:spPr>
        <a:xfrm>
          <a:off x="16370300" y="66895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5197</xdr:rowOff>
    </xdr:from>
    <xdr:ext cx="599010" cy="259045"/>
    <xdr:sp macro="" textlink="">
      <xdr:nvSpPr>
        <xdr:cNvPr id="517" name="災害復旧事業費最大値テキスト"/>
        <xdr:cNvSpPr txBox="1"/>
      </xdr:nvSpPr>
      <xdr:spPr>
        <a:xfrm>
          <a:off x="16370300" y="532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58520</xdr:rowOff>
    </xdr:from>
    <xdr:to>
      <xdr:col>86</xdr:col>
      <xdr:colOff>25400</xdr:colOff>
      <xdr:row>32</xdr:row>
      <xdr:rowOff>58520</xdr:rowOff>
    </xdr:to>
    <xdr:cxnSp macro="">
      <xdr:nvCxnSpPr>
        <xdr:cNvPr id="518" name="直線コネクタ 517"/>
        <xdr:cNvCxnSpPr/>
      </xdr:nvCxnSpPr>
      <xdr:spPr>
        <a:xfrm>
          <a:off x="16230600" y="5544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52219</xdr:rowOff>
    </xdr:from>
    <xdr:to>
      <xdr:col>85</xdr:col>
      <xdr:colOff>127000</xdr:colOff>
      <xdr:row>35</xdr:row>
      <xdr:rowOff>47519</xdr:rowOff>
    </xdr:to>
    <xdr:cxnSp macro="">
      <xdr:nvCxnSpPr>
        <xdr:cNvPr id="519" name="直線コネクタ 518"/>
        <xdr:cNvCxnSpPr/>
      </xdr:nvCxnSpPr>
      <xdr:spPr>
        <a:xfrm>
          <a:off x="15481300" y="5710069"/>
          <a:ext cx="838200" cy="33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47430</xdr:rowOff>
    </xdr:from>
    <xdr:ext cx="469744" cy="259045"/>
    <xdr:sp macro="" textlink="">
      <xdr:nvSpPr>
        <xdr:cNvPr id="520" name="災害復旧事業費平均値テキスト"/>
        <xdr:cNvSpPr txBox="1"/>
      </xdr:nvSpPr>
      <xdr:spPr>
        <a:xfrm>
          <a:off x="16370300" y="6562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69003</xdr:rowOff>
    </xdr:from>
    <xdr:to>
      <xdr:col>85</xdr:col>
      <xdr:colOff>177800</xdr:colOff>
      <xdr:row>38</xdr:row>
      <xdr:rowOff>170603</xdr:rowOff>
    </xdr:to>
    <xdr:sp macro="" textlink="">
      <xdr:nvSpPr>
        <xdr:cNvPr id="521" name="フローチャート: 判断 520"/>
        <xdr:cNvSpPr/>
      </xdr:nvSpPr>
      <xdr:spPr>
        <a:xfrm>
          <a:off x="16268700" y="658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62186</xdr:rowOff>
    </xdr:from>
    <xdr:to>
      <xdr:col>81</xdr:col>
      <xdr:colOff>50800</xdr:colOff>
      <xdr:row>33</xdr:row>
      <xdr:rowOff>52219</xdr:rowOff>
    </xdr:to>
    <xdr:cxnSp macro="">
      <xdr:nvCxnSpPr>
        <xdr:cNvPr id="522" name="直線コネクタ 521"/>
        <xdr:cNvCxnSpPr/>
      </xdr:nvCxnSpPr>
      <xdr:spPr>
        <a:xfrm>
          <a:off x="14592300" y="5548586"/>
          <a:ext cx="889000" cy="16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76939</xdr:rowOff>
    </xdr:from>
    <xdr:to>
      <xdr:col>81</xdr:col>
      <xdr:colOff>101600</xdr:colOff>
      <xdr:row>39</xdr:row>
      <xdr:rowOff>7089</xdr:rowOff>
    </xdr:to>
    <xdr:sp macro="" textlink="">
      <xdr:nvSpPr>
        <xdr:cNvPr id="523" name="フローチャート: 判断 522"/>
        <xdr:cNvSpPr/>
      </xdr:nvSpPr>
      <xdr:spPr>
        <a:xfrm>
          <a:off x="15430500" y="659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169666</xdr:rowOff>
    </xdr:from>
    <xdr:ext cx="469744" cy="259045"/>
    <xdr:sp macro="" textlink="">
      <xdr:nvSpPr>
        <xdr:cNvPr id="524" name="テキスト ボックス 523"/>
        <xdr:cNvSpPr txBox="1"/>
      </xdr:nvSpPr>
      <xdr:spPr>
        <a:xfrm>
          <a:off x="15246428" y="6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110823</xdr:rowOff>
    </xdr:from>
    <xdr:to>
      <xdr:col>76</xdr:col>
      <xdr:colOff>114300</xdr:colOff>
      <xdr:row>32</xdr:row>
      <xdr:rowOff>62186</xdr:rowOff>
    </xdr:to>
    <xdr:cxnSp macro="">
      <xdr:nvCxnSpPr>
        <xdr:cNvPr id="525" name="直線コネクタ 524"/>
        <xdr:cNvCxnSpPr/>
      </xdr:nvCxnSpPr>
      <xdr:spPr>
        <a:xfrm>
          <a:off x="13703300" y="5254323"/>
          <a:ext cx="889000" cy="29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67750</xdr:rowOff>
    </xdr:from>
    <xdr:to>
      <xdr:col>76</xdr:col>
      <xdr:colOff>165100</xdr:colOff>
      <xdr:row>38</xdr:row>
      <xdr:rowOff>169350</xdr:rowOff>
    </xdr:to>
    <xdr:sp macro="" textlink="">
      <xdr:nvSpPr>
        <xdr:cNvPr id="526" name="フローチャート: 判断 525"/>
        <xdr:cNvSpPr/>
      </xdr:nvSpPr>
      <xdr:spPr>
        <a:xfrm>
          <a:off x="14541500" y="658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160477</xdr:rowOff>
    </xdr:from>
    <xdr:ext cx="469744" cy="259045"/>
    <xdr:sp macro="" textlink="">
      <xdr:nvSpPr>
        <xdr:cNvPr id="527" name="テキスト ボックス 526"/>
        <xdr:cNvSpPr txBox="1"/>
      </xdr:nvSpPr>
      <xdr:spPr>
        <a:xfrm>
          <a:off x="14357428" y="667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110823</xdr:rowOff>
    </xdr:from>
    <xdr:to>
      <xdr:col>71</xdr:col>
      <xdr:colOff>177800</xdr:colOff>
      <xdr:row>32</xdr:row>
      <xdr:rowOff>15323</xdr:rowOff>
    </xdr:to>
    <xdr:cxnSp macro="">
      <xdr:nvCxnSpPr>
        <xdr:cNvPr id="528" name="直線コネクタ 527"/>
        <xdr:cNvCxnSpPr/>
      </xdr:nvCxnSpPr>
      <xdr:spPr>
        <a:xfrm flipV="1">
          <a:off x="12814300" y="5254323"/>
          <a:ext cx="889000" cy="24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29" name="フローチャート: 判断 528"/>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125337</xdr:rowOff>
    </xdr:from>
    <xdr:ext cx="469744" cy="259045"/>
    <xdr:sp macro="" textlink="">
      <xdr:nvSpPr>
        <xdr:cNvPr id="530" name="テキスト ボックス 529"/>
        <xdr:cNvSpPr txBox="1"/>
      </xdr:nvSpPr>
      <xdr:spPr>
        <a:xfrm>
          <a:off x="13468428" y="664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1" name="フローチャート: 判断 530"/>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146066</xdr:rowOff>
    </xdr:from>
    <xdr:ext cx="469744" cy="259045"/>
    <xdr:sp macro="" textlink="">
      <xdr:nvSpPr>
        <xdr:cNvPr id="532" name="テキスト ボックス 531"/>
        <xdr:cNvSpPr txBox="1"/>
      </xdr:nvSpPr>
      <xdr:spPr>
        <a:xfrm>
          <a:off x="12579428" y="666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168169</xdr:rowOff>
    </xdr:from>
    <xdr:to>
      <xdr:col>85</xdr:col>
      <xdr:colOff>177800</xdr:colOff>
      <xdr:row>35</xdr:row>
      <xdr:rowOff>98319</xdr:rowOff>
    </xdr:to>
    <xdr:sp macro="" textlink="">
      <xdr:nvSpPr>
        <xdr:cNvPr id="538" name="楕円 537"/>
        <xdr:cNvSpPr/>
      </xdr:nvSpPr>
      <xdr:spPr>
        <a:xfrm>
          <a:off x="16268700" y="599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19596</xdr:rowOff>
    </xdr:from>
    <xdr:ext cx="534377" cy="259045"/>
    <xdr:sp macro="" textlink="">
      <xdr:nvSpPr>
        <xdr:cNvPr id="539" name="災害復旧事業費該当値テキスト"/>
        <xdr:cNvSpPr txBox="1"/>
      </xdr:nvSpPr>
      <xdr:spPr>
        <a:xfrm>
          <a:off x="16370300" y="584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1419</xdr:rowOff>
    </xdr:from>
    <xdr:to>
      <xdr:col>81</xdr:col>
      <xdr:colOff>101600</xdr:colOff>
      <xdr:row>33</xdr:row>
      <xdr:rowOff>103019</xdr:rowOff>
    </xdr:to>
    <xdr:sp macro="" textlink="">
      <xdr:nvSpPr>
        <xdr:cNvPr id="540" name="楕円 539"/>
        <xdr:cNvSpPr/>
      </xdr:nvSpPr>
      <xdr:spPr>
        <a:xfrm>
          <a:off x="15430500" y="56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31</xdr:row>
      <xdr:rowOff>119546</xdr:rowOff>
    </xdr:from>
    <xdr:ext cx="599010" cy="259045"/>
    <xdr:sp macro="" textlink="">
      <xdr:nvSpPr>
        <xdr:cNvPr id="541" name="テキスト ボックス 540"/>
        <xdr:cNvSpPr txBox="1"/>
      </xdr:nvSpPr>
      <xdr:spPr>
        <a:xfrm>
          <a:off x="15181795" y="5434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11386</xdr:rowOff>
    </xdr:from>
    <xdr:to>
      <xdr:col>76</xdr:col>
      <xdr:colOff>165100</xdr:colOff>
      <xdr:row>32</xdr:row>
      <xdr:rowOff>112986</xdr:rowOff>
    </xdr:to>
    <xdr:sp macro="" textlink="">
      <xdr:nvSpPr>
        <xdr:cNvPr id="542" name="楕円 541"/>
        <xdr:cNvSpPr/>
      </xdr:nvSpPr>
      <xdr:spPr>
        <a:xfrm>
          <a:off x="14541500" y="549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30</xdr:row>
      <xdr:rowOff>129513</xdr:rowOff>
    </xdr:from>
    <xdr:ext cx="599010" cy="259045"/>
    <xdr:sp macro="" textlink="">
      <xdr:nvSpPr>
        <xdr:cNvPr id="543" name="テキスト ボックス 542"/>
        <xdr:cNvSpPr txBox="1"/>
      </xdr:nvSpPr>
      <xdr:spPr>
        <a:xfrm>
          <a:off x="14292795" y="527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60023</xdr:rowOff>
    </xdr:from>
    <xdr:to>
      <xdr:col>72</xdr:col>
      <xdr:colOff>38100</xdr:colOff>
      <xdr:row>30</xdr:row>
      <xdr:rowOff>161623</xdr:rowOff>
    </xdr:to>
    <xdr:sp macro="" textlink="">
      <xdr:nvSpPr>
        <xdr:cNvPr id="544" name="楕円 543"/>
        <xdr:cNvSpPr/>
      </xdr:nvSpPr>
      <xdr:spPr>
        <a:xfrm>
          <a:off x="13652500" y="520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29</xdr:row>
      <xdr:rowOff>6700</xdr:rowOff>
    </xdr:from>
    <xdr:ext cx="599010" cy="259045"/>
    <xdr:sp macro="" textlink="">
      <xdr:nvSpPr>
        <xdr:cNvPr id="545" name="テキスト ボックス 544"/>
        <xdr:cNvSpPr txBox="1"/>
      </xdr:nvSpPr>
      <xdr:spPr>
        <a:xfrm>
          <a:off x="13403795" y="497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135973</xdr:rowOff>
    </xdr:from>
    <xdr:to>
      <xdr:col>67</xdr:col>
      <xdr:colOff>101600</xdr:colOff>
      <xdr:row>32</xdr:row>
      <xdr:rowOff>66123</xdr:rowOff>
    </xdr:to>
    <xdr:sp macro="" textlink="">
      <xdr:nvSpPr>
        <xdr:cNvPr id="546" name="楕円 545"/>
        <xdr:cNvSpPr/>
      </xdr:nvSpPr>
      <xdr:spPr>
        <a:xfrm>
          <a:off x="12763500" y="545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30</xdr:row>
      <xdr:rowOff>82650</xdr:rowOff>
    </xdr:from>
    <xdr:ext cx="599010" cy="259045"/>
    <xdr:sp macro="" textlink="">
      <xdr:nvSpPr>
        <xdr:cNvPr id="547" name="テキスト ボックス 546"/>
        <xdr:cNvSpPr txBox="1"/>
      </xdr:nvSpPr>
      <xdr:spPr>
        <a:xfrm>
          <a:off x="12514795" y="522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2" name="直線コネクタ 621"/>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3"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4" name="直線コネクタ 623"/>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5"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6" name="直線コネクタ 625"/>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114962</xdr:rowOff>
    </xdr:from>
    <xdr:to>
      <xdr:col>85</xdr:col>
      <xdr:colOff>127000</xdr:colOff>
      <xdr:row>73</xdr:row>
      <xdr:rowOff>134655</xdr:rowOff>
    </xdr:to>
    <xdr:cxnSp macro="">
      <xdr:nvCxnSpPr>
        <xdr:cNvPr id="627" name="直線コネクタ 626"/>
        <xdr:cNvCxnSpPr/>
      </xdr:nvCxnSpPr>
      <xdr:spPr>
        <a:xfrm>
          <a:off x="15481300" y="12630812"/>
          <a:ext cx="838200" cy="1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43700</xdr:rowOff>
    </xdr:from>
    <xdr:ext cx="534377" cy="259045"/>
    <xdr:sp macro="" textlink="">
      <xdr:nvSpPr>
        <xdr:cNvPr id="628" name="公債費平均値テキスト"/>
        <xdr:cNvSpPr txBox="1"/>
      </xdr:nvSpPr>
      <xdr:spPr>
        <a:xfrm>
          <a:off x="16370300" y="1290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29" name="フローチャート: 判断 628"/>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16550</xdr:rowOff>
    </xdr:from>
    <xdr:to>
      <xdr:col>81</xdr:col>
      <xdr:colOff>50800</xdr:colOff>
      <xdr:row>73</xdr:row>
      <xdr:rowOff>114962</xdr:rowOff>
    </xdr:to>
    <xdr:cxnSp macro="">
      <xdr:nvCxnSpPr>
        <xdr:cNvPr id="630" name="直線コネクタ 629"/>
        <xdr:cNvCxnSpPr/>
      </xdr:nvCxnSpPr>
      <xdr:spPr>
        <a:xfrm>
          <a:off x="14592300" y="12532400"/>
          <a:ext cx="889000" cy="9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1" name="フローチャート: 判断 630"/>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160613</xdr:rowOff>
    </xdr:from>
    <xdr:ext cx="534377" cy="259045"/>
    <xdr:sp macro="" textlink="">
      <xdr:nvSpPr>
        <xdr:cNvPr id="632" name="テキスト ボックス 631"/>
        <xdr:cNvSpPr txBox="1"/>
      </xdr:nvSpPr>
      <xdr:spPr>
        <a:xfrm>
          <a:off x="15214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164323</xdr:rowOff>
    </xdr:from>
    <xdr:to>
      <xdr:col>76</xdr:col>
      <xdr:colOff>114300</xdr:colOff>
      <xdr:row>73</xdr:row>
      <xdr:rowOff>16550</xdr:rowOff>
    </xdr:to>
    <xdr:cxnSp macro="">
      <xdr:nvCxnSpPr>
        <xdr:cNvPr id="633" name="直線コネクタ 632"/>
        <xdr:cNvCxnSpPr/>
      </xdr:nvCxnSpPr>
      <xdr:spPr>
        <a:xfrm>
          <a:off x="13703300" y="12508723"/>
          <a:ext cx="889000" cy="2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4" name="フローチャート: 判断 633"/>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160791</xdr:rowOff>
    </xdr:from>
    <xdr:ext cx="534377" cy="259045"/>
    <xdr:sp macro="" textlink="">
      <xdr:nvSpPr>
        <xdr:cNvPr id="635" name="テキスト ボックス 634"/>
        <xdr:cNvSpPr txBox="1"/>
      </xdr:nvSpPr>
      <xdr:spPr>
        <a:xfrm>
          <a:off x="14325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144631</xdr:rowOff>
    </xdr:from>
    <xdr:to>
      <xdr:col>71</xdr:col>
      <xdr:colOff>177800</xdr:colOff>
      <xdr:row>72</xdr:row>
      <xdr:rowOff>164323</xdr:rowOff>
    </xdr:to>
    <xdr:cxnSp macro="">
      <xdr:nvCxnSpPr>
        <xdr:cNvPr id="636" name="直線コネクタ 635"/>
        <xdr:cNvCxnSpPr/>
      </xdr:nvCxnSpPr>
      <xdr:spPr>
        <a:xfrm>
          <a:off x="12814300" y="12489031"/>
          <a:ext cx="889000" cy="1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50234</xdr:rowOff>
    </xdr:from>
    <xdr:to>
      <xdr:col>72</xdr:col>
      <xdr:colOff>38100</xdr:colOff>
      <xdr:row>74</xdr:row>
      <xdr:rowOff>151834</xdr:rowOff>
    </xdr:to>
    <xdr:sp macro="" textlink="">
      <xdr:nvSpPr>
        <xdr:cNvPr id="637" name="フローチャート: 判断 636"/>
        <xdr:cNvSpPr/>
      </xdr:nvSpPr>
      <xdr:spPr>
        <a:xfrm>
          <a:off x="13652500" y="1273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142961</xdr:rowOff>
    </xdr:from>
    <xdr:ext cx="534377" cy="259045"/>
    <xdr:sp macro="" textlink="">
      <xdr:nvSpPr>
        <xdr:cNvPr id="638" name="テキスト ボックス 637"/>
        <xdr:cNvSpPr txBox="1"/>
      </xdr:nvSpPr>
      <xdr:spPr>
        <a:xfrm>
          <a:off x="13436111" y="1283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39" name="フローチャート: 判断 638"/>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92032</xdr:rowOff>
    </xdr:from>
    <xdr:ext cx="534377" cy="259045"/>
    <xdr:sp macro="" textlink="">
      <xdr:nvSpPr>
        <xdr:cNvPr id="640" name="テキスト ボックス 639"/>
        <xdr:cNvSpPr txBox="1"/>
      </xdr:nvSpPr>
      <xdr:spPr>
        <a:xfrm>
          <a:off x="12547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83855</xdr:rowOff>
    </xdr:from>
    <xdr:to>
      <xdr:col>85</xdr:col>
      <xdr:colOff>177800</xdr:colOff>
      <xdr:row>74</xdr:row>
      <xdr:rowOff>14005</xdr:rowOff>
    </xdr:to>
    <xdr:sp macro="" textlink="">
      <xdr:nvSpPr>
        <xdr:cNvPr id="646" name="楕円 645"/>
        <xdr:cNvSpPr/>
      </xdr:nvSpPr>
      <xdr:spPr>
        <a:xfrm>
          <a:off x="16268700" y="1259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106732</xdr:rowOff>
    </xdr:from>
    <xdr:ext cx="534377" cy="259045"/>
    <xdr:sp macro="" textlink="">
      <xdr:nvSpPr>
        <xdr:cNvPr id="647" name="公債費該当値テキスト"/>
        <xdr:cNvSpPr txBox="1"/>
      </xdr:nvSpPr>
      <xdr:spPr>
        <a:xfrm>
          <a:off x="16370300" y="1245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64162</xdr:rowOff>
    </xdr:from>
    <xdr:to>
      <xdr:col>81</xdr:col>
      <xdr:colOff>101600</xdr:colOff>
      <xdr:row>73</xdr:row>
      <xdr:rowOff>165762</xdr:rowOff>
    </xdr:to>
    <xdr:sp macro="" textlink="">
      <xdr:nvSpPr>
        <xdr:cNvPr id="648" name="楕円 647"/>
        <xdr:cNvSpPr/>
      </xdr:nvSpPr>
      <xdr:spPr>
        <a:xfrm>
          <a:off x="15430500" y="1258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10839</xdr:rowOff>
    </xdr:from>
    <xdr:ext cx="534377" cy="259045"/>
    <xdr:sp macro="" textlink="">
      <xdr:nvSpPr>
        <xdr:cNvPr id="649" name="テキスト ボックス 648"/>
        <xdr:cNvSpPr txBox="1"/>
      </xdr:nvSpPr>
      <xdr:spPr>
        <a:xfrm>
          <a:off x="15214111" y="1235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137200</xdr:rowOff>
    </xdr:from>
    <xdr:to>
      <xdr:col>76</xdr:col>
      <xdr:colOff>165100</xdr:colOff>
      <xdr:row>73</xdr:row>
      <xdr:rowOff>67350</xdr:rowOff>
    </xdr:to>
    <xdr:sp macro="" textlink="">
      <xdr:nvSpPr>
        <xdr:cNvPr id="650" name="楕円 649"/>
        <xdr:cNvSpPr/>
      </xdr:nvSpPr>
      <xdr:spPr>
        <a:xfrm>
          <a:off x="14541500" y="1248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83877</xdr:rowOff>
    </xdr:from>
    <xdr:ext cx="534377" cy="259045"/>
    <xdr:sp macro="" textlink="">
      <xdr:nvSpPr>
        <xdr:cNvPr id="651" name="テキスト ボックス 650"/>
        <xdr:cNvSpPr txBox="1"/>
      </xdr:nvSpPr>
      <xdr:spPr>
        <a:xfrm>
          <a:off x="14325111" y="1225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113523</xdr:rowOff>
    </xdr:from>
    <xdr:to>
      <xdr:col>72</xdr:col>
      <xdr:colOff>38100</xdr:colOff>
      <xdr:row>73</xdr:row>
      <xdr:rowOff>43673</xdr:rowOff>
    </xdr:to>
    <xdr:sp macro="" textlink="">
      <xdr:nvSpPr>
        <xdr:cNvPr id="652" name="楕円 651"/>
        <xdr:cNvSpPr/>
      </xdr:nvSpPr>
      <xdr:spPr>
        <a:xfrm>
          <a:off x="13652500" y="124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60200</xdr:rowOff>
    </xdr:from>
    <xdr:ext cx="534377" cy="259045"/>
    <xdr:sp macro="" textlink="">
      <xdr:nvSpPr>
        <xdr:cNvPr id="653" name="テキスト ボックス 652"/>
        <xdr:cNvSpPr txBox="1"/>
      </xdr:nvSpPr>
      <xdr:spPr>
        <a:xfrm>
          <a:off x="13436111" y="1223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93831</xdr:rowOff>
    </xdr:from>
    <xdr:to>
      <xdr:col>67</xdr:col>
      <xdr:colOff>101600</xdr:colOff>
      <xdr:row>73</xdr:row>
      <xdr:rowOff>23981</xdr:rowOff>
    </xdr:to>
    <xdr:sp macro="" textlink="">
      <xdr:nvSpPr>
        <xdr:cNvPr id="654" name="楕円 653"/>
        <xdr:cNvSpPr/>
      </xdr:nvSpPr>
      <xdr:spPr>
        <a:xfrm>
          <a:off x="12763500" y="1243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40508</xdr:rowOff>
    </xdr:from>
    <xdr:ext cx="534377" cy="259045"/>
    <xdr:sp macro="" textlink="">
      <xdr:nvSpPr>
        <xdr:cNvPr id="655" name="テキスト ボックス 654"/>
        <xdr:cNvSpPr txBox="1"/>
      </xdr:nvSpPr>
      <xdr:spPr>
        <a:xfrm>
          <a:off x="12547111" y="1221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3852</xdr:rowOff>
    </xdr:from>
    <xdr:to>
      <xdr:col>85</xdr:col>
      <xdr:colOff>126364</xdr:colOff>
      <xdr:row>98</xdr:row>
      <xdr:rowOff>139650</xdr:rowOff>
    </xdr:to>
    <xdr:cxnSp macro="">
      <xdr:nvCxnSpPr>
        <xdr:cNvPr id="677" name="直線コネクタ 676"/>
        <xdr:cNvCxnSpPr/>
      </xdr:nvCxnSpPr>
      <xdr:spPr>
        <a:xfrm flipV="1">
          <a:off x="16317595" y="16291602"/>
          <a:ext cx="1269" cy="650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8"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9" name="直線コネクタ 678"/>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121979</xdr:rowOff>
    </xdr:from>
    <xdr:ext cx="599010" cy="259045"/>
    <xdr:sp macro="" textlink="">
      <xdr:nvSpPr>
        <xdr:cNvPr id="680" name="積立金最大値テキスト"/>
        <xdr:cNvSpPr txBox="1"/>
      </xdr:nvSpPr>
      <xdr:spPr>
        <a:xfrm>
          <a:off x="16370300" y="160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3852</xdr:rowOff>
    </xdr:from>
    <xdr:to>
      <xdr:col>86</xdr:col>
      <xdr:colOff>25400</xdr:colOff>
      <xdr:row>95</xdr:row>
      <xdr:rowOff>3852</xdr:rowOff>
    </xdr:to>
    <xdr:cxnSp macro="">
      <xdr:nvCxnSpPr>
        <xdr:cNvPr id="681" name="直線コネクタ 680"/>
        <xdr:cNvCxnSpPr/>
      </xdr:nvCxnSpPr>
      <xdr:spPr>
        <a:xfrm>
          <a:off x="16230600" y="1629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61542</xdr:rowOff>
    </xdr:from>
    <xdr:to>
      <xdr:col>85</xdr:col>
      <xdr:colOff>127000</xdr:colOff>
      <xdr:row>97</xdr:row>
      <xdr:rowOff>112720</xdr:rowOff>
    </xdr:to>
    <xdr:cxnSp macro="">
      <xdr:nvCxnSpPr>
        <xdr:cNvPr id="682" name="直線コネクタ 681"/>
        <xdr:cNvCxnSpPr/>
      </xdr:nvCxnSpPr>
      <xdr:spPr>
        <a:xfrm>
          <a:off x="15481300" y="16520742"/>
          <a:ext cx="838200" cy="22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169094</xdr:rowOff>
    </xdr:from>
    <xdr:ext cx="534377" cy="259045"/>
    <xdr:sp macro="" textlink="">
      <xdr:nvSpPr>
        <xdr:cNvPr id="683" name="積立金平均値テキスト"/>
        <xdr:cNvSpPr txBox="1"/>
      </xdr:nvSpPr>
      <xdr:spPr>
        <a:xfrm>
          <a:off x="16370300" y="1679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19217</xdr:rowOff>
    </xdr:from>
    <xdr:to>
      <xdr:col>85</xdr:col>
      <xdr:colOff>177800</xdr:colOff>
      <xdr:row>98</xdr:row>
      <xdr:rowOff>120817</xdr:rowOff>
    </xdr:to>
    <xdr:sp macro="" textlink="">
      <xdr:nvSpPr>
        <xdr:cNvPr id="684" name="フローチャート: 判断 683"/>
        <xdr:cNvSpPr/>
      </xdr:nvSpPr>
      <xdr:spPr>
        <a:xfrm>
          <a:off x="16268700" y="16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61432</xdr:rowOff>
    </xdr:from>
    <xdr:to>
      <xdr:col>81</xdr:col>
      <xdr:colOff>50800</xdr:colOff>
      <xdr:row>96</xdr:row>
      <xdr:rowOff>61542</xdr:rowOff>
    </xdr:to>
    <xdr:cxnSp macro="">
      <xdr:nvCxnSpPr>
        <xdr:cNvPr id="685" name="直線コネクタ 684"/>
        <xdr:cNvCxnSpPr/>
      </xdr:nvCxnSpPr>
      <xdr:spPr>
        <a:xfrm>
          <a:off x="14592300" y="16349182"/>
          <a:ext cx="889000" cy="17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33716</xdr:rowOff>
    </xdr:from>
    <xdr:to>
      <xdr:col>81</xdr:col>
      <xdr:colOff>101600</xdr:colOff>
      <xdr:row>98</xdr:row>
      <xdr:rowOff>135316</xdr:rowOff>
    </xdr:to>
    <xdr:sp macro="" textlink="">
      <xdr:nvSpPr>
        <xdr:cNvPr id="686" name="フローチャート: 判断 685"/>
        <xdr:cNvSpPr/>
      </xdr:nvSpPr>
      <xdr:spPr>
        <a:xfrm>
          <a:off x="154305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126443</xdr:rowOff>
    </xdr:from>
    <xdr:ext cx="534377" cy="259045"/>
    <xdr:sp macro="" textlink="">
      <xdr:nvSpPr>
        <xdr:cNvPr id="687" name="テキスト ボックス 686"/>
        <xdr:cNvSpPr txBox="1"/>
      </xdr:nvSpPr>
      <xdr:spPr>
        <a:xfrm>
          <a:off x="15214111" y="1692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61432</xdr:rowOff>
    </xdr:from>
    <xdr:to>
      <xdr:col>76</xdr:col>
      <xdr:colOff>114300</xdr:colOff>
      <xdr:row>96</xdr:row>
      <xdr:rowOff>149599</xdr:rowOff>
    </xdr:to>
    <xdr:cxnSp macro="">
      <xdr:nvCxnSpPr>
        <xdr:cNvPr id="688" name="直線コネクタ 687"/>
        <xdr:cNvCxnSpPr/>
      </xdr:nvCxnSpPr>
      <xdr:spPr>
        <a:xfrm flipV="1">
          <a:off x="13703300" y="16349182"/>
          <a:ext cx="889000" cy="25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21413</xdr:rowOff>
    </xdr:from>
    <xdr:to>
      <xdr:col>76</xdr:col>
      <xdr:colOff>165100</xdr:colOff>
      <xdr:row>98</xdr:row>
      <xdr:rowOff>123013</xdr:rowOff>
    </xdr:to>
    <xdr:sp macro="" textlink="">
      <xdr:nvSpPr>
        <xdr:cNvPr id="689" name="フローチャート: 判断 688"/>
        <xdr:cNvSpPr/>
      </xdr:nvSpPr>
      <xdr:spPr>
        <a:xfrm>
          <a:off x="14541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114140</xdr:rowOff>
    </xdr:from>
    <xdr:ext cx="534377" cy="259045"/>
    <xdr:sp macro="" textlink="">
      <xdr:nvSpPr>
        <xdr:cNvPr id="690" name="テキスト ボックス 689"/>
        <xdr:cNvSpPr txBox="1"/>
      </xdr:nvSpPr>
      <xdr:spPr>
        <a:xfrm>
          <a:off x="14325111" y="1691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127850</xdr:rowOff>
    </xdr:from>
    <xdr:to>
      <xdr:col>71</xdr:col>
      <xdr:colOff>177800</xdr:colOff>
      <xdr:row>96</xdr:row>
      <xdr:rowOff>149599</xdr:rowOff>
    </xdr:to>
    <xdr:cxnSp macro="">
      <xdr:nvCxnSpPr>
        <xdr:cNvPr id="691" name="直線コネクタ 690"/>
        <xdr:cNvCxnSpPr/>
      </xdr:nvCxnSpPr>
      <xdr:spPr>
        <a:xfrm>
          <a:off x="12814300" y="15558350"/>
          <a:ext cx="889000" cy="105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157499</xdr:rowOff>
    </xdr:from>
    <xdr:to>
      <xdr:col>72</xdr:col>
      <xdr:colOff>38100</xdr:colOff>
      <xdr:row>98</xdr:row>
      <xdr:rowOff>87649</xdr:rowOff>
    </xdr:to>
    <xdr:sp macro="" textlink="">
      <xdr:nvSpPr>
        <xdr:cNvPr id="692" name="フローチャート: 判断 691"/>
        <xdr:cNvSpPr/>
      </xdr:nvSpPr>
      <xdr:spPr>
        <a:xfrm>
          <a:off x="13652500" y="1678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78776</xdr:rowOff>
    </xdr:from>
    <xdr:ext cx="534377" cy="259045"/>
    <xdr:sp macro="" textlink="">
      <xdr:nvSpPr>
        <xdr:cNvPr id="693" name="テキスト ボックス 692"/>
        <xdr:cNvSpPr txBox="1"/>
      </xdr:nvSpPr>
      <xdr:spPr>
        <a:xfrm>
          <a:off x="13436111" y="1688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9900</xdr:rowOff>
    </xdr:from>
    <xdr:to>
      <xdr:col>67</xdr:col>
      <xdr:colOff>101600</xdr:colOff>
      <xdr:row>98</xdr:row>
      <xdr:rowOff>111500</xdr:rowOff>
    </xdr:to>
    <xdr:sp macro="" textlink="">
      <xdr:nvSpPr>
        <xdr:cNvPr id="694" name="フローチャート: 判断 693"/>
        <xdr:cNvSpPr/>
      </xdr:nvSpPr>
      <xdr:spPr>
        <a:xfrm>
          <a:off x="12763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102627</xdr:rowOff>
    </xdr:from>
    <xdr:ext cx="534377" cy="259045"/>
    <xdr:sp macro="" textlink="">
      <xdr:nvSpPr>
        <xdr:cNvPr id="695" name="テキスト ボックス 694"/>
        <xdr:cNvSpPr txBox="1"/>
      </xdr:nvSpPr>
      <xdr:spPr>
        <a:xfrm>
          <a:off x="12547111" y="1690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61920</xdr:rowOff>
    </xdr:from>
    <xdr:to>
      <xdr:col>85</xdr:col>
      <xdr:colOff>177800</xdr:colOff>
      <xdr:row>97</xdr:row>
      <xdr:rowOff>163520</xdr:rowOff>
    </xdr:to>
    <xdr:sp macro="" textlink="">
      <xdr:nvSpPr>
        <xdr:cNvPr id="701" name="楕円 700"/>
        <xdr:cNvSpPr/>
      </xdr:nvSpPr>
      <xdr:spPr>
        <a:xfrm>
          <a:off x="16268700" y="166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84797</xdr:rowOff>
    </xdr:from>
    <xdr:ext cx="534377" cy="259045"/>
    <xdr:sp macro="" textlink="">
      <xdr:nvSpPr>
        <xdr:cNvPr id="702" name="積立金該当値テキスト"/>
        <xdr:cNvSpPr txBox="1"/>
      </xdr:nvSpPr>
      <xdr:spPr>
        <a:xfrm>
          <a:off x="16370300" y="1654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10742</xdr:rowOff>
    </xdr:from>
    <xdr:to>
      <xdr:col>81</xdr:col>
      <xdr:colOff>101600</xdr:colOff>
      <xdr:row>96</xdr:row>
      <xdr:rowOff>112342</xdr:rowOff>
    </xdr:to>
    <xdr:sp macro="" textlink="">
      <xdr:nvSpPr>
        <xdr:cNvPr id="703" name="楕円 702"/>
        <xdr:cNvSpPr/>
      </xdr:nvSpPr>
      <xdr:spPr>
        <a:xfrm>
          <a:off x="15430500" y="1646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128869</xdr:rowOff>
    </xdr:from>
    <xdr:ext cx="534377" cy="259045"/>
    <xdr:sp macro="" textlink="">
      <xdr:nvSpPr>
        <xdr:cNvPr id="704" name="テキスト ボックス 703"/>
        <xdr:cNvSpPr txBox="1"/>
      </xdr:nvSpPr>
      <xdr:spPr>
        <a:xfrm>
          <a:off x="15214111" y="1624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10632</xdr:rowOff>
    </xdr:from>
    <xdr:to>
      <xdr:col>76</xdr:col>
      <xdr:colOff>165100</xdr:colOff>
      <xdr:row>95</xdr:row>
      <xdr:rowOff>112232</xdr:rowOff>
    </xdr:to>
    <xdr:sp macro="" textlink="">
      <xdr:nvSpPr>
        <xdr:cNvPr id="705" name="楕円 704"/>
        <xdr:cNvSpPr/>
      </xdr:nvSpPr>
      <xdr:spPr>
        <a:xfrm>
          <a:off x="14541500" y="1629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128759</xdr:rowOff>
    </xdr:from>
    <xdr:ext cx="599010" cy="259045"/>
    <xdr:sp macro="" textlink="">
      <xdr:nvSpPr>
        <xdr:cNvPr id="706" name="テキスト ボックス 705"/>
        <xdr:cNvSpPr txBox="1"/>
      </xdr:nvSpPr>
      <xdr:spPr>
        <a:xfrm>
          <a:off x="14292795" y="16073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98799</xdr:rowOff>
    </xdr:from>
    <xdr:to>
      <xdr:col>72</xdr:col>
      <xdr:colOff>38100</xdr:colOff>
      <xdr:row>97</xdr:row>
      <xdr:rowOff>28949</xdr:rowOff>
    </xdr:to>
    <xdr:sp macro="" textlink="">
      <xdr:nvSpPr>
        <xdr:cNvPr id="707" name="楕円 706"/>
        <xdr:cNvSpPr/>
      </xdr:nvSpPr>
      <xdr:spPr>
        <a:xfrm>
          <a:off x="13652500" y="1655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45476</xdr:rowOff>
    </xdr:from>
    <xdr:ext cx="534377" cy="259045"/>
    <xdr:sp macro="" textlink="">
      <xdr:nvSpPr>
        <xdr:cNvPr id="708" name="テキスト ボックス 707"/>
        <xdr:cNvSpPr txBox="1"/>
      </xdr:nvSpPr>
      <xdr:spPr>
        <a:xfrm>
          <a:off x="13436111" y="1633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77050</xdr:rowOff>
    </xdr:from>
    <xdr:to>
      <xdr:col>67</xdr:col>
      <xdr:colOff>101600</xdr:colOff>
      <xdr:row>91</xdr:row>
      <xdr:rowOff>7200</xdr:rowOff>
    </xdr:to>
    <xdr:sp macro="" textlink="">
      <xdr:nvSpPr>
        <xdr:cNvPr id="709" name="楕円 708"/>
        <xdr:cNvSpPr/>
      </xdr:nvSpPr>
      <xdr:spPr>
        <a:xfrm>
          <a:off x="12763500" y="155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23727</xdr:rowOff>
    </xdr:from>
    <xdr:ext cx="599010" cy="259045"/>
    <xdr:sp macro="" textlink="">
      <xdr:nvSpPr>
        <xdr:cNvPr id="710" name="テキスト ボックス 709"/>
        <xdr:cNvSpPr txBox="1"/>
      </xdr:nvSpPr>
      <xdr:spPr>
        <a:xfrm>
          <a:off x="12514795" y="15282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2" name="直線コネクタ 731"/>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35"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36" name="直線コネクタ 735"/>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38"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39" name="フローチャート: 判断 738"/>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1" name="フローチャート: 判断 740"/>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2" name="テキスト ボックス 741"/>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44" name="フローチャート: 判断 743"/>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45" name="テキスト ボックス 744"/>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4912</xdr:rowOff>
    </xdr:from>
    <xdr:to>
      <xdr:col>102</xdr:col>
      <xdr:colOff>165100</xdr:colOff>
      <xdr:row>38</xdr:row>
      <xdr:rowOff>106512</xdr:rowOff>
    </xdr:to>
    <xdr:sp macro="" textlink="">
      <xdr:nvSpPr>
        <xdr:cNvPr id="747" name="フローチャート: 判断 746"/>
        <xdr:cNvSpPr/>
      </xdr:nvSpPr>
      <xdr:spPr>
        <a:xfrm>
          <a:off x="19494500" y="652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123039</xdr:rowOff>
    </xdr:from>
    <xdr:ext cx="469744" cy="259045"/>
    <xdr:sp macro="" textlink="">
      <xdr:nvSpPr>
        <xdr:cNvPr id="748" name="テキスト ボックス 747"/>
        <xdr:cNvSpPr txBox="1"/>
      </xdr:nvSpPr>
      <xdr:spPr>
        <a:xfrm>
          <a:off x="19310428" y="629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49" name="フローチャート: 判断 748"/>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150106</xdr:rowOff>
    </xdr:from>
    <xdr:ext cx="469744" cy="259045"/>
    <xdr:sp macro="" textlink="">
      <xdr:nvSpPr>
        <xdr:cNvPr id="750" name="テキスト ボックス 749"/>
        <xdr:cNvSpPr txBox="1"/>
      </xdr:nvSpPr>
      <xdr:spPr>
        <a:xfrm>
          <a:off x="18421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7"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89" name="直線コネクタ 788"/>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2"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3" name="直線コネクタ 792"/>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6007</xdr:rowOff>
    </xdr:from>
    <xdr:to>
      <xdr:col>116</xdr:col>
      <xdr:colOff>63500</xdr:colOff>
      <xdr:row>57</xdr:row>
      <xdr:rowOff>15913</xdr:rowOff>
    </xdr:to>
    <xdr:cxnSp macro="">
      <xdr:nvCxnSpPr>
        <xdr:cNvPr id="794" name="直線コネクタ 793"/>
        <xdr:cNvCxnSpPr/>
      </xdr:nvCxnSpPr>
      <xdr:spPr>
        <a:xfrm flipV="1">
          <a:off x="21323300" y="9778657"/>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109046</xdr:rowOff>
    </xdr:from>
    <xdr:ext cx="469744" cy="259045"/>
    <xdr:sp macro="" textlink="">
      <xdr:nvSpPr>
        <xdr:cNvPr id="795" name="貸付金平均値テキスト"/>
        <xdr:cNvSpPr txBox="1"/>
      </xdr:nvSpPr>
      <xdr:spPr>
        <a:xfrm>
          <a:off x="22212300" y="9881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796" name="フローチャート: 判断 795"/>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15761</xdr:rowOff>
    </xdr:from>
    <xdr:to>
      <xdr:col>111</xdr:col>
      <xdr:colOff>177800</xdr:colOff>
      <xdr:row>57</xdr:row>
      <xdr:rowOff>15913</xdr:rowOff>
    </xdr:to>
    <xdr:cxnSp macro="">
      <xdr:nvCxnSpPr>
        <xdr:cNvPr id="797" name="直線コネクタ 796"/>
        <xdr:cNvCxnSpPr/>
      </xdr:nvCxnSpPr>
      <xdr:spPr>
        <a:xfrm>
          <a:off x="20434300" y="9788411"/>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798" name="フローチャート: 判断 797"/>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44619</xdr:rowOff>
    </xdr:from>
    <xdr:ext cx="469744" cy="259045"/>
    <xdr:sp macro="" textlink="">
      <xdr:nvSpPr>
        <xdr:cNvPr id="799" name="テキスト ボックス 798"/>
        <xdr:cNvSpPr txBox="1"/>
      </xdr:nvSpPr>
      <xdr:spPr>
        <a:xfrm>
          <a:off x="21088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15761</xdr:rowOff>
    </xdr:from>
    <xdr:to>
      <xdr:col>107</xdr:col>
      <xdr:colOff>50800</xdr:colOff>
      <xdr:row>57</xdr:row>
      <xdr:rowOff>26429</xdr:rowOff>
    </xdr:to>
    <xdr:cxnSp macro="">
      <xdr:nvCxnSpPr>
        <xdr:cNvPr id="800" name="直線コネクタ 799"/>
        <xdr:cNvCxnSpPr/>
      </xdr:nvCxnSpPr>
      <xdr:spPr>
        <a:xfrm flipV="1">
          <a:off x="19545300" y="9788411"/>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1" name="フローチャート: 判断 800"/>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17378</xdr:rowOff>
    </xdr:from>
    <xdr:ext cx="469744" cy="259045"/>
    <xdr:sp macro="" textlink="">
      <xdr:nvSpPr>
        <xdr:cNvPr id="802" name="テキスト ボックス 801"/>
        <xdr:cNvSpPr txBox="1"/>
      </xdr:nvSpPr>
      <xdr:spPr>
        <a:xfrm>
          <a:off x="20199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26429</xdr:rowOff>
    </xdr:from>
    <xdr:to>
      <xdr:col>102</xdr:col>
      <xdr:colOff>114300</xdr:colOff>
      <xdr:row>57</xdr:row>
      <xdr:rowOff>28791</xdr:rowOff>
    </xdr:to>
    <xdr:cxnSp macro="">
      <xdr:nvCxnSpPr>
        <xdr:cNvPr id="803" name="直線コネクタ 802"/>
        <xdr:cNvCxnSpPr/>
      </xdr:nvCxnSpPr>
      <xdr:spPr>
        <a:xfrm flipV="1">
          <a:off x="18656300" y="9799079"/>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04" name="フローチャート: 判断 803"/>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8767</xdr:rowOff>
    </xdr:from>
    <xdr:ext cx="469744" cy="259045"/>
    <xdr:sp macro="" textlink="">
      <xdr:nvSpPr>
        <xdr:cNvPr id="805" name="テキスト ボックス 804"/>
        <xdr:cNvSpPr txBox="1"/>
      </xdr:nvSpPr>
      <xdr:spPr>
        <a:xfrm>
          <a:off x="19310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06" name="フローチャート: 判断 805"/>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07" name="テキスト ボックス 806"/>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126657</xdr:rowOff>
    </xdr:from>
    <xdr:to>
      <xdr:col>116</xdr:col>
      <xdr:colOff>114300</xdr:colOff>
      <xdr:row>57</xdr:row>
      <xdr:rowOff>56807</xdr:rowOff>
    </xdr:to>
    <xdr:sp macro="" textlink="">
      <xdr:nvSpPr>
        <xdr:cNvPr id="813" name="楕円 812"/>
        <xdr:cNvSpPr/>
      </xdr:nvSpPr>
      <xdr:spPr>
        <a:xfrm>
          <a:off x="22110700" y="972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149534</xdr:rowOff>
    </xdr:from>
    <xdr:ext cx="534377" cy="259045"/>
    <xdr:sp macro="" textlink="">
      <xdr:nvSpPr>
        <xdr:cNvPr id="814" name="貸付金該当値テキスト"/>
        <xdr:cNvSpPr txBox="1"/>
      </xdr:nvSpPr>
      <xdr:spPr>
        <a:xfrm>
          <a:off x="22212300" y="957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136563</xdr:rowOff>
    </xdr:from>
    <xdr:to>
      <xdr:col>112</xdr:col>
      <xdr:colOff>38100</xdr:colOff>
      <xdr:row>57</xdr:row>
      <xdr:rowOff>66713</xdr:rowOff>
    </xdr:to>
    <xdr:sp macro="" textlink="">
      <xdr:nvSpPr>
        <xdr:cNvPr id="815" name="楕円 814"/>
        <xdr:cNvSpPr/>
      </xdr:nvSpPr>
      <xdr:spPr>
        <a:xfrm>
          <a:off x="21272500" y="973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83240</xdr:rowOff>
    </xdr:from>
    <xdr:ext cx="469744" cy="259045"/>
    <xdr:sp macro="" textlink="">
      <xdr:nvSpPr>
        <xdr:cNvPr id="816" name="テキスト ボックス 815"/>
        <xdr:cNvSpPr txBox="1"/>
      </xdr:nvSpPr>
      <xdr:spPr>
        <a:xfrm>
          <a:off x="21088428" y="951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136411</xdr:rowOff>
    </xdr:from>
    <xdr:to>
      <xdr:col>107</xdr:col>
      <xdr:colOff>101600</xdr:colOff>
      <xdr:row>57</xdr:row>
      <xdr:rowOff>66561</xdr:rowOff>
    </xdr:to>
    <xdr:sp macro="" textlink="">
      <xdr:nvSpPr>
        <xdr:cNvPr id="817" name="楕円 816"/>
        <xdr:cNvSpPr/>
      </xdr:nvSpPr>
      <xdr:spPr>
        <a:xfrm>
          <a:off x="20383500" y="973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83088</xdr:rowOff>
    </xdr:from>
    <xdr:ext cx="469744" cy="259045"/>
    <xdr:sp macro="" textlink="">
      <xdr:nvSpPr>
        <xdr:cNvPr id="818" name="テキスト ボックス 817"/>
        <xdr:cNvSpPr txBox="1"/>
      </xdr:nvSpPr>
      <xdr:spPr>
        <a:xfrm>
          <a:off x="20199428" y="951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147079</xdr:rowOff>
    </xdr:from>
    <xdr:to>
      <xdr:col>102</xdr:col>
      <xdr:colOff>165100</xdr:colOff>
      <xdr:row>57</xdr:row>
      <xdr:rowOff>77229</xdr:rowOff>
    </xdr:to>
    <xdr:sp macro="" textlink="">
      <xdr:nvSpPr>
        <xdr:cNvPr id="819" name="楕円 818"/>
        <xdr:cNvSpPr/>
      </xdr:nvSpPr>
      <xdr:spPr>
        <a:xfrm>
          <a:off x="19494500" y="97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93756</xdr:rowOff>
    </xdr:from>
    <xdr:ext cx="469744" cy="259045"/>
    <xdr:sp macro="" textlink="">
      <xdr:nvSpPr>
        <xdr:cNvPr id="820" name="テキスト ボックス 819"/>
        <xdr:cNvSpPr txBox="1"/>
      </xdr:nvSpPr>
      <xdr:spPr>
        <a:xfrm>
          <a:off x="19310428" y="952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149441</xdr:rowOff>
    </xdr:from>
    <xdr:to>
      <xdr:col>98</xdr:col>
      <xdr:colOff>38100</xdr:colOff>
      <xdr:row>57</xdr:row>
      <xdr:rowOff>79591</xdr:rowOff>
    </xdr:to>
    <xdr:sp macro="" textlink="">
      <xdr:nvSpPr>
        <xdr:cNvPr id="821" name="楕円 820"/>
        <xdr:cNvSpPr/>
      </xdr:nvSpPr>
      <xdr:spPr>
        <a:xfrm>
          <a:off x="18605500" y="975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96118</xdr:rowOff>
    </xdr:from>
    <xdr:ext cx="469744" cy="259045"/>
    <xdr:sp macro="" textlink="">
      <xdr:nvSpPr>
        <xdr:cNvPr id="822" name="テキスト ボックス 821"/>
        <xdr:cNvSpPr txBox="1"/>
      </xdr:nvSpPr>
      <xdr:spPr>
        <a:xfrm>
          <a:off x="18421428" y="952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47" name="直線コネクタ 846"/>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48"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49" name="直線コネクタ 848"/>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0"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1" name="直線コネクタ 850"/>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80016</xdr:rowOff>
    </xdr:from>
    <xdr:to>
      <xdr:col>116</xdr:col>
      <xdr:colOff>63500</xdr:colOff>
      <xdr:row>75</xdr:row>
      <xdr:rowOff>94628</xdr:rowOff>
    </xdr:to>
    <xdr:cxnSp macro="">
      <xdr:nvCxnSpPr>
        <xdr:cNvPr id="852" name="直線コネクタ 851"/>
        <xdr:cNvCxnSpPr/>
      </xdr:nvCxnSpPr>
      <xdr:spPr>
        <a:xfrm flipV="1">
          <a:off x="21323300" y="12938766"/>
          <a:ext cx="838200" cy="1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70051</xdr:rowOff>
    </xdr:from>
    <xdr:ext cx="534377" cy="259045"/>
    <xdr:sp macro="" textlink="">
      <xdr:nvSpPr>
        <xdr:cNvPr id="853" name="繰出金平均値テキスト"/>
        <xdr:cNvSpPr txBox="1"/>
      </xdr:nvSpPr>
      <xdr:spPr>
        <a:xfrm>
          <a:off x="22212300" y="1310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54" name="フローチャート: 判断 853"/>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15532</xdr:rowOff>
    </xdr:from>
    <xdr:to>
      <xdr:col>111</xdr:col>
      <xdr:colOff>177800</xdr:colOff>
      <xdr:row>75</xdr:row>
      <xdr:rowOff>94628</xdr:rowOff>
    </xdr:to>
    <xdr:cxnSp macro="">
      <xdr:nvCxnSpPr>
        <xdr:cNvPr id="855" name="直線コネクタ 854"/>
        <xdr:cNvCxnSpPr/>
      </xdr:nvCxnSpPr>
      <xdr:spPr>
        <a:xfrm>
          <a:off x="20434300" y="12359932"/>
          <a:ext cx="889000" cy="59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56" name="フローチャート: 判断 855"/>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6653</xdr:rowOff>
    </xdr:from>
    <xdr:ext cx="534377" cy="259045"/>
    <xdr:sp macro="" textlink="">
      <xdr:nvSpPr>
        <xdr:cNvPr id="857" name="テキスト ボックス 856"/>
        <xdr:cNvSpPr txBox="1"/>
      </xdr:nvSpPr>
      <xdr:spPr>
        <a:xfrm>
          <a:off x="21056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15532</xdr:rowOff>
    </xdr:from>
    <xdr:to>
      <xdr:col>107</xdr:col>
      <xdr:colOff>50800</xdr:colOff>
      <xdr:row>76</xdr:row>
      <xdr:rowOff>28257</xdr:rowOff>
    </xdr:to>
    <xdr:cxnSp macro="">
      <xdr:nvCxnSpPr>
        <xdr:cNvPr id="858" name="直線コネクタ 857"/>
        <xdr:cNvCxnSpPr/>
      </xdr:nvCxnSpPr>
      <xdr:spPr>
        <a:xfrm flipV="1">
          <a:off x="19545300" y="12359932"/>
          <a:ext cx="889000" cy="69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59" name="フローチャート: 判断 858"/>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164044</xdr:rowOff>
    </xdr:from>
    <xdr:ext cx="534377" cy="259045"/>
    <xdr:sp macro="" textlink="">
      <xdr:nvSpPr>
        <xdr:cNvPr id="860" name="テキスト ボックス 859"/>
        <xdr:cNvSpPr txBox="1"/>
      </xdr:nvSpPr>
      <xdr:spPr>
        <a:xfrm>
          <a:off x="20167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28257</xdr:rowOff>
    </xdr:from>
    <xdr:to>
      <xdr:col>102</xdr:col>
      <xdr:colOff>114300</xdr:colOff>
      <xdr:row>76</xdr:row>
      <xdr:rowOff>82969</xdr:rowOff>
    </xdr:to>
    <xdr:cxnSp macro="">
      <xdr:nvCxnSpPr>
        <xdr:cNvPr id="861" name="直線コネクタ 860"/>
        <xdr:cNvCxnSpPr/>
      </xdr:nvCxnSpPr>
      <xdr:spPr>
        <a:xfrm flipV="1">
          <a:off x="18656300" y="13058457"/>
          <a:ext cx="889000" cy="5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2" name="フローチャート: 判断 861"/>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24966</xdr:rowOff>
    </xdr:from>
    <xdr:ext cx="534377" cy="259045"/>
    <xdr:sp macro="" textlink="">
      <xdr:nvSpPr>
        <xdr:cNvPr id="863" name="テキスト ボックス 862"/>
        <xdr:cNvSpPr txBox="1"/>
      </xdr:nvSpPr>
      <xdr:spPr>
        <a:xfrm>
          <a:off x="19278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64" name="フローチャート: 判断 863"/>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65" name="テキスト ボックス 864"/>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29216</xdr:rowOff>
    </xdr:from>
    <xdr:to>
      <xdr:col>116</xdr:col>
      <xdr:colOff>114300</xdr:colOff>
      <xdr:row>75</xdr:row>
      <xdr:rowOff>130816</xdr:rowOff>
    </xdr:to>
    <xdr:sp macro="" textlink="">
      <xdr:nvSpPr>
        <xdr:cNvPr id="871" name="楕円 870"/>
        <xdr:cNvSpPr/>
      </xdr:nvSpPr>
      <xdr:spPr>
        <a:xfrm>
          <a:off x="22110700" y="128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52093</xdr:rowOff>
    </xdr:from>
    <xdr:ext cx="534377" cy="259045"/>
    <xdr:sp macro="" textlink="">
      <xdr:nvSpPr>
        <xdr:cNvPr id="872" name="繰出金該当値テキスト"/>
        <xdr:cNvSpPr txBox="1"/>
      </xdr:nvSpPr>
      <xdr:spPr>
        <a:xfrm>
          <a:off x="22212300" y="127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43828</xdr:rowOff>
    </xdr:from>
    <xdr:to>
      <xdr:col>112</xdr:col>
      <xdr:colOff>38100</xdr:colOff>
      <xdr:row>75</xdr:row>
      <xdr:rowOff>145428</xdr:rowOff>
    </xdr:to>
    <xdr:sp macro="" textlink="">
      <xdr:nvSpPr>
        <xdr:cNvPr id="873" name="楕円 872"/>
        <xdr:cNvSpPr/>
      </xdr:nvSpPr>
      <xdr:spPr>
        <a:xfrm>
          <a:off x="21272500" y="129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161955</xdr:rowOff>
    </xdr:from>
    <xdr:ext cx="534377" cy="259045"/>
    <xdr:sp macro="" textlink="">
      <xdr:nvSpPr>
        <xdr:cNvPr id="874" name="テキスト ボックス 873"/>
        <xdr:cNvSpPr txBox="1"/>
      </xdr:nvSpPr>
      <xdr:spPr>
        <a:xfrm>
          <a:off x="21056111" y="1267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136182</xdr:rowOff>
    </xdr:from>
    <xdr:to>
      <xdr:col>107</xdr:col>
      <xdr:colOff>101600</xdr:colOff>
      <xdr:row>72</xdr:row>
      <xdr:rowOff>66332</xdr:rowOff>
    </xdr:to>
    <xdr:sp macro="" textlink="">
      <xdr:nvSpPr>
        <xdr:cNvPr id="875" name="楕円 874"/>
        <xdr:cNvSpPr/>
      </xdr:nvSpPr>
      <xdr:spPr>
        <a:xfrm>
          <a:off x="20383500" y="1230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82859</xdr:rowOff>
    </xdr:from>
    <xdr:ext cx="534377" cy="259045"/>
    <xdr:sp macro="" textlink="">
      <xdr:nvSpPr>
        <xdr:cNvPr id="876" name="テキスト ボックス 875"/>
        <xdr:cNvSpPr txBox="1"/>
      </xdr:nvSpPr>
      <xdr:spPr>
        <a:xfrm>
          <a:off x="20167111" y="1208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148907</xdr:rowOff>
    </xdr:from>
    <xdr:to>
      <xdr:col>102</xdr:col>
      <xdr:colOff>165100</xdr:colOff>
      <xdr:row>76</xdr:row>
      <xdr:rowOff>79057</xdr:rowOff>
    </xdr:to>
    <xdr:sp macro="" textlink="">
      <xdr:nvSpPr>
        <xdr:cNvPr id="877" name="楕円 876"/>
        <xdr:cNvSpPr/>
      </xdr:nvSpPr>
      <xdr:spPr>
        <a:xfrm>
          <a:off x="19494500" y="1300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70184</xdr:rowOff>
    </xdr:from>
    <xdr:ext cx="534377" cy="259045"/>
    <xdr:sp macro="" textlink="">
      <xdr:nvSpPr>
        <xdr:cNvPr id="878" name="テキスト ボックス 877"/>
        <xdr:cNvSpPr txBox="1"/>
      </xdr:nvSpPr>
      <xdr:spPr>
        <a:xfrm>
          <a:off x="19278111" y="1310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32169</xdr:rowOff>
    </xdr:from>
    <xdr:to>
      <xdr:col>98</xdr:col>
      <xdr:colOff>38100</xdr:colOff>
      <xdr:row>76</xdr:row>
      <xdr:rowOff>133769</xdr:rowOff>
    </xdr:to>
    <xdr:sp macro="" textlink="">
      <xdr:nvSpPr>
        <xdr:cNvPr id="879" name="楕円 878"/>
        <xdr:cNvSpPr/>
      </xdr:nvSpPr>
      <xdr:spPr>
        <a:xfrm>
          <a:off x="18605500" y="1306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150296</xdr:rowOff>
    </xdr:from>
    <xdr:ext cx="534377" cy="259045"/>
    <xdr:sp macro="" textlink="">
      <xdr:nvSpPr>
        <xdr:cNvPr id="880" name="テキスト ボックス 879"/>
        <xdr:cNvSpPr txBox="1"/>
      </xdr:nvSpPr>
      <xdr:spPr>
        <a:xfrm>
          <a:off x="18389111" y="1283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義務的経費については、人件費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は決算額が減額となったものの減少率が人口の減少率を下回ったことからから住民一人当たりのコストは増額となった。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は決算額と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のいずれも増額となった。公債費は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決算額と住民一人当たりのコストのいずれも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いずれ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の経費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も類似団体平均よりも高い数値となっている。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普通建設事業費、災害復旧費については、東日本大震災からの復旧・復興事業の進捗に伴い対前年度比で減額となっており、住民一人当たりのコストも同様に減額となったが、依然として類似団体平均よりも高い数値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維持補修費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、施設の老朽化が進んでおり、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当該平均額との差が縮小している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２度の合併により市の面積が広大となったことに合わせ、保有する公共施設の数量も類似団体を大きく上回っており、今後も物件費や維持補修費は増加が見込まれる状況である。公共施設等総合管理計画に基づき、施設等の更新・統廃合・長寿命化等を計画的に実施し財政負担を軽減・平準化するとともに、公共施設等の最適な配置を実現することで、事業費の圧縮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岩手県宮古市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52,973
52,763
1,259.15
46,204,939
43,840,141
1,948,496
17,392,119
42,397,059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18.2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125222</xdr:rowOff>
    </xdr:from>
    <xdr:to>
      <xdr:col>24</xdr:col>
      <xdr:colOff>63500</xdr:colOff>
      <xdr:row>34</xdr:row>
      <xdr:rowOff>28448</xdr:rowOff>
    </xdr:to>
    <xdr:cxnSp macro="">
      <xdr:nvCxnSpPr>
        <xdr:cNvPr id="61" name="直線コネクタ 60"/>
        <xdr:cNvCxnSpPr/>
      </xdr:nvCxnSpPr>
      <xdr:spPr>
        <a:xfrm>
          <a:off x="3797300" y="5783072"/>
          <a:ext cx="8382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xdr:cNvSpPr txBox="1"/>
      </xdr:nvSpPr>
      <xdr:spPr>
        <a:xfrm>
          <a:off x="46863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93218</xdr:rowOff>
    </xdr:from>
    <xdr:to>
      <xdr:col>19</xdr:col>
      <xdr:colOff>177800</xdr:colOff>
      <xdr:row>33</xdr:row>
      <xdr:rowOff>125222</xdr:rowOff>
    </xdr:to>
    <xdr:cxnSp macro="">
      <xdr:nvCxnSpPr>
        <xdr:cNvPr id="64" name="直線コネクタ 63"/>
        <xdr:cNvCxnSpPr/>
      </xdr:nvCxnSpPr>
      <xdr:spPr>
        <a:xfrm>
          <a:off x="2908300" y="57510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89408</xdr:rowOff>
    </xdr:from>
    <xdr:to>
      <xdr:col>15</xdr:col>
      <xdr:colOff>50800</xdr:colOff>
      <xdr:row>33</xdr:row>
      <xdr:rowOff>93218</xdr:rowOff>
    </xdr:to>
    <xdr:cxnSp macro="">
      <xdr:nvCxnSpPr>
        <xdr:cNvPr id="67" name="直線コネクタ 66"/>
        <xdr:cNvCxnSpPr/>
      </xdr:nvCxnSpPr>
      <xdr:spPr>
        <a:xfrm>
          <a:off x="2019300" y="5575808"/>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49801</xdr:rowOff>
    </xdr:from>
    <xdr:ext cx="469744" cy="259045"/>
    <xdr:sp macro="" textlink="">
      <xdr:nvSpPr>
        <xdr:cNvPr id="69" name="テキスト ボックス 68"/>
        <xdr:cNvSpPr txBox="1"/>
      </xdr:nvSpPr>
      <xdr:spPr>
        <a:xfrm>
          <a:off x="2673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89408</xdr:rowOff>
    </xdr:from>
    <xdr:to>
      <xdr:col>10</xdr:col>
      <xdr:colOff>114300</xdr:colOff>
      <xdr:row>33</xdr:row>
      <xdr:rowOff>70358</xdr:rowOff>
    </xdr:to>
    <xdr:cxnSp macro="">
      <xdr:nvCxnSpPr>
        <xdr:cNvPr id="70" name="直線コネクタ 69"/>
        <xdr:cNvCxnSpPr/>
      </xdr:nvCxnSpPr>
      <xdr:spPr>
        <a:xfrm flipV="1">
          <a:off x="1130300" y="557580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139954</xdr:rowOff>
    </xdr:from>
    <xdr:to>
      <xdr:col>10</xdr:col>
      <xdr:colOff>165100</xdr:colOff>
      <xdr:row>35</xdr:row>
      <xdr:rowOff>70104</xdr:rowOff>
    </xdr:to>
    <xdr:sp macro="" textlink="">
      <xdr:nvSpPr>
        <xdr:cNvPr id="71" name="フローチャート: 判断 70"/>
        <xdr:cNvSpPr/>
      </xdr:nvSpPr>
      <xdr:spPr>
        <a:xfrm>
          <a:off x="1968500" y="59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61231</xdr:rowOff>
    </xdr:from>
    <xdr:ext cx="469744" cy="259045"/>
    <xdr:sp macro="" textlink="">
      <xdr:nvSpPr>
        <xdr:cNvPr id="72" name="テキスト ボックス 71"/>
        <xdr:cNvSpPr txBox="1"/>
      </xdr:nvSpPr>
      <xdr:spPr>
        <a:xfrm>
          <a:off x="1784428" y="606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146194</xdr:rowOff>
    </xdr:from>
    <xdr:ext cx="469744" cy="259045"/>
    <xdr:sp macro="" textlink="">
      <xdr:nvSpPr>
        <xdr:cNvPr id="74" name="テキスト ボックス 73"/>
        <xdr:cNvSpPr txBox="1"/>
      </xdr:nvSpPr>
      <xdr:spPr>
        <a:xfrm>
          <a:off x="895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149098</xdr:rowOff>
    </xdr:from>
    <xdr:to>
      <xdr:col>24</xdr:col>
      <xdr:colOff>114300</xdr:colOff>
      <xdr:row>34</xdr:row>
      <xdr:rowOff>79248</xdr:rowOff>
    </xdr:to>
    <xdr:sp macro="" textlink="">
      <xdr:nvSpPr>
        <xdr:cNvPr id="80" name="楕円 79"/>
        <xdr:cNvSpPr/>
      </xdr:nvSpPr>
      <xdr:spPr>
        <a:xfrm>
          <a:off x="4584700" y="580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525</xdr:rowOff>
    </xdr:from>
    <xdr:ext cx="469744" cy="259045"/>
    <xdr:sp macro="" textlink="">
      <xdr:nvSpPr>
        <xdr:cNvPr id="81" name="議会費該当値テキスト"/>
        <xdr:cNvSpPr txBox="1"/>
      </xdr:nvSpPr>
      <xdr:spPr>
        <a:xfrm>
          <a:off x="4686300" y="56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74422</xdr:rowOff>
    </xdr:from>
    <xdr:to>
      <xdr:col>20</xdr:col>
      <xdr:colOff>38100</xdr:colOff>
      <xdr:row>34</xdr:row>
      <xdr:rowOff>4572</xdr:rowOff>
    </xdr:to>
    <xdr:sp macro="" textlink="">
      <xdr:nvSpPr>
        <xdr:cNvPr id="82" name="楕円 81"/>
        <xdr:cNvSpPr/>
      </xdr:nvSpPr>
      <xdr:spPr>
        <a:xfrm>
          <a:off x="3746500" y="573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21099</xdr:rowOff>
    </xdr:from>
    <xdr:ext cx="469744" cy="259045"/>
    <xdr:sp macro="" textlink="">
      <xdr:nvSpPr>
        <xdr:cNvPr id="83" name="テキスト ボックス 82"/>
        <xdr:cNvSpPr txBox="1"/>
      </xdr:nvSpPr>
      <xdr:spPr>
        <a:xfrm>
          <a:off x="3562428" y="55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42418</xdr:rowOff>
    </xdr:from>
    <xdr:to>
      <xdr:col>15</xdr:col>
      <xdr:colOff>101600</xdr:colOff>
      <xdr:row>33</xdr:row>
      <xdr:rowOff>144018</xdr:rowOff>
    </xdr:to>
    <xdr:sp macro="" textlink="">
      <xdr:nvSpPr>
        <xdr:cNvPr id="84" name="楕円 83"/>
        <xdr:cNvSpPr/>
      </xdr:nvSpPr>
      <xdr:spPr>
        <a:xfrm>
          <a:off x="2857500" y="57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160545</xdr:rowOff>
    </xdr:from>
    <xdr:ext cx="469744" cy="259045"/>
    <xdr:sp macro="" textlink="">
      <xdr:nvSpPr>
        <xdr:cNvPr id="85" name="テキスト ボックス 84"/>
        <xdr:cNvSpPr txBox="1"/>
      </xdr:nvSpPr>
      <xdr:spPr>
        <a:xfrm>
          <a:off x="2673428" y="547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38608</xdr:rowOff>
    </xdr:from>
    <xdr:to>
      <xdr:col>10</xdr:col>
      <xdr:colOff>165100</xdr:colOff>
      <xdr:row>32</xdr:row>
      <xdr:rowOff>140208</xdr:rowOff>
    </xdr:to>
    <xdr:sp macro="" textlink="">
      <xdr:nvSpPr>
        <xdr:cNvPr id="86" name="楕円 85"/>
        <xdr:cNvSpPr/>
      </xdr:nvSpPr>
      <xdr:spPr>
        <a:xfrm>
          <a:off x="1968500" y="552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156735</xdr:rowOff>
    </xdr:from>
    <xdr:ext cx="469744" cy="259045"/>
    <xdr:sp macro="" textlink="">
      <xdr:nvSpPr>
        <xdr:cNvPr id="87" name="テキスト ボックス 86"/>
        <xdr:cNvSpPr txBox="1"/>
      </xdr:nvSpPr>
      <xdr:spPr>
        <a:xfrm>
          <a:off x="1784428" y="53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19558</xdr:rowOff>
    </xdr:from>
    <xdr:to>
      <xdr:col>6</xdr:col>
      <xdr:colOff>38100</xdr:colOff>
      <xdr:row>33</xdr:row>
      <xdr:rowOff>121158</xdr:rowOff>
    </xdr:to>
    <xdr:sp macro="" textlink="">
      <xdr:nvSpPr>
        <xdr:cNvPr id="88" name="楕円 87"/>
        <xdr:cNvSpPr/>
      </xdr:nvSpPr>
      <xdr:spPr>
        <a:xfrm>
          <a:off x="1079500" y="56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137685</xdr:rowOff>
    </xdr:from>
    <xdr:ext cx="469744" cy="259045"/>
    <xdr:sp macro="" textlink="">
      <xdr:nvSpPr>
        <xdr:cNvPr id="89" name="テキスト ボックス 88"/>
        <xdr:cNvSpPr txBox="1"/>
      </xdr:nvSpPr>
      <xdr:spPr>
        <a:xfrm>
          <a:off x="895428" y="545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161649</xdr:rowOff>
    </xdr:from>
    <xdr:to>
      <xdr:col>24</xdr:col>
      <xdr:colOff>62865</xdr:colOff>
      <xdr:row>58</xdr:row>
      <xdr:rowOff>109837</xdr:rowOff>
    </xdr:to>
    <xdr:cxnSp macro="">
      <xdr:nvCxnSpPr>
        <xdr:cNvPr id="113" name="直線コネクタ 112"/>
        <xdr:cNvCxnSpPr/>
      </xdr:nvCxnSpPr>
      <xdr:spPr>
        <a:xfrm flipV="1">
          <a:off x="4633595" y="9077049"/>
          <a:ext cx="1270" cy="976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113664</xdr:rowOff>
    </xdr:from>
    <xdr:ext cx="534377" cy="259045"/>
    <xdr:sp macro="" textlink="">
      <xdr:nvSpPr>
        <xdr:cNvPr id="114" name="総務費最小値テキスト"/>
        <xdr:cNvSpPr txBox="1"/>
      </xdr:nvSpPr>
      <xdr:spPr>
        <a:xfrm>
          <a:off x="4686300" y="1005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109837</xdr:rowOff>
    </xdr:from>
    <xdr:to>
      <xdr:col>24</xdr:col>
      <xdr:colOff>152400</xdr:colOff>
      <xdr:row>58</xdr:row>
      <xdr:rowOff>109837</xdr:rowOff>
    </xdr:to>
    <xdr:cxnSp macro="">
      <xdr:nvCxnSpPr>
        <xdr:cNvPr id="115" name="直線コネクタ 114"/>
        <xdr:cNvCxnSpPr/>
      </xdr:nvCxnSpPr>
      <xdr:spPr>
        <a:xfrm>
          <a:off x="4546600" y="100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108326</xdr:rowOff>
    </xdr:from>
    <xdr:ext cx="599010" cy="259045"/>
    <xdr:sp macro="" textlink="">
      <xdr:nvSpPr>
        <xdr:cNvPr id="116" name="総務費最大値テキスト"/>
        <xdr:cNvSpPr txBox="1"/>
      </xdr:nvSpPr>
      <xdr:spPr>
        <a:xfrm>
          <a:off x="4686300" y="885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161649</xdr:rowOff>
    </xdr:from>
    <xdr:to>
      <xdr:col>24</xdr:col>
      <xdr:colOff>152400</xdr:colOff>
      <xdr:row>52</xdr:row>
      <xdr:rowOff>161649</xdr:rowOff>
    </xdr:to>
    <xdr:cxnSp macro="">
      <xdr:nvCxnSpPr>
        <xdr:cNvPr id="117" name="直線コネクタ 116"/>
        <xdr:cNvCxnSpPr/>
      </xdr:nvCxnSpPr>
      <xdr:spPr>
        <a:xfrm>
          <a:off x="4546600" y="9077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143502</xdr:rowOff>
    </xdr:from>
    <xdr:to>
      <xdr:col>24</xdr:col>
      <xdr:colOff>63500</xdr:colOff>
      <xdr:row>54</xdr:row>
      <xdr:rowOff>109189</xdr:rowOff>
    </xdr:to>
    <xdr:cxnSp macro="">
      <xdr:nvCxnSpPr>
        <xdr:cNvPr id="118" name="直線コネクタ 117"/>
        <xdr:cNvCxnSpPr/>
      </xdr:nvCxnSpPr>
      <xdr:spPr>
        <a:xfrm>
          <a:off x="3797300" y="9230352"/>
          <a:ext cx="838200" cy="13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86430</xdr:rowOff>
    </xdr:from>
    <xdr:ext cx="534377" cy="259045"/>
    <xdr:sp macro="" textlink="">
      <xdr:nvSpPr>
        <xdr:cNvPr id="119" name="総務費平均値テキスト"/>
        <xdr:cNvSpPr txBox="1"/>
      </xdr:nvSpPr>
      <xdr:spPr>
        <a:xfrm>
          <a:off x="4686300" y="9859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108003</xdr:rowOff>
    </xdr:from>
    <xdr:to>
      <xdr:col>24</xdr:col>
      <xdr:colOff>114300</xdr:colOff>
      <xdr:row>58</xdr:row>
      <xdr:rowOff>38153</xdr:rowOff>
    </xdr:to>
    <xdr:sp macro="" textlink="">
      <xdr:nvSpPr>
        <xdr:cNvPr id="120" name="フローチャート: 判断 119"/>
        <xdr:cNvSpPr/>
      </xdr:nvSpPr>
      <xdr:spPr>
        <a:xfrm>
          <a:off x="45847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143502</xdr:rowOff>
    </xdr:from>
    <xdr:to>
      <xdr:col>19</xdr:col>
      <xdr:colOff>177800</xdr:colOff>
      <xdr:row>54</xdr:row>
      <xdr:rowOff>39584</xdr:rowOff>
    </xdr:to>
    <xdr:cxnSp macro="">
      <xdr:nvCxnSpPr>
        <xdr:cNvPr id="121" name="直線コネクタ 120"/>
        <xdr:cNvCxnSpPr/>
      </xdr:nvCxnSpPr>
      <xdr:spPr>
        <a:xfrm flipV="1">
          <a:off x="2908300" y="9230352"/>
          <a:ext cx="889000" cy="6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128920</xdr:rowOff>
    </xdr:from>
    <xdr:to>
      <xdr:col>20</xdr:col>
      <xdr:colOff>38100</xdr:colOff>
      <xdr:row>58</xdr:row>
      <xdr:rowOff>59070</xdr:rowOff>
    </xdr:to>
    <xdr:sp macro="" textlink="">
      <xdr:nvSpPr>
        <xdr:cNvPr id="122" name="フローチャート: 判断 121"/>
        <xdr:cNvSpPr/>
      </xdr:nvSpPr>
      <xdr:spPr>
        <a:xfrm>
          <a:off x="3746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50197</xdr:rowOff>
    </xdr:from>
    <xdr:ext cx="534377" cy="259045"/>
    <xdr:sp macro="" textlink="">
      <xdr:nvSpPr>
        <xdr:cNvPr id="123" name="テキスト ボックス 122"/>
        <xdr:cNvSpPr txBox="1"/>
      </xdr:nvSpPr>
      <xdr:spPr>
        <a:xfrm>
          <a:off x="3530111" y="99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39584</xdr:rowOff>
    </xdr:from>
    <xdr:to>
      <xdr:col>15</xdr:col>
      <xdr:colOff>50800</xdr:colOff>
      <xdr:row>55</xdr:row>
      <xdr:rowOff>89107</xdr:rowOff>
    </xdr:to>
    <xdr:cxnSp macro="">
      <xdr:nvCxnSpPr>
        <xdr:cNvPr id="124" name="直線コネクタ 123"/>
        <xdr:cNvCxnSpPr/>
      </xdr:nvCxnSpPr>
      <xdr:spPr>
        <a:xfrm flipV="1">
          <a:off x="2019300" y="9297884"/>
          <a:ext cx="889000" cy="22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106735</xdr:rowOff>
    </xdr:from>
    <xdr:to>
      <xdr:col>15</xdr:col>
      <xdr:colOff>101600</xdr:colOff>
      <xdr:row>58</xdr:row>
      <xdr:rowOff>36885</xdr:rowOff>
    </xdr:to>
    <xdr:sp macro="" textlink="">
      <xdr:nvSpPr>
        <xdr:cNvPr id="125" name="フローチャート: 判断 124"/>
        <xdr:cNvSpPr/>
      </xdr:nvSpPr>
      <xdr:spPr>
        <a:xfrm>
          <a:off x="2857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28012</xdr:rowOff>
    </xdr:from>
    <xdr:ext cx="534377" cy="259045"/>
    <xdr:sp macro="" textlink="">
      <xdr:nvSpPr>
        <xdr:cNvPr id="126" name="テキスト ボックス 125"/>
        <xdr:cNvSpPr txBox="1"/>
      </xdr:nvSpPr>
      <xdr:spPr>
        <a:xfrm>
          <a:off x="2641111" y="997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133924</xdr:rowOff>
    </xdr:from>
    <xdr:to>
      <xdr:col>10</xdr:col>
      <xdr:colOff>114300</xdr:colOff>
      <xdr:row>55</xdr:row>
      <xdr:rowOff>89107</xdr:rowOff>
    </xdr:to>
    <xdr:cxnSp macro="">
      <xdr:nvCxnSpPr>
        <xdr:cNvPr id="127" name="直線コネクタ 126"/>
        <xdr:cNvCxnSpPr/>
      </xdr:nvCxnSpPr>
      <xdr:spPr>
        <a:xfrm>
          <a:off x="1130300" y="8706424"/>
          <a:ext cx="889000" cy="81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59251</xdr:rowOff>
    </xdr:from>
    <xdr:to>
      <xdr:col>10</xdr:col>
      <xdr:colOff>165100</xdr:colOff>
      <xdr:row>57</xdr:row>
      <xdr:rowOff>160851</xdr:rowOff>
    </xdr:to>
    <xdr:sp macro="" textlink="">
      <xdr:nvSpPr>
        <xdr:cNvPr id="128" name="フローチャート: 判断 127"/>
        <xdr:cNvSpPr/>
      </xdr:nvSpPr>
      <xdr:spPr>
        <a:xfrm>
          <a:off x="1968500" y="983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151978</xdr:rowOff>
    </xdr:from>
    <xdr:ext cx="534377" cy="259045"/>
    <xdr:sp macro="" textlink="">
      <xdr:nvSpPr>
        <xdr:cNvPr id="129" name="テキスト ボックス 128"/>
        <xdr:cNvSpPr txBox="1"/>
      </xdr:nvSpPr>
      <xdr:spPr>
        <a:xfrm>
          <a:off x="1752111" y="99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109062</xdr:rowOff>
    </xdr:from>
    <xdr:to>
      <xdr:col>6</xdr:col>
      <xdr:colOff>38100</xdr:colOff>
      <xdr:row>58</xdr:row>
      <xdr:rowOff>39212</xdr:rowOff>
    </xdr:to>
    <xdr:sp macro="" textlink="">
      <xdr:nvSpPr>
        <xdr:cNvPr id="130" name="フローチャート: 判断 129"/>
        <xdr:cNvSpPr/>
      </xdr:nvSpPr>
      <xdr:spPr>
        <a:xfrm>
          <a:off x="1079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30339</xdr:rowOff>
    </xdr:from>
    <xdr:ext cx="534377" cy="259045"/>
    <xdr:sp macro="" textlink="">
      <xdr:nvSpPr>
        <xdr:cNvPr id="131" name="テキスト ボックス 130"/>
        <xdr:cNvSpPr txBox="1"/>
      </xdr:nvSpPr>
      <xdr:spPr>
        <a:xfrm>
          <a:off x="863111" y="997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58389</xdr:rowOff>
    </xdr:from>
    <xdr:to>
      <xdr:col>24</xdr:col>
      <xdr:colOff>114300</xdr:colOff>
      <xdr:row>54</xdr:row>
      <xdr:rowOff>159989</xdr:rowOff>
    </xdr:to>
    <xdr:sp macro="" textlink="">
      <xdr:nvSpPr>
        <xdr:cNvPr id="137" name="楕円 136"/>
        <xdr:cNvSpPr/>
      </xdr:nvSpPr>
      <xdr:spPr>
        <a:xfrm>
          <a:off x="4584700" y="931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81266</xdr:rowOff>
    </xdr:from>
    <xdr:ext cx="599010" cy="259045"/>
    <xdr:sp macro="" textlink="">
      <xdr:nvSpPr>
        <xdr:cNvPr id="138" name="総務費該当値テキスト"/>
        <xdr:cNvSpPr txBox="1"/>
      </xdr:nvSpPr>
      <xdr:spPr>
        <a:xfrm>
          <a:off x="4686300" y="916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92702</xdr:rowOff>
    </xdr:from>
    <xdr:to>
      <xdr:col>20</xdr:col>
      <xdr:colOff>38100</xdr:colOff>
      <xdr:row>54</xdr:row>
      <xdr:rowOff>22852</xdr:rowOff>
    </xdr:to>
    <xdr:sp macro="" textlink="">
      <xdr:nvSpPr>
        <xdr:cNvPr id="139" name="楕円 138"/>
        <xdr:cNvSpPr/>
      </xdr:nvSpPr>
      <xdr:spPr>
        <a:xfrm>
          <a:off x="3746500" y="9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39379</xdr:rowOff>
    </xdr:from>
    <xdr:ext cx="599010" cy="259045"/>
    <xdr:sp macro="" textlink="">
      <xdr:nvSpPr>
        <xdr:cNvPr id="140" name="テキスト ボックス 139"/>
        <xdr:cNvSpPr txBox="1"/>
      </xdr:nvSpPr>
      <xdr:spPr>
        <a:xfrm>
          <a:off x="3497795" y="895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160234</xdr:rowOff>
    </xdr:from>
    <xdr:to>
      <xdr:col>15</xdr:col>
      <xdr:colOff>101600</xdr:colOff>
      <xdr:row>54</xdr:row>
      <xdr:rowOff>90384</xdr:rowOff>
    </xdr:to>
    <xdr:sp macro="" textlink="">
      <xdr:nvSpPr>
        <xdr:cNvPr id="141" name="楕円 140"/>
        <xdr:cNvSpPr/>
      </xdr:nvSpPr>
      <xdr:spPr>
        <a:xfrm>
          <a:off x="2857500" y="924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106911</xdr:rowOff>
    </xdr:from>
    <xdr:ext cx="599010" cy="259045"/>
    <xdr:sp macro="" textlink="">
      <xdr:nvSpPr>
        <xdr:cNvPr id="142" name="テキスト ボックス 141"/>
        <xdr:cNvSpPr txBox="1"/>
      </xdr:nvSpPr>
      <xdr:spPr>
        <a:xfrm>
          <a:off x="2608795" y="902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38307</xdr:rowOff>
    </xdr:from>
    <xdr:to>
      <xdr:col>10</xdr:col>
      <xdr:colOff>165100</xdr:colOff>
      <xdr:row>55</xdr:row>
      <xdr:rowOff>139907</xdr:rowOff>
    </xdr:to>
    <xdr:sp macro="" textlink="">
      <xdr:nvSpPr>
        <xdr:cNvPr id="143" name="楕円 142"/>
        <xdr:cNvSpPr/>
      </xdr:nvSpPr>
      <xdr:spPr>
        <a:xfrm>
          <a:off x="1968500" y="946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156434</xdr:rowOff>
    </xdr:from>
    <xdr:ext cx="599010" cy="259045"/>
    <xdr:sp macro="" textlink="">
      <xdr:nvSpPr>
        <xdr:cNvPr id="144" name="テキスト ボックス 143"/>
        <xdr:cNvSpPr txBox="1"/>
      </xdr:nvSpPr>
      <xdr:spPr>
        <a:xfrm>
          <a:off x="1719795" y="9243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83124</xdr:rowOff>
    </xdr:from>
    <xdr:to>
      <xdr:col>6</xdr:col>
      <xdr:colOff>38100</xdr:colOff>
      <xdr:row>51</xdr:row>
      <xdr:rowOff>13274</xdr:rowOff>
    </xdr:to>
    <xdr:sp macro="" textlink="">
      <xdr:nvSpPr>
        <xdr:cNvPr id="145" name="楕円 144"/>
        <xdr:cNvSpPr/>
      </xdr:nvSpPr>
      <xdr:spPr>
        <a:xfrm>
          <a:off x="1079500" y="86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29801</xdr:rowOff>
    </xdr:from>
    <xdr:ext cx="599010" cy="259045"/>
    <xdr:sp macro="" textlink="">
      <xdr:nvSpPr>
        <xdr:cNvPr id="146" name="テキスト ボックス 145"/>
        <xdr:cNvSpPr txBox="1"/>
      </xdr:nvSpPr>
      <xdr:spPr>
        <a:xfrm>
          <a:off x="830795" y="8430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71" name="直線コネクタ 170"/>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2"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3" name="直線コネクタ 172"/>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4"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5" name="直線コネクタ 174"/>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127660</xdr:rowOff>
    </xdr:from>
    <xdr:to>
      <xdr:col>24</xdr:col>
      <xdr:colOff>63500</xdr:colOff>
      <xdr:row>72</xdr:row>
      <xdr:rowOff>170917</xdr:rowOff>
    </xdr:to>
    <xdr:cxnSp macro="">
      <xdr:nvCxnSpPr>
        <xdr:cNvPr id="176" name="直線コネクタ 175"/>
        <xdr:cNvCxnSpPr/>
      </xdr:nvCxnSpPr>
      <xdr:spPr>
        <a:xfrm>
          <a:off x="3797300" y="12472060"/>
          <a:ext cx="838200" cy="4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30522</xdr:rowOff>
    </xdr:from>
    <xdr:ext cx="599010" cy="259045"/>
    <xdr:sp macro="" textlink="">
      <xdr:nvSpPr>
        <xdr:cNvPr id="177" name="民生費平均値テキスト"/>
        <xdr:cNvSpPr txBox="1"/>
      </xdr:nvSpPr>
      <xdr:spPr>
        <a:xfrm>
          <a:off x="4686300" y="12889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8" name="フローチャート: 判断 177"/>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147421</xdr:rowOff>
    </xdr:from>
    <xdr:to>
      <xdr:col>19</xdr:col>
      <xdr:colOff>177800</xdr:colOff>
      <xdr:row>72</xdr:row>
      <xdr:rowOff>127660</xdr:rowOff>
    </xdr:to>
    <xdr:cxnSp macro="">
      <xdr:nvCxnSpPr>
        <xdr:cNvPr id="179" name="直線コネクタ 178"/>
        <xdr:cNvCxnSpPr/>
      </xdr:nvCxnSpPr>
      <xdr:spPr>
        <a:xfrm>
          <a:off x="2908300" y="12320371"/>
          <a:ext cx="889000" cy="15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80" name="フローチャート: 判断 179"/>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118863</xdr:rowOff>
    </xdr:from>
    <xdr:ext cx="599010" cy="259045"/>
    <xdr:sp macro="" textlink="">
      <xdr:nvSpPr>
        <xdr:cNvPr id="181" name="テキスト ボックス 180"/>
        <xdr:cNvSpPr txBox="1"/>
      </xdr:nvSpPr>
      <xdr:spPr>
        <a:xfrm>
          <a:off x="3497795" y="1297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147421</xdr:rowOff>
    </xdr:from>
    <xdr:to>
      <xdr:col>15</xdr:col>
      <xdr:colOff>50800</xdr:colOff>
      <xdr:row>73</xdr:row>
      <xdr:rowOff>75882</xdr:rowOff>
    </xdr:to>
    <xdr:cxnSp macro="">
      <xdr:nvCxnSpPr>
        <xdr:cNvPr id="182" name="直線コネクタ 181"/>
        <xdr:cNvCxnSpPr/>
      </xdr:nvCxnSpPr>
      <xdr:spPr>
        <a:xfrm flipV="1">
          <a:off x="2019300" y="12320371"/>
          <a:ext cx="889000" cy="27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3" name="フローチャート: 判断 182"/>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56659</xdr:rowOff>
    </xdr:from>
    <xdr:ext cx="599010" cy="259045"/>
    <xdr:sp macro="" textlink="">
      <xdr:nvSpPr>
        <xdr:cNvPr id="184" name="テキスト ボックス 183"/>
        <xdr:cNvSpPr txBox="1"/>
      </xdr:nvSpPr>
      <xdr:spPr>
        <a:xfrm>
          <a:off x="2608795" y="1291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53289</xdr:rowOff>
    </xdr:from>
    <xdr:to>
      <xdr:col>10</xdr:col>
      <xdr:colOff>114300</xdr:colOff>
      <xdr:row>73</xdr:row>
      <xdr:rowOff>75882</xdr:rowOff>
    </xdr:to>
    <xdr:cxnSp macro="">
      <xdr:nvCxnSpPr>
        <xdr:cNvPr id="185" name="直線コネクタ 184"/>
        <xdr:cNvCxnSpPr/>
      </xdr:nvCxnSpPr>
      <xdr:spPr>
        <a:xfrm>
          <a:off x="1130300" y="12226239"/>
          <a:ext cx="889000" cy="36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31102</xdr:rowOff>
    </xdr:from>
    <xdr:to>
      <xdr:col>10</xdr:col>
      <xdr:colOff>165100</xdr:colOff>
      <xdr:row>73</xdr:row>
      <xdr:rowOff>132702</xdr:rowOff>
    </xdr:to>
    <xdr:sp macro="" textlink="">
      <xdr:nvSpPr>
        <xdr:cNvPr id="186" name="フローチャート: 判断 185"/>
        <xdr:cNvSpPr/>
      </xdr:nvSpPr>
      <xdr:spPr>
        <a:xfrm>
          <a:off x="1968500" y="1254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123829</xdr:rowOff>
    </xdr:from>
    <xdr:ext cx="599010" cy="259045"/>
    <xdr:sp macro="" textlink="">
      <xdr:nvSpPr>
        <xdr:cNvPr id="187" name="テキスト ボックス 186"/>
        <xdr:cNvSpPr txBox="1"/>
      </xdr:nvSpPr>
      <xdr:spPr>
        <a:xfrm>
          <a:off x="1719795" y="12639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8" name="フローチャート: 判断 187"/>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83558</xdr:rowOff>
    </xdr:from>
    <xdr:ext cx="599010" cy="259045"/>
    <xdr:sp macro="" textlink="">
      <xdr:nvSpPr>
        <xdr:cNvPr id="189" name="テキスト ボックス 188"/>
        <xdr:cNvSpPr txBox="1"/>
      </xdr:nvSpPr>
      <xdr:spPr>
        <a:xfrm>
          <a:off x="830795"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120117</xdr:rowOff>
    </xdr:from>
    <xdr:to>
      <xdr:col>24</xdr:col>
      <xdr:colOff>114300</xdr:colOff>
      <xdr:row>73</xdr:row>
      <xdr:rowOff>50267</xdr:rowOff>
    </xdr:to>
    <xdr:sp macro="" textlink="">
      <xdr:nvSpPr>
        <xdr:cNvPr id="195" name="楕円 194"/>
        <xdr:cNvSpPr/>
      </xdr:nvSpPr>
      <xdr:spPr>
        <a:xfrm>
          <a:off x="4584700" y="1246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142994</xdr:rowOff>
    </xdr:from>
    <xdr:ext cx="599010" cy="259045"/>
    <xdr:sp macro="" textlink="">
      <xdr:nvSpPr>
        <xdr:cNvPr id="196" name="民生費該当値テキスト"/>
        <xdr:cNvSpPr txBox="1"/>
      </xdr:nvSpPr>
      <xdr:spPr>
        <a:xfrm>
          <a:off x="4686300" y="1231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76860</xdr:rowOff>
    </xdr:from>
    <xdr:to>
      <xdr:col>20</xdr:col>
      <xdr:colOff>38100</xdr:colOff>
      <xdr:row>73</xdr:row>
      <xdr:rowOff>7010</xdr:rowOff>
    </xdr:to>
    <xdr:sp macro="" textlink="">
      <xdr:nvSpPr>
        <xdr:cNvPr id="197" name="楕円 196"/>
        <xdr:cNvSpPr/>
      </xdr:nvSpPr>
      <xdr:spPr>
        <a:xfrm>
          <a:off x="3746500" y="1242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23537</xdr:rowOff>
    </xdr:from>
    <xdr:ext cx="599010" cy="259045"/>
    <xdr:sp macro="" textlink="">
      <xdr:nvSpPr>
        <xdr:cNvPr id="198" name="テキスト ボックス 197"/>
        <xdr:cNvSpPr txBox="1"/>
      </xdr:nvSpPr>
      <xdr:spPr>
        <a:xfrm>
          <a:off x="3497795" y="1219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96621</xdr:rowOff>
    </xdr:from>
    <xdr:to>
      <xdr:col>15</xdr:col>
      <xdr:colOff>101600</xdr:colOff>
      <xdr:row>72</xdr:row>
      <xdr:rowOff>26771</xdr:rowOff>
    </xdr:to>
    <xdr:sp macro="" textlink="">
      <xdr:nvSpPr>
        <xdr:cNvPr id="199" name="楕円 198"/>
        <xdr:cNvSpPr/>
      </xdr:nvSpPr>
      <xdr:spPr>
        <a:xfrm>
          <a:off x="2857500" y="1226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43298</xdr:rowOff>
    </xdr:from>
    <xdr:ext cx="599010" cy="259045"/>
    <xdr:sp macro="" textlink="">
      <xdr:nvSpPr>
        <xdr:cNvPr id="200" name="テキスト ボックス 199"/>
        <xdr:cNvSpPr txBox="1"/>
      </xdr:nvSpPr>
      <xdr:spPr>
        <a:xfrm>
          <a:off x="2608795" y="120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25082</xdr:rowOff>
    </xdr:from>
    <xdr:to>
      <xdr:col>10</xdr:col>
      <xdr:colOff>165100</xdr:colOff>
      <xdr:row>73</xdr:row>
      <xdr:rowOff>126682</xdr:rowOff>
    </xdr:to>
    <xdr:sp macro="" textlink="">
      <xdr:nvSpPr>
        <xdr:cNvPr id="201" name="楕円 200"/>
        <xdr:cNvSpPr/>
      </xdr:nvSpPr>
      <xdr:spPr>
        <a:xfrm>
          <a:off x="1968500" y="1254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143209</xdr:rowOff>
    </xdr:from>
    <xdr:ext cx="599010" cy="259045"/>
    <xdr:sp macro="" textlink="">
      <xdr:nvSpPr>
        <xdr:cNvPr id="202" name="テキスト ボックス 201"/>
        <xdr:cNvSpPr txBox="1"/>
      </xdr:nvSpPr>
      <xdr:spPr>
        <a:xfrm>
          <a:off x="1719795" y="1231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2489</xdr:rowOff>
    </xdr:from>
    <xdr:to>
      <xdr:col>6</xdr:col>
      <xdr:colOff>38100</xdr:colOff>
      <xdr:row>71</xdr:row>
      <xdr:rowOff>104089</xdr:rowOff>
    </xdr:to>
    <xdr:sp macro="" textlink="">
      <xdr:nvSpPr>
        <xdr:cNvPr id="203" name="楕円 202"/>
        <xdr:cNvSpPr/>
      </xdr:nvSpPr>
      <xdr:spPr>
        <a:xfrm>
          <a:off x="1079500" y="1217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120616</xdr:rowOff>
    </xdr:from>
    <xdr:ext cx="599010" cy="259045"/>
    <xdr:sp macro="" textlink="">
      <xdr:nvSpPr>
        <xdr:cNvPr id="204" name="テキスト ボックス 203"/>
        <xdr:cNvSpPr txBox="1"/>
      </xdr:nvSpPr>
      <xdr:spPr>
        <a:xfrm>
          <a:off x="830795" y="11950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9" name="直線コネクタ 228"/>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30"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31" name="直線コネクタ 230"/>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2"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3" name="直線コネクタ 232"/>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116269</xdr:rowOff>
    </xdr:from>
    <xdr:to>
      <xdr:col>24</xdr:col>
      <xdr:colOff>63500</xdr:colOff>
      <xdr:row>97</xdr:row>
      <xdr:rowOff>137509</xdr:rowOff>
    </xdr:to>
    <xdr:cxnSp macro="">
      <xdr:nvCxnSpPr>
        <xdr:cNvPr id="234" name="直線コネクタ 233"/>
        <xdr:cNvCxnSpPr/>
      </xdr:nvCxnSpPr>
      <xdr:spPr>
        <a:xfrm>
          <a:off x="3797300" y="16575469"/>
          <a:ext cx="838200" cy="19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5" name="衛生費平均値テキスト"/>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6" name="フローチャート: 判断 235"/>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23513</xdr:rowOff>
    </xdr:from>
    <xdr:to>
      <xdr:col>19</xdr:col>
      <xdr:colOff>177800</xdr:colOff>
      <xdr:row>96</xdr:row>
      <xdr:rowOff>116269</xdr:rowOff>
    </xdr:to>
    <xdr:cxnSp macro="">
      <xdr:nvCxnSpPr>
        <xdr:cNvPr id="237" name="直線コネクタ 236"/>
        <xdr:cNvCxnSpPr/>
      </xdr:nvCxnSpPr>
      <xdr:spPr>
        <a:xfrm>
          <a:off x="2908300" y="16311263"/>
          <a:ext cx="889000" cy="26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8" name="フローチャート: 判断 237"/>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132002</xdr:rowOff>
    </xdr:from>
    <xdr:ext cx="534377" cy="259045"/>
    <xdr:sp macro="" textlink="">
      <xdr:nvSpPr>
        <xdr:cNvPr id="239" name="テキスト ボックス 238"/>
        <xdr:cNvSpPr txBox="1"/>
      </xdr:nvSpPr>
      <xdr:spPr>
        <a:xfrm>
          <a:off x="3530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23513</xdr:rowOff>
    </xdr:from>
    <xdr:to>
      <xdr:col>15</xdr:col>
      <xdr:colOff>50800</xdr:colOff>
      <xdr:row>96</xdr:row>
      <xdr:rowOff>34601</xdr:rowOff>
    </xdr:to>
    <xdr:cxnSp macro="">
      <xdr:nvCxnSpPr>
        <xdr:cNvPr id="240" name="直線コネクタ 239"/>
        <xdr:cNvCxnSpPr/>
      </xdr:nvCxnSpPr>
      <xdr:spPr>
        <a:xfrm flipV="1">
          <a:off x="2019300" y="16311263"/>
          <a:ext cx="889000" cy="18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41" name="フローチャート: 判断 240"/>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126210</xdr:rowOff>
    </xdr:from>
    <xdr:ext cx="534377" cy="259045"/>
    <xdr:sp macro="" textlink="">
      <xdr:nvSpPr>
        <xdr:cNvPr id="242" name="テキスト ボックス 241"/>
        <xdr:cNvSpPr txBox="1"/>
      </xdr:nvSpPr>
      <xdr:spPr>
        <a:xfrm>
          <a:off x="2641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34601</xdr:rowOff>
    </xdr:from>
    <xdr:to>
      <xdr:col>10</xdr:col>
      <xdr:colOff>114300</xdr:colOff>
      <xdr:row>97</xdr:row>
      <xdr:rowOff>171228</xdr:rowOff>
    </xdr:to>
    <xdr:cxnSp macro="">
      <xdr:nvCxnSpPr>
        <xdr:cNvPr id="243" name="直線コネクタ 242"/>
        <xdr:cNvCxnSpPr/>
      </xdr:nvCxnSpPr>
      <xdr:spPr>
        <a:xfrm flipV="1">
          <a:off x="1130300" y="16493801"/>
          <a:ext cx="889000" cy="30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4" name="フローチャート: 判断 243"/>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6977</xdr:rowOff>
    </xdr:from>
    <xdr:ext cx="534377" cy="259045"/>
    <xdr:sp macro="" textlink="">
      <xdr:nvSpPr>
        <xdr:cNvPr id="245" name="テキスト ボックス 244"/>
        <xdr:cNvSpPr txBox="1"/>
      </xdr:nvSpPr>
      <xdr:spPr>
        <a:xfrm>
          <a:off x="1752111"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6" name="フローチャート: 判断 245"/>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7" name="テキスト ボックス 246"/>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86709</xdr:rowOff>
    </xdr:from>
    <xdr:to>
      <xdr:col>24</xdr:col>
      <xdr:colOff>114300</xdr:colOff>
      <xdr:row>98</xdr:row>
      <xdr:rowOff>16859</xdr:rowOff>
    </xdr:to>
    <xdr:sp macro="" textlink="">
      <xdr:nvSpPr>
        <xdr:cNvPr id="253" name="楕円 252"/>
        <xdr:cNvSpPr/>
      </xdr:nvSpPr>
      <xdr:spPr>
        <a:xfrm>
          <a:off x="4584700" y="1671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65136</xdr:rowOff>
    </xdr:from>
    <xdr:ext cx="534377" cy="259045"/>
    <xdr:sp macro="" textlink="">
      <xdr:nvSpPr>
        <xdr:cNvPr id="254" name="衛生費該当値テキスト"/>
        <xdr:cNvSpPr txBox="1"/>
      </xdr:nvSpPr>
      <xdr:spPr>
        <a:xfrm>
          <a:off x="4686300" y="1669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65469</xdr:rowOff>
    </xdr:from>
    <xdr:to>
      <xdr:col>20</xdr:col>
      <xdr:colOff>38100</xdr:colOff>
      <xdr:row>96</xdr:row>
      <xdr:rowOff>167069</xdr:rowOff>
    </xdr:to>
    <xdr:sp macro="" textlink="">
      <xdr:nvSpPr>
        <xdr:cNvPr id="255" name="楕円 254"/>
        <xdr:cNvSpPr/>
      </xdr:nvSpPr>
      <xdr:spPr>
        <a:xfrm>
          <a:off x="3746500" y="1652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12146</xdr:rowOff>
    </xdr:from>
    <xdr:ext cx="534377" cy="259045"/>
    <xdr:sp macro="" textlink="">
      <xdr:nvSpPr>
        <xdr:cNvPr id="256" name="テキスト ボックス 255"/>
        <xdr:cNvSpPr txBox="1"/>
      </xdr:nvSpPr>
      <xdr:spPr>
        <a:xfrm>
          <a:off x="3530111" y="1629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144163</xdr:rowOff>
    </xdr:from>
    <xdr:to>
      <xdr:col>15</xdr:col>
      <xdr:colOff>101600</xdr:colOff>
      <xdr:row>95</xdr:row>
      <xdr:rowOff>74313</xdr:rowOff>
    </xdr:to>
    <xdr:sp macro="" textlink="">
      <xdr:nvSpPr>
        <xdr:cNvPr id="257" name="楕円 256"/>
        <xdr:cNvSpPr/>
      </xdr:nvSpPr>
      <xdr:spPr>
        <a:xfrm>
          <a:off x="2857500" y="1626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90840</xdr:rowOff>
    </xdr:from>
    <xdr:ext cx="534377" cy="259045"/>
    <xdr:sp macro="" textlink="">
      <xdr:nvSpPr>
        <xdr:cNvPr id="258" name="テキスト ボックス 257"/>
        <xdr:cNvSpPr txBox="1"/>
      </xdr:nvSpPr>
      <xdr:spPr>
        <a:xfrm>
          <a:off x="2641111" y="1603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155251</xdr:rowOff>
    </xdr:from>
    <xdr:to>
      <xdr:col>10</xdr:col>
      <xdr:colOff>165100</xdr:colOff>
      <xdr:row>96</xdr:row>
      <xdr:rowOff>85401</xdr:rowOff>
    </xdr:to>
    <xdr:sp macro="" textlink="">
      <xdr:nvSpPr>
        <xdr:cNvPr id="259" name="楕円 258"/>
        <xdr:cNvSpPr/>
      </xdr:nvSpPr>
      <xdr:spPr>
        <a:xfrm>
          <a:off x="1968500" y="1644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101928</xdr:rowOff>
    </xdr:from>
    <xdr:ext cx="534377" cy="259045"/>
    <xdr:sp macro="" textlink="">
      <xdr:nvSpPr>
        <xdr:cNvPr id="260" name="テキスト ボックス 259"/>
        <xdr:cNvSpPr txBox="1"/>
      </xdr:nvSpPr>
      <xdr:spPr>
        <a:xfrm>
          <a:off x="1752111" y="1621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120428</xdr:rowOff>
    </xdr:from>
    <xdr:to>
      <xdr:col>6</xdr:col>
      <xdr:colOff>38100</xdr:colOff>
      <xdr:row>98</xdr:row>
      <xdr:rowOff>50578</xdr:rowOff>
    </xdr:to>
    <xdr:sp macro="" textlink="">
      <xdr:nvSpPr>
        <xdr:cNvPr id="261" name="楕円 260"/>
        <xdr:cNvSpPr/>
      </xdr:nvSpPr>
      <xdr:spPr>
        <a:xfrm>
          <a:off x="1079500" y="1675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41705</xdr:rowOff>
    </xdr:from>
    <xdr:ext cx="534377" cy="259045"/>
    <xdr:sp macro="" textlink="">
      <xdr:nvSpPr>
        <xdr:cNvPr id="262" name="テキスト ボックス 261"/>
        <xdr:cNvSpPr txBox="1"/>
      </xdr:nvSpPr>
      <xdr:spPr>
        <a:xfrm>
          <a:off x="863111" y="1684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4" name="直線コネクタ 283"/>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7"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8" name="直線コネクタ 287"/>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82641</xdr:rowOff>
    </xdr:from>
    <xdr:to>
      <xdr:col>55</xdr:col>
      <xdr:colOff>0</xdr:colOff>
      <xdr:row>38</xdr:row>
      <xdr:rowOff>86299</xdr:rowOff>
    </xdr:to>
    <xdr:cxnSp macro="">
      <xdr:nvCxnSpPr>
        <xdr:cNvPr id="289" name="直線コネクタ 288"/>
        <xdr:cNvCxnSpPr/>
      </xdr:nvCxnSpPr>
      <xdr:spPr>
        <a:xfrm flipV="1">
          <a:off x="9639300" y="6597741"/>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90"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91" name="フローチャート: 判断 290"/>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155611</xdr:rowOff>
    </xdr:from>
    <xdr:to>
      <xdr:col>50</xdr:col>
      <xdr:colOff>114300</xdr:colOff>
      <xdr:row>38</xdr:row>
      <xdr:rowOff>86299</xdr:rowOff>
    </xdr:to>
    <xdr:cxnSp macro="">
      <xdr:nvCxnSpPr>
        <xdr:cNvPr id="292" name="直線コネクタ 291"/>
        <xdr:cNvCxnSpPr/>
      </xdr:nvCxnSpPr>
      <xdr:spPr>
        <a:xfrm>
          <a:off x="8750300" y="6499261"/>
          <a:ext cx="889000" cy="10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3" name="フローチャート: 判断 292"/>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4" name="テキスト ボックス 293"/>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86345</xdr:rowOff>
    </xdr:from>
    <xdr:to>
      <xdr:col>45</xdr:col>
      <xdr:colOff>177800</xdr:colOff>
      <xdr:row>37</xdr:row>
      <xdr:rowOff>155611</xdr:rowOff>
    </xdr:to>
    <xdr:cxnSp macro="">
      <xdr:nvCxnSpPr>
        <xdr:cNvPr id="295" name="直線コネクタ 294"/>
        <xdr:cNvCxnSpPr/>
      </xdr:nvCxnSpPr>
      <xdr:spPr>
        <a:xfrm>
          <a:off x="7861300" y="6429995"/>
          <a:ext cx="8890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6" name="フローチャート: 判断 295"/>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109024</xdr:rowOff>
    </xdr:from>
    <xdr:ext cx="469744" cy="259045"/>
    <xdr:sp macro="" textlink="">
      <xdr:nvSpPr>
        <xdr:cNvPr id="297" name="テキスト ボックス 296"/>
        <xdr:cNvSpPr txBox="1"/>
      </xdr:nvSpPr>
      <xdr:spPr>
        <a:xfrm>
          <a:off x="8515428" y="662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72949</xdr:rowOff>
    </xdr:from>
    <xdr:to>
      <xdr:col>41</xdr:col>
      <xdr:colOff>50800</xdr:colOff>
      <xdr:row>37</xdr:row>
      <xdr:rowOff>86345</xdr:rowOff>
    </xdr:to>
    <xdr:cxnSp macro="">
      <xdr:nvCxnSpPr>
        <xdr:cNvPr id="298" name="直線コネクタ 297"/>
        <xdr:cNvCxnSpPr/>
      </xdr:nvCxnSpPr>
      <xdr:spPr>
        <a:xfrm>
          <a:off x="6972300" y="6416599"/>
          <a:ext cx="8890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32756</xdr:rowOff>
    </xdr:from>
    <xdr:to>
      <xdr:col>41</xdr:col>
      <xdr:colOff>101600</xdr:colOff>
      <xdr:row>38</xdr:row>
      <xdr:rowOff>134356</xdr:rowOff>
    </xdr:to>
    <xdr:sp macro="" textlink="">
      <xdr:nvSpPr>
        <xdr:cNvPr id="299" name="フローチャート: 判断 298"/>
        <xdr:cNvSpPr/>
      </xdr:nvSpPr>
      <xdr:spPr>
        <a:xfrm>
          <a:off x="7810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125483</xdr:rowOff>
    </xdr:from>
    <xdr:ext cx="469744" cy="259045"/>
    <xdr:sp macro="" textlink="">
      <xdr:nvSpPr>
        <xdr:cNvPr id="300" name="テキスト ボックス 299"/>
        <xdr:cNvSpPr txBox="1"/>
      </xdr:nvSpPr>
      <xdr:spPr>
        <a:xfrm>
          <a:off x="7626428" y="664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301" name="フローチャート: 判断 300"/>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125026</xdr:rowOff>
    </xdr:from>
    <xdr:ext cx="469744" cy="259045"/>
    <xdr:sp macro="" textlink="">
      <xdr:nvSpPr>
        <xdr:cNvPr id="302" name="テキスト ボックス 301"/>
        <xdr:cNvSpPr txBox="1"/>
      </xdr:nvSpPr>
      <xdr:spPr>
        <a:xfrm>
          <a:off x="6737428"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31841</xdr:rowOff>
    </xdr:from>
    <xdr:to>
      <xdr:col>55</xdr:col>
      <xdr:colOff>50800</xdr:colOff>
      <xdr:row>38</xdr:row>
      <xdr:rowOff>133441</xdr:rowOff>
    </xdr:to>
    <xdr:sp macro="" textlink="">
      <xdr:nvSpPr>
        <xdr:cNvPr id="308" name="楕円 307"/>
        <xdr:cNvSpPr/>
      </xdr:nvSpPr>
      <xdr:spPr>
        <a:xfrm>
          <a:off x="10426700" y="654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1535</xdr:rowOff>
    </xdr:from>
    <xdr:ext cx="469744" cy="259045"/>
    <xdr:sp macro="" textlink="">
      <xdr:nvSpPr>
        <xdr:cNvPr id="309" name="労働費該当値テキスト"/>
        <xdr:cNvSpPr txBox="1"/>
      </xdr:nvSpPr>
      <xdr:spPr>
        <a:xfrm>
          <a:off x="10528300" y="651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35499</xdr:rowOff>
    </xdr:from>
    <xdr:to>
      <xdr:col>50</xdr:col>
      <xdr:colOff>165100</xdr:colOff>
      <xdr:row>38</xdr:row>
      <xdr:rowOff>137099</xdr:rowOff>
    </xdr:to>
    <xdr:sp macro="" textlink="">
      <xdr:nvSpPr>
        <xdr:cNvPr id="310" name="楕円 309"/>
        <xdr:cNvSpPr/>
      </xdr:nvSpPr>
      <xdr:spPr>
        <a:xfrm>
          <a:off x="9588500" y="655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128226</xdr:rowOff>
    </xdr:from>
    <xdr:ext cx="469744" cy="259045"/>
    <xdr:sp macro="" textlink="">
      <xdr:nvSpPr>
        <xdr:cNvPr id="311" name="テキスト ボックス 310"/>
        <xdr:cNvSpPr txBox="1"/>
      </xdr:nvSpPr>
      <xdr:spPr>
        <a:xfrm>
          <a:off x="9404428" y="664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104811</xdr:rowOff>
    </xdr:from>
    <xdr:to>
      <xdr:col>46</xdr:col>
      <xdr:colOff>38100</xdr:colOff>
      <xdr:row>38</xdr:row>
      <xdr:rowOff>34961</xdr:rowOff>
    </xdr:to>
    <xdr:sp macro="" textlink="">
      <xdr:nvSpPr>
        <xdr:cNvPr id="312" name="楕円 311"/>
        <xdr:cNvSpPr/>
      </xdr:nvSpPr>
      <xdr:spPr>
        <a:xfrm>
          <a:off x="8699500" y="644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51488</xdr:rowOff>
    </xdr:from>
    <xdr:ext cx="469744" cy="259045"/>
    <xdr:sp macro="" textlink="">
      <xdr:nvSpPr>
        <xdr:cNvPr id="313" name="テキスト ボックス 312"/>
        <xdr:cNvSpPr txBox="1"/>
      </xdr:nvSpPr>
      <xdr:spPr>
        <a:xfrm>
          <a:off x="8515428" y="62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35545</xdr:rowOff>
    </xdr:from>
    <xdr:to>
      <xdr:col>41</xdr:col>
      <xdr:colOff>101600</xdr:colOff>
      <xdr:row>37</xdr:row>
      <xdr:rowOff>137145</xdr:rowOff>
    </xdr:to>
    <xdr:sp macro="" textlink="">
      <xdr:nvSpPr>
        <xdr:cNvPr id="314" name="楕円 313"/>
        <xdr:cNvSpPr/>
      </xdr:nvSpPr>
      <xdr:spPr>
        <a:xfrm>
          <a:off x="7810500" y="637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153672</xdr:rowOff>
    </xdr:from>
    <xdr:ext cx="469744" cy="259045"/>
    <xdr:sp macro="" textlink="">
      <xdr:nvSpPr>
        <xdr:cNvPr id="315" name="テキスト ボックス 314"/>
        <xdr:cNvSpPr txBox="1"/>
      </xdr:nvSpPr>
      <xdr:spPr>
        <a:xfrm>
          <a:off x="7626428" y="615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22149</xdr:rowOff>
    </xdr:from>
    <xdr:to>
      <xdr:col>36</xdr:col>
      <xdr:colOff>165100</xdr:colOff>
      <xdr:row>37</xdr:row>
      <xdr:rowOff>123749</xdr:rowOff>
    </xdr:to>
    <xdr:sp macro="" textlink="">
      <xdr:nvSpPr>
        <xdr:cNvPr id="316" name="楕円 315"/>
        <xdr:cNvSpPr/>
      </xdr:nvSpPr>
      <xdr:spPr>
        <a:xfrm>
          <a:off x="6921500" y="63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140276</xdr:rowOff>
    </xdr:from>
    <xdr:ext cx="469744" cy="259045"/>
    <xdr:sp macro="" textlink="">
      <xdr:nvSpPr>
        <xdr:cNvPr id="317" name="テキスト ボックス 316"/>
        <xdr:cNvSpPr txBox="1"/>
      </xdr:nvSpPr>
      <xdr:spPr>
        <a:xfrm>
          <a:off x="6737428" y="614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41" name="直線コネクタ 340"/>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2"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3" name="直線コネクタ 342"/>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4"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5" name="直線コネクタ 344"/>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70930</xdr:rowOff>
    </xdr:from>
    <xdr:to>
      <xdr:col>55</xdr:col>
      <xdr:colOff>0</xdr:colOff>
      <xdr:row>57</xdr:row>
      <xdr:rowOff>129116</xdr:rowOff>
    </xdr:to>
    <xdr:cxnSp macro="">
      <xdr:nvCxnSpPr>
        <xdr:cNvPr id="346" name="直線コネクタ 345"/>
        <xdr:cNvCxnSpPr/>
      </xdr:nvCxnSpPr>
      <xdr:spPr>
        <a:xfrm>
          <a:off x="9639300" y="9843580"/>
          <a:ext cx="838200" cy="5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46121</xdr:rowOff>
    </xdr:from>
    <xdr:ext cx="534377" cy="259045"/>
    <xdr:sp macro="" textlink="">
      <xdr:nvSpPr>
        <xdr:cNvPr id="347" name="農林水産業費平均値テキスト"/>
        <xdr:cNvSpPr txBox="1"/>
      </xdr:nvSpPr>
      <xdr:spPr>
        <a:xfrm>
          <a:off x="10528300" y="999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8" name="フローチャート: 判断 347"/>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159977</xdr:rowOff>
    </xdr:from>
    <xdr:to>
      <xdr:col>50</xdr:col>
      <xdr:colOff>114300</xdr:colOff>
      <xdr:row>57</xdr:row>
      <xdr:rowOff>70930</xdr:rowOff>
    </xdr:to>
    <xdr:cxnSp macro="">
      <xdr:nvCxnSpPr>
        <xdr:cNvPr id="349" name="直線コネクタ 348"/>
        <xdr:cNvCxnSpPr/>
      </xdr:nvCxnSpPr>
      <xdr:spPr>
        <a:xfrm>
          <a:off x="8750300" y="9761177"/>
          <a:ext cx="889000" cy="8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50" name="フローチャート: 判断 349"/>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162082</xdr:rowOff>
    </xdr:from>
    <xdr:ext cx="534377" cy="259045"/>
    <xdr:sp macro="" textlink="">
      <xdr:nvSpPr>
        <xdr:cNvPr id="351" name="テキスト ボックス 350"/>
        <xdr:cNvSpPr txBox="1"/>
      </xdr:nvSpPr>
      <xdr:spPr>
        <a:xfrm>
          <a:off x="9372111" y="1010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114348</xdr:rowOff>
    </xdr:from>
    <xdr:to>
      <xdr:col>45</xdr:col>
      <xdr:colOff>177800</xdr:colOff>
      <xdr:row>56</xdr:row>
      <xdr:rowOff>159977</xdr:rowOff>
    </xdr:to>
    <xdr:cxnSp macro="">
      <xdr:nvCxnSpPr>
        <xdr:cNvPr id="352" name="直線コネクタ 351"/>
        <xdr:cNvCxnSpPr/>
      </xdr:nvCxnSpPr>
      <xdr:spPr>
        <a:xfrm>
          <a:off x="7861300" y="9715548"/>
          <a:ext cx="889000" cy="4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3" name="フローチャート: 判断 352"/>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159857</xdr:rowOff>
    </xdr:from>
    <xdr:ext cx="534377" cy="259045"/>
    <xdr:sp macro="" textlink="">
      <xdr:nvSpPr>
        <xdr:cNvPr id="354" name="テキスト ボックス 353"/>
        <xdr:cNvSpPr txBox="1"/>
      </xdr:nvSpPr>
      <xdr:spPr>
        <a:xfrm>
          <a:off x="8483111" y="1010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114348</xdr:rowOff>
    </xdr:from>
    <xdr:to>
      <xdr:col>41</xdr:col>
      <xdr:colOff>50800</xdr:colOff>
      <xdr:row>57</xdr:row>
      <xdr:rowOff>85834</xdr:rowOff>
    </xdr:to>
    <xdr:cxnSp macro="">
      <xdr:nvCxnSpPr>
        <xdr:cNvPr id="355" name="直線コネクタ 354"/>
        <xdr:cNvCxnSpPr/>
      </xdr:nvCxnSpPr>
      <xdr:spPr>
        <a:xfrm flipV="1">
          <a:off x="6972300" y="9715548"/>
          <a:ext cx="889000" cy="14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120180</xdr:rowOff>
    </xdr:from>
    <xdr:to>
      <xdr:col>41</xdr:col>
      <xdr:colOff>101600</xdr:colOff>
      <xdr:row>58</xdr:row>
      <xdr:rowOff>50330</xdr:rowOff>
    </xdr:to>
    <xdr:sp macro="" textlink="">
      <xdr:nvSpPr>
        <xdr:cNvPr id="356" name="フローチャート: 判断 355"/>
        <xdr:cNvSpPr/>
      </xdr:nvSpPr>
      <xdr:spPr>
        <a:xfrm>
          <a:off x="7810500" y="989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41457</xdr:rowOff>
    </xdr:from>
    <xdr:ext cx="534377" cy="259045"/>
    <xdr:sp macro="" textlink="">
      <xdr:nvSpPr>
        <xdr:cNvPr id="357" name="テキスト ボックス 356"/>
        <xdr:cNvSpPr txBox="1"/>
      </xdr:nvSpPr>
      <xdr:spPr>
        <a:xfrm>
          <a:off x="7594111" y="998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8" name="フローチャート: 判断 357"/>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148769</xdr:rowOff>
    </xdr:from>
    <xdr:ext cx="534377" cy="259045"/>
    <xdr:sp macro="" textlink="">
      <xdr:nvSpPr>
        <xdr:cNvPr id="359" name="テキスト ボックス 358"/>
        <xdr:cNvSpPr txBox="1"/>
      </xdr:nvSpPr>
      <xdr:spPr>
        <a:xfrm>
          <a:off x="6705111" y="1009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78316</xdr:rowOff>
    </xdr:from>
    <xdr:to>
      <xdr:col>55</xdr:col>
      <xdr:colOff>50800</xdr:colOff>
      <xdr:row>58</xdr:row>
      <xdr:rowOff>8466</xdr:rowOff>
    </xdr:to>
    <xdr:sp macro="" textlink="">
      <xdr:nvSpPr>
        <xdr:cNvPr id="365" name="楕円 364"/>
        <xdr:cNvSpPr/>
      </xdr:nvSpPr>
      <xdr:spPr>
        <a:xfrm>
          <a:off x="10426700" y="985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101193</xdr:rowOff>
    </xdr:from>
    <xdr:ext cx="534377" cy="259045"/>
    <xdr:sp macro="" textlink="">
      <xdr:nvSpPr>
        <xdr:cNvPr id="366" name="農林水産業費該当値テキスト"/>
        <xdr:cNvSpPr txBox="1"/>
      </xdr:nvSpPr>
      <xdr:spPr>
        <a:xfrm>
          <a:off x="10528300" y="970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20130</xdr:rowOff>
    </xdr:from>
    <xdr:to>
      <xdr:col>50</xdr:col>
      <xdr:colOff>165100</xdr:colOff>
      <xdr:row>57</xdr:row>
      <xdr:rowOff>121730</xdr:rowOff>
    </xdr:to>
    <xdr:sp macro="" textlink="">
      <xdr:nvSpPr>
        <xdr:cNvPr id="367" name="楕円 366"/>
        <xdr:cNvSpPr/>
      </xdr:nvSpPr>
      <xdr:spPr>
        <a:xfrm>
          <a:off x="9588500" y="97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138257</xdr:rowOff>
    </xdr:from>
    <xdr:ext cx="534377" cy="259045"/>
    <xdr:sp macro="" textlink="">
      <xdr:nvSpPr>
        <xdr:cNvPr id="368" name="テキスト ボックス 367"/>
        <xdr:cNvSpPr txBox="1"/>
      </xdr:nvSpPr>
      <xdr:spPr>
        <a:xfrm>
          <a:off x="9372111" y="956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109177</xdr:rowOff>
    </xdr:from>
    <xdr:to>
      <xdr:col>46</xdr:col>
      <xdr:colOff>38100</xdr:colOff>
      <xdr:row>57</xdr:row>
      <xdr:rowOff>39327</xdr:rowOff>
    </xdr:to>
    <xdr:sp macro="" textlink="">
      <xdr:nvSpPr>
        <xdr:cNvPr id="369" name="楕円 368"/>
        <xdr:cNvSpPr/>
      </xdr:nvSpPr>
      <xdr:spPr>
        <a:xfrm>
          <a:off x="8699500" y="97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55854</xdr:rowOff>
    </xdr:from>
    <xdr:ext cx="534377" cy="259045"/>
    <xdr:sp macro="" textlink="">
      <xdr:nvSpPr>
        <xdr:cNvPr id="370" name="テキスト ボックス 369"/>
        <xdr:cNvSpPr txBox="1"/>
      </xdr:nvSpPr>
      <xdr:spPr>
        <a:xfrm>
          <a:off x="8483111" y="948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63548</xdr:rowOff>
    </xdr:from>
    <xdr:to>
      <xdr:col>41</xdr:col>
      <xdr:colOff>101600</xdr:colOff>
      <xdr:row>56</xdr:row>
      <xdr:rowOff>165148</xdr:rowOff>
    </xdr:to>
    <xdr:sp macro="" textlink="">
      <xdr:nvSpPr>
        <xdr:cNvPr id="371" name="楕円 370"/>
        <xdr:cNvSpPr/>
      </xdr:nvSpPr>
      <xdr:spPr>
        <a:xfrm>
          <a:off x="7810500" y="966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10225</xdr:rowOff>
    </xdr:from>
    <xdr:ext cx="534377" cy="259045"/>
    <xdr:sp macro="" textlink="">
      <xdr:nvSpPr>
        <xdr:cNvPr id="372" name="テキスト ボックス 371"/>
        <xdr:cNvSpPr txBox="1"/>
      </xdr:nvSpPr>
      <xdr:spPr>
        <a:xfrm>
          <a:off x="7594111" y="943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35034</xdr:rowOff>
    </xdr:from>
    <xdr:to>
      <xdr:col>36</xdr:col>
      <xdr:colOff>165100</xdr:colOff>
      <xdr:row>57</xdr:row>
      <xdr:rowOff>136634</xdr:rowOff>
    </xdr:to>
    <xdr:sp macro="" textlink="">
      <xdr:nvSpPr>
        <xdr:cNvPr id="373" name="楕円 372"/>
        <xdr:cNvSpPr/>
      </xdr:nvSpPr>
      <xdr:spPr>
        <a:xfrm>
          <a:off x="6921500" y="980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153161</xdr:rowOff>
    </xdr:from>
    <xdr:ext cx="534377" cy="259045"/>
    <xdr:sp macro="" textlink="">
      <xdr:nvSpPr>
        <xdr:cNvPr id="374" name="テキスト ボックス 373"/>
        <xdr:cNvSpPr txBox="1"/>
      </xdr:nvSpPr>
      <xdr:spPr>
        <a:xfrm>
          <a:off x="6705111" y="958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8" name="直線コネクタ 397"/>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9"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400" name="直線コネクタ 399"/>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401"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2" name="直線コネクタ 401"/>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9437</xdr:rowOff>
    </xdr:from>
    <xdr:to>
      <xdr:col>55</xdr:col>
      <xdr:colOff>0</xdr:colOff>
      <xdr:row>76</xdr:row>
      <xdr:rowOff>15608</xdr:rowOff>
    </xdr:to>
    <xdr:cxnSp macro="">
      <xdr:nvCxnSpPr>
        <xdr:cNvPr id="403" name="直線コネクタ 402"/>
        <xdr:cNvCxnSpPr/>
      </xdr:nvCxnSpPr>
      <xdr:spPr>
        <a:xfrm flipV="1">
          <a:off x="9639300" y="13039637"/>
          <a:ext cx="8382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94550</xdr:rowOff>
    </xdr:from>
    <xdr:ext cx="534377" cy="259045"/>
    <xdr:sp macro="" textlink="">
      <xdr:nvSpPr>
        <xdr:cNvPr id="404" name="商工費平均値テキスト"/>
        <xdr:cNvSpPr txBox="1"/>
      </xdr:nvSpPr>
      <xdr:spPr>
        <a:xfrm>
          <a:off x="10528300" y="13296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5" name="フローチャート: 判断 404"/>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115068</xdr:rowOff>
    </xdr:from>
    <xdr:to>
      <xdr:col>50</xdr:col>
      <xdr:colOff>114300</xdr:colOff>
      <xdr:row>76</xdr:row>
      <xdr:rowOff>15608</xdr:rowOff>
    </xdr:to>
    <xdr:cxnSp macro="">
      <xdr:nvCxnSpPr>
        <xdr:cNvPr id="406" name="直線コネクタ 405"/>
        <xdr:cNvCxnSpPr/>
      </xdr:nvCxnSpPr>
      <xdr:spPr>
        <a:xfrm>
          <a:off x="8750300" y="12459468"/>
          <a:ext cx="889000" cy="58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7" name="フローチャート: 判断 406"/>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28046</xdr:rowOff>
    </xdr:from>
    <xdr:ext cx="534377" cy="259045"/>
    <xdr:sp macro="" textlink="">
      <xdr:nvSpPr>
        <xdr:cNvPr id="408" name="テキスト ボックス 407"/>
        <xdr:cNvSpPr txBox="1"/>
      </xdr:nvSpPr>
      <xdr:spPr>
        <a:xfrm>
          <a:off x="9372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115068</xdr:rowOff>
    </xdr:from>
    <xdr:to>
      <xdr:col>45</xdr:col>
      <xdr:colOff>177800</xdr:colOff>
      <xdr:row>76</xdr:row>
      <xdr:rowOff>58889</xdr:rowOff>
    </xdr:to>
    <xdr:cxnSp macro="">
      <xdr:nvCxnSpPr>
        <xdr:cNvPr id="409" name="直線コネクタ 408"/>
        <xdr:cNvCxnSpPr/>
      </xdr:nvCxnSpPr>
      <xdr:spPr>
        <a:xfrm flipV="1">
          <a:off x="7861300" y="12459468"/>
          <a:ext cx="889000" cy="62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10" name="フローチャート: 判断 409"/>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12177</xdr:rowOff>
    </xdr:from>
    <xdr:ext cx="534377" cy="259045"/>
    <xdr:sp macro="" textlink="">
      <xdr:nvSpPr>
        <xdr:cNvPr id="411" name="テキスト ボックス 410"/>
        <xdr:cNvSpPr txBox="1"/>
      </xdr:nvSpPr>
      <xdr:spPr>
        <a:xfrm>
          <a:off x="8483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58889</xdr:rowOff>
    </xdr:from>
    <xdr:to>
      <xdr:col>41</xdr:col>
      <xdr:colOff>50800</xdr:colOff>
      <xdr:row>76</xdr:row>
      <xdr:rowOff>132308</xdr:rowOff>
    </xdr:to>
    <xdr:cxnSp macro="">
      <xdr:nvCxnSpPr>
        <xdr:cNvPr id="412" name="直線コネクタ 411"/>
        <xdr:cNvCxnSpPr/>
      </xdr:nvCxnSpPr>
      <xdr:spPr>
        <a:xfrm flipV="1">
          <a:off x="6972300" y="13089089"/>
          <a:ext cx="889000" cy="7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3" name="フローチャート: 判断 412"/>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167015</xdr:rowOff>
    </xdr:from>
    <xdr:ext cx="534377" cy="259045"/>
    <xdr:sp macro="" textlink="">
      <xdr:nvSpPr>
        <xdr:cNvPr id="414" name="テキスト ボックス 413"/>
        <xdr:cNvSpPr txBox="1"/>
      </xdr:nvSpPr>
      <xdr:spPr>
        <a:xfrm>
          <a:off x="7594111" y="133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5" name="フローチャート: 判断 414"/>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85748</xdr:rowOff>
    </xdr:from>
    <xdr:ext cx="469744" cy="259045"/>
    <xdr:sp macro="" textlink="">
      <xdr:nvSpPr>
        <xdr:cNvPr id="416" name="テキスト ボックス 415"/>
        <xdr:cNvSpPr txBox="1"/>
      </xdr:nvSpPr>
      <xdr:spPr>
        <a:xfrm>
          <a:off x="6737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130086</xdr:rowOff>
    </xdr:from>
    <xdr:to>
      <xdr:col>55</xdr:col>
      <xdr:colOff>50800</xdr:colOff>
      <xdr:row>76</xdr:row>
      <xdr:rowOff>60235</xdr:rowOff>
    </xdr:to>
    <xdr:sp macro="" textlink="">
      <xdr:nvSpPr>
        <xdr:cNvPr id="422" name="楕円 421"/>
        <xdr:cNvSpPr/>
      </xdr:nvSpPr>
      <xdr:spPr>
        <a:xfrm>
          <a:off x="10426700" y="129888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152963</xdr:rowOff>
    </xdr:from>
    <xdr:ext cx="534377" cy="259045"/>
    <xdr:sp macro="" textlink="">
      <xdr:nvSpPr>
        <xdr:cNvPr id="423" name="商工費該当値テキスト"/>
        <xdr:cNvSpPr txBox="1"/>
      </xdr:nvSpPr>
      <xdr:spPr>
        <a:xfrm>
          <a:off x="10528300" y="128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136258</xdr:rowOff>
    </xdr:from>
    <xdr:to>
      <xdr:col>50</xdr:col>
      <xdr:colOff>165100</xdr:colOff>
      <xdr:row>76</xdr:row>
      <xdr:rowOff>66408</xdr:rowOff>
    </xdr:to>
    <xdr:sp macro="" textlink="">
      <xdr:nvSpPr>
        <xdr:cNvPr id="424" name="楕円 423"/>
        <xdr:cNvSpPr/>
      </xdr:nvSpPr>
      <xdr:spPr>
        <a:xfrm>
          <a:off x="9588500" y="1299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82935</xdr:rowOff>
    </xdr:from>
    <xdr:ext cx="534377" cy="259045"/>
    <xdr:sp macro="" textlink="">
      <xdr:nvSpPr>
        <xdr:cNvPr id="425" name="テキスト ボックス 424"/>
        <xdr:cNvSpPr txBox="1"/>
      </xdr:nvSpPr>
      <xdr:spPr>
        <a:xfrm>
          <a:off x="9372111" y="127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64268</xdr:rowOff>
    </xdr:from>
    <xdr:to>
      <xdr:col>46</xdr:col>
      <xdr:colOff>38100</xdr:colOff>
      <xdr:row>72</xdr:row>
      <xdr:rowOff>165868</xdr:rowOff>
    </xdr:to>
    <xdr:sp macro="" textlink="">
      <xdr:nvSpPr>
        <xdr:cNvPr id="426" name="楕円 425"/>
        <xdr:cNvSpPr/>
      </xdr:nvSpPr>
      <xdr:spPr>
        <a:xfrm>
          <a:off x="8699500" y="1240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10945</xdr:rowOff>
    </xdr:from>
    <xdr:ext cx="534377" cy="259045"/>
    <xdr:sp macro="" textlink="">
      <xdr:nvSpPr>
        <xdr:cNvPr id="427" name="テキスト ボックス 426"/>
        <xdr:cNvSpPr txBox="1"/>
      </xdr:nvSpPr>
      <xdr:spPr>
        <a:xfrm>
          <a:off x="8483111" y="121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8089</xdr:rowOff>
    </xdr:from>
    <xdr:to>
      <xdr:col>41</xdr:col>
      <xdr:colOff>101600</xdr:colOff>
      <xdr:row>76</xdr:row>
      <xdr:rowOff>109689</xdr:rowOff>
    </xdr:to>
    <xdr:sp macro="" textlink="">
      <xdr:nvSpPr>
        <xdr:cNvPr id="428" name="楕円 427"/>
        <xdr:cNvSpPr/>
      </xdr:nvSpPr>
      <xdr:spPr>
        <a:xfrm>
          <a:off x="7810500" y="1303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126217</xdr:rowOff>
    </xdr:from>
    <xdr:ext cx="534377" cy="259045"/>
    <xdr:sp macro="" textlink="">
      <xdr:nvSpPr>
        <xdr:cNvPr id="429" name="テキスト ボックス 428"/>
        <xdr:cNvSpPr txBox="1"/>
      </xdr:nvSpPr>
      <xdr:spPr>
        <a:xfrm>
          <a:off x="7594111" y="128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81508</xdr:rowOff>
    </xdr:from>
    <xdr:to>
      <xdr:col>36</xdr:col>
      <xdr:colOff>165100</xdr:colOff>
      <xdr:row>77</xdr:row>
      <xdr:rowOff>11658</xdr:rowOff>
    </xdr:to>
    <xdr:sp macro="" textlink="">
      <xdr:nvSpPr>
        <xdr:cNvPr id="430" name="楕円 429"/>
        <xdr:cNvSpPr/>
      </xdr:nvSpPr>
      <xdr:spPr>
        <a:xfrm>
          <a:off x="6921500" y="1311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28186</xdr:rowOff>
    </xdr:from>
    <xdr:ext cx="534377" cy="259045"/>
    <xdr:sp macro="" textlink="">
      <xdr:nvSpPr>
        <xdr:cNvPr id="431" name="テキスト ボックス 430"/>
        <xdr:cNvSpPr txBox="1"/>
      </xdr:nvSpPr>
      <xdr:spPr>
        <a:xfrm>
          <a:off x="6705111" y="1288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5" name="直線コネクタ 454"/>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6"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7" name="直線コネクタ 456"/>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8"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9" name="直線コネクタ 458"/>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131638</xdr:rowOff>
    </xdr:from>
    <xdr:to>
      <xdr:col>55</xdr:col>
      <xdr:colOff>0</xdr:colOff>
      <xdr:row>96</xdr:row>
      <xdr:rowOff>80911</xdr:rowOff>
    </xdr:to>
    <xdr:cxnSp macro="">
      <xdr:nvCxnSpPr>
        <xdr:cNvPr id="460" name="直線コネクタ 459"/>
        <xdr:cNvCxnSpPr/>
      </xdr:nvCxnSpPr>
      <xdr:spPr>
        <a:xfrm>
          <a:off x="9639300" y="16419388"/>
          <a:ext cx="838200" cy="12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149017</xdr:rowOff>
    </xdr:from>
    <xdr:ext cx="534377" cy="259045"/>
    <xdr:sp macro="" textlink="">
      <xdr:nvSpPr>
        <xdr:cNvPr id="461" name="土木費平均値テキスト"/>
        <xdr:cNvSpPr txBox="1"/>
      </xdr:nvSpPr>
      <xdr:spPr>
        <a:xfrm>
          <a:off x="10528300" y="16779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2" name="フローチャート: 判断 461"/>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123569</xdr:rowOff>
    </xdr:from>
    <xdr:to>
      <xdr:col>50</xdr:col>
      <xdr:colOff>114300</xdr:colOff>
      <xdr:row>95</xdr:row>
      <xdr:rowOff>131638</xdr:rowOff>
    </xdr:to>
    <xdr:cxnSp macro="">
      <xdr:nvCxnSpPr>
        <xdr:cNvPr id="463" name="直線コネクタ 462"/>
        <xdr:cNvCxnSpPr/>
      </xdr:nvCxnSpPr>
      <xdr:spPr>
        <a:xfrm>
          <a:off x="8750300" y="16239869"/>
          <a:ext cx="889000" cy="17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4" name="フローチャート: 判断 463"/>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87279</xdr:rowOff>
    </xdr:from>
    <xdr:ext cx="534377" cy="259045"/>
    <xdr:sp macro="" textlink="">
      <xdr:nvSpPr>
        <xdr:cNvPr id="465" name="テキスト ボックス 464"/>
        <xdr:cNvSpPr txBox="1"/>
      </xdr:nvSpPr>
      <xdr:spPr>
        <a:xfrm>
          <a:off x="9372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151154</xdr:rowOff>
    </xdr:from>
    <xdr:to>
      <xdr:col>45</xdr:col>
      <xdr:colOff>177800</xdr:colOff>
      <xdr:row>94</xdr:row>
      <xdr:rowOff>123569</xdr:rowOff>
    </xdr:to>
    <xdr:cxnSp macro="">
      <xdr:nvCxnSpPr>
        <xdr:cNvPr id="466" name="直線コネクタ 465"/>
        <xdr:cNvCxnSpPr/>
      </xdr:nvCxnSpPr>
      <xdr:spPr>
        <a:xfrm>
          <a:off x="7861300" y="15753104"/>
          <a:ext cx="889000" cy="48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7" name="フローチャート: 判断 466"/>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87611</xdr:rowOff>
    </xdr:from>
    <xdr:ext cx="534377" cy="259045"/>
    <xdr:sp macro="" textlink="">
      <xdr:nvSpPr>
        <xdr:cNvPr id="468" name="テキスト ボックス 467"/>
        <xdr:cNvSpPr txBox="1"/>
      </xdr:nvSpPr>
      <xdr:spPr>
        <a:xfrm>
          <a:off x="8483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151154</xdr:rowOff>
    </xdr:from>
    <xdr:to>
      <xdr:col>41</xdr:col>
      <xdr:colOff>50800</xdr:colOff>
      <xdr:row>93</xdr:row>
      <xdr:rowOff>3969</xdr:rowOff>
    </xdr:to>
    <xdr:cxnSp macro="">
      <xdr:nvCxnSpPr>
        <xdr:cNvPr id="469" name="直線コネクタ 468"/>
        <xdr:cNvCxnSpPr/>
      </xdr:nvCxnSpPr>
      <xdr:spPr>
        <a:xfrm flipV="1">
          <a:off x="6972300" y="15753104"/>
          <a:ext cx="889000" cy="19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101431</xdr:rowOff>
    </xdr:from>
    <xdr:to>
      <xdr:col>41</xdr:col>
      <xdr:colOff>101600</xdr:colOff>
      <xdr:row>98</xdr:row>
      <xdr:rowOff>31581</xdr:rowOff>
    </xdr:to>
    <xdr:sp macro="" textlink="">
      <xdr:nvSpPr>
        <xdr:cNvPr id="470" name="フローチャート: 判断 469"/>
        <xdr:cNvSpPr/>
      </xdr:nvSpPr>
      <xdr:spPr>
        <a:xfrm>
          <a:off x="7810500" y="16732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22708</xdr:rowOff>
    </xdr:from>
    <xdr:ext cx="534377" cy="259045"/>
    <xdr:sp macro="" textlink="">
      <xdr:nvSpPr>
        <xdr:cNvPr id="471" name="テキスト ボックス 470"/>
        <xdr:cNvSpPr txBox="1"/>
      </xdr:nvSpPr>
      <xdr:spPr>
        <a:xfrm>
          <a:off x="7594111" y="1682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2" name="フローチャート: 判断 471"/>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78818</xdr:rowOff>
    </xdr:from>
    <xdr:ext cx="534377" cy="259045"/>
    <xdr:sp macro="" textlink="">
      <xdr:nvSpPr>
        <xdr:cNvPr id="473" name="テキスト ボックス 472"/>
        <xdr:cNvSpPr txBox="1"/>
      </xdr:nvSpPr>
      <xdr:spPr>
        <a:xfrm>
          <a:off x="6705111" y="1688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30111</xdr:rowOff>
    </xdr:from>
    <xdr:to>
      <xdr:col>55</xdr:col>
      <xdr:colOff>50800</xdr:colOff>
      <xdr:row>96</xdr:row>
      <xdr:rowOff>131711</xdr:rowOff>
    </xdr:to>
    <xdr:sp macro="" textlink="">
      <xdr:nvSpPr>
        <xdr:cNvPr id="479" name="楕円 478"/>
        <xdr:cNvSpPr/>
      </xdr:nvSpPr>
      <xdr:spPr>
        <a:xfrm>
          <a:off x="10426700" y="1648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52988</xdr:rowOff>
    </xdr:from>
    <xdr:ext cx="599010" cy="259045"/>
    <xdr:sp macro="" textlink="">
      <xdr:nvSpPr>
        <xdr:cNvPr id="480" name="土木費該当値テキスト"/>
        <xdr:cNvSpPr txBox="1"/>
      </xdr:nvSpPr>
      <xdr:spPr>
        <a:xfrm>
          <a:off x="10528300" y="16340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80838</xdr:rowOff>
    </xdr:from>
    <xdr:to>
      <xdr:col>50</xdr:col>
      <xdr:colOff>165100</xdr:colOff>
      <xdr:row>96</xdr:row>
      <xdr:rowOff>10988</xdr:rowOff>
    </xdr:to>
    <xdr:sp macro="" textlink="">
      <xdr:nvSpPr>
        <xdr:cNvPr id="481" name="楕円 480"/>
        <xdr:cNvSpPr/>
      </xdr:nvSpPr>
      <xdr:spPr>
        <a:xfrm>
          <a:off x="9588500" y="1636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27515</xdr:rowOff>
    </xdr:from>
    <xdr:ext cx="599010" cy="259045"/>
    <xdr:sp macro="" textlink="">
      <xdr:nvSpPr>
        <xdr:cNvPr id="482" name="テキスト ボックス 481"/>
        <xdr:cNvSpPr txBox="1"/>
      </xdr:nvSpPr>
      <xdr:spPr>
        <a:xfrm>
          <a:off x="9339795" y="16143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72769</xdr:rowOff>
    </xdr:from>
    <xdr:to>
      <xdr:col>46</xdr:col>
      <xdr:colOff>38100</xdr:colOff>
      <xdr:row>95</xdr:row>
      <xdr:rowOff>2919</xdr:rowOff>
    </xdr:to>
    <xdr:sp macro="" textlink="">
      <xdr:nvSpPr>
        <xdr:cNvPr id="483" name="楕円 482"/>
        <xdr:cNvSpPr/>
      </xdr:nvSpPr>
      <xdr:spPr>
        <a:xfrm>
          <a:off x="8699500" y="1618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19446</xdr:rowOff>
    </xdr:from>
    <xdr:ext cx="599010" cy="259045"/>
    <xdr:sp macro="" textlink="">
      <xdr:nvSpPr>
        <xdr:cNvPr id="484" name="テキスト ボックス 483"/>
        <xdr:cNvSpPr txBox="1"/>
      </xdr:nvSpPr>
      <xdr:spPr>
        <a:xfrm>
          <a:off x="8450795" y="1596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100354</xdr:rowOff>
    </xdr:from>
    <xdr:to>
      <xdr:col>41</xdr:col>
      <xdr:colOff>101600</xdr:colOff>
      <xdr:row>92</xdr:row>
      <xdr:rowOff>30504</xdr:rowOff>
    </xdr:to>
    <xdr:sp macro="" textlink="">
      <xdr:nvSpPr>
        <xdr:cNvPr id="485" name="楕円 484"/>
        <xdr:cNvSpPr/>
      </xdr:nvSpPr>
      <xdr:spPr>
        <a:xfrm>
          <a:off x="7810500" y="1570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47031</xdr:rowOff>
    </xdr:from>
    <xdr:ext cx="599010" cy="259045"/>
    <xdr:sp macro="" textlink="">
      <xdr:nvSpPr>
        <xdr:cNvPr id="486" name="テキスト ボックス 485"/>
        <xdr:cNvSpPr txBox="1"/>
      </xdr:nvSpPr>
      <xdr:spPr>
        <a:xfrm>
          <a:off x="7561795" y="1547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124619</xdr:rowOff>
    </xdr:from>
    <xdr:to>
      <xdr:col>36</xdr:col>
      <xdr:colOff>165100</xdr:colOff>
      <xdr:row>93</xdr:row>
      <xdr:rowOff>54769</xdr:rowOff>
    </xdr:to>
    <xdr:sp macro="" textlink="">
      <xdr:nvSpPr>
        <xdr:cNvPr id="487" name="楕円 486"/>
        <xdr:cNvSpPr/>
      </xdr:nvSpPr>
      <xdr:spPr>
        <a:xfrm>
          <a:off x="6921500" y="1589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71296</xdr:rowOff>
    </xdr:from>
    <xdr:ext cx="599010" cy="259045"/>
    <xdr:sp macro="" textlink="">
      <xdr:nvSpPr>
        <xdr:cNvPr id="488" name="テキスト ボックス 487"/>
        <xdr:cNvSpPr txBox="1"/>
      </xdr:nvSpPr>
      <xdr:spPr>
        <a:xfrm>
          <a:off x="6672795" y="1567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11" name="直線コネクタ 510"/>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2"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3" name="直線コネクタ 512"/>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4"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5" name="直線コネクタ 514"/>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132659</xdr:rowOff>
    </xdr:from>
    <xdr:to>
      <xdr:col>85</xdr:col>
      <xdr:colOff>127000</xdr:colOff>
      <xdr:row>31</xdr:row>
      <xdr:rowOff>147107</xdr:rowOff>
    </xdr:to>
    <xdr:cxnSp macro="">
      <xdr:nvCxnSpPr>
        <xdr:cNvPr id="516" name="直線コネクタ 515"/>
        <xdr:cNvCxnSpPr/>
      </xdr:nvCxnSpPr>
      <xdr:spPr>
        <a:xfrm flipV="1">
          <a:off x="15481300" y="5447609"/>
          <a:ext cx="8382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136776</xdr:rowOff>
    </xdr:from>
    <xdr:ext cx="534377" cy="259045"/>
    <xdr:sp macro="" textlink="">
      <xdr:nvSpPr>
        <xdr:cNvPr id="517" name="消防費平均値テキスト"/>
        <xdr:cNvSpPr txBox="1"/>
      </xdr:nvSpPr>
      <xdr:spPr>
        <a:xfrm>
          <a:off x="16370300" y="630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8" name="フローチャート: 判断 517"/>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167041</xdr:rowOff>
    </xdr:from>
    <xdr:to>
      <xdr:col>81</xdr:col>
      <xdr:colOff>50800</xdr:colOff>
      <xdr:row>31</xdr:row>
      <xdr:rowOff>147107</xdr:rowOff>
    </xdr:to>
    <xdr:cxnSp macro="">
      <xdr:nvCxnSpPr>
        <xdr:cNvPr id="519" name="直線コネクタ 518"/>
        <xdr:cNvCxnSpPr/>
      </xdr:nvCxnSpPr>
      <xdr:spPr>
        <a:xfrm>
          <a:off x="14592300" y="5310541"/>
          <a:ext cx="889000" cy="15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20" name="フローチャート: 判断 519"/>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79946</xdr:rowOff>
    </xdr:from>
    <xdr:ext cx="534377" cy="259045"/>
    <xdr:sp macro="" textlink="">
      <xdr:nvSpPr>
        <xdr:cNvPr id="521" name="テキスト ボックス 520"/>
        <xdr:cNvSpPr txBox="1"/>
      </xdr:nvSpPr>
      <xdr:spPr>
        <a:xfrm>
          <a:off x="15214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167041</xdr:rowOff>
    </xdr:from>
    <xdr:to>
      <xdr:col>76</xdr:col>
      <xdr:colOff>114300</xdr:colOff>
      <xdr:row>33</xdr:row>
      <xdr:rowOff>132933</xdr:rowOff>
    </xdr:to>
    <xdr:cxnSp macro="">
      <xdr:nvCxnSpPr>
        <xdr:cNvPr id="522" name="直線コネクタ 521"/>
        <xdr:cNvCxnSpPr/>
      </xdr:nvCxnSpPr>
      <xdr:spPr>
        <a:xfrm flipV="1">
          <a:off x="13703300" y="5310541"/>
          <a:ext cx="889000" cy="48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3" name="フローチャート: 判断 522"/>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88175</xdr:rowOff>
    </xdr:from>
    <xdr:ext cx="534377" cy="259045"/>
    <xdr:sp macro="" textlink="">
      <xdr:nvSpPr>
        <xdr:cNvPr id="524" name="テキスト ボックス 523"/>
        <xdr:cNvSpPr txBox="1"/>
      </xdr:nvSpPr>
      <xdr:spPr>
        <a:xfrm>
          <a:off x="14325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132933</xdr:rowOff>
    </xdr:from>
    <xdr:to>
      <xdr:col>71</xdr:col>
      <xdr:colOff>177800</xdr:colOff>
      <xdr:row>34</xdr:row>
      <xdr:rowOff>93523</xdr:rowOff>
    </xdr:to>
    <xdr:cxnSp macro="">
      <xdr:nvCxnSpPr>
        <xdr:cNvPr id="525" name="直線コネクタ 524"/>
        <xdr:cNvCxnSpPr/>
      </xdr:nvCxnSpPr>
      <xdr:spPr>
        <a:xfrm flipV="1">
          <a:off x="12814300" y="5790783"/>
          <a:ext cx="889000" cy="13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6" name="フローチャート: 判断 525"/>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69064</xdr:rowOff>
    </xdr:from>
    <xdr:ext cx="534377" cy="259045"/>
    <xdr:sp macro="" textlink="">
      <xdr:nvSpPr>
        <xdr:cNvPr id="527" name="テキスト ボックス 526"/>
        <xdr:cNvSpPr txBox="1"/>
      </xdr:nvSpPr>
      <xdr:spPr>
        <a:xfrm>
          <a:off x="13436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8" name="フローチャート: 判断 527"/>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29" name="テキスト ボックス 528"/>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81859</xdr:rowOff>
    </xdr:from>
    <xdr:to>
      <xdr:col>85</xdr:col>
      <xdr:colOff>177800</xdr:colOff>
      <xdr:row>32</xdr:row>
      <xdr:rowOff>12009</xdr:rowOff>
    </xdr:to>
    <xdr:sp macro="" textlink="">
      <xdr:nvSpPr>
        <xdr:cNvPr id="535" name="楕円 534"/>
        <xdr:cNvSpPr/>
      </xdr:nvSpPr>
      <xdr:spPr>
        <a:xfrm>
          <a:off x="16268700" y="539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34886</xdr:rowOff>
    </xdr:from>
    <xdr:ext cx="534377" cy="259045"/>
    <xdr:sp macro="" textlink="">
      <xdr:nvSpPr>
        <xdr:cNvPr id="536" name="消防費該当値テキスト"/>
        <xdr:cNvSpPr txBox="1"/>
      </xdr:nvSpPr>
      <xdr:spPr>
        <a:xfrm>
          <a:off x="16370300" y="534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96307</xdr:rowOff>
    </xdr:from>
    <xdr:to>
      <xdr:col>81</xdr:col>
      <xdr:colOff>101600</xdr:colOff>
      <xdr:row>32</xdr:row>
      <xdr:rowOff>26457</xdr:rowOff>
    </xdr:to>
    <xdr:sp macro="" textlink="">
      <xdr:nvSpPr>
        <xdr:cNvPr id="537" name="楕円 536"/>
        <xdr:cNvSpPr/>
      </xdr:nvSpPr>
      <xdr:spPr>
        <a:xfrm>
          <a:off x="15430500" y="541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42984</xdr:rowOff>
    </xdr:from>
    <xdr:ext cx="534377" cy="259045"/>
    <xdr:sp macro="" textlink="">
      <xdr:nvSpPr>
        <xdr:cNvPr id="538" name="テキスト ボックス 537"/>
        <xdr:cNvSpPr txBox="1"/>
      </xdr:nvSpPr>
      <xdr:spPr>
        <a:xfrm>
          <a:off x="15214111" y="518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116241</xdr:rowOff>
    </xdr:from>
    <xdr:to>
      <xdr:col>76</xdr:col>
      <xdr:colOff>165100</xdr:colOff>
      <xdr:row>31</xdr:row>
      <xdr:rowOff>46391</xdr:rowOff>
    </xdr:to>
    <xdr:sp macro="" textlink="">
      <xdr:nvSpPr>
        <xdr:cNvPr id="539" name="楕円 538"/>
        <xdr:cNvSpPr/>
      </xdr:nvSpPr>
      <xdr:spPr>
        <a:xfrm>
          <a:off x="14541500" y="525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62918</xdr:rowOff>
    </xdr:from>
    <xdr:ext cx="534377" cy="259045"/>
    <xdr:sp macro="" textlink="">
      <xdr:nvSpPr>
        <xdr:cNvPr id="540" name="テキスト ボックス 539"/>
        <xdr:cNvSpPr txBox="1"/>
      </xdr:nvSpPr>
      <xdr:spPr>
        <a:xfrm>
          <a:off x="14325111" y="50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82133</xdr:rowOff>
    </xdr:from>
    <xdr:to>
      <xdr:col>72</xdr:col>
      <xdr:colOff>38100</xdr:colOff>
      <xdr:row>34</xdr:row>
      <xdr:rowOff>12283</xdr:rowOff>
    </xdr:to>
    <xdr:sp macro="" textlink="">
      <xdr:nvSpPr>
        <xdr:cNvPr id="541" name="楕円 540"/>
        <xdr:cNvSpPr/>
      </xdr:nvSpPr>
      <xdr:spPr>
        <a:xfrm>
          <a:off x="13652500" y="573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28810</xdr:rowOff>
    </xdr:from>
    <xdr:ext cx="534377" cy="259045"/>
    <xdr:sp macro="" textlink="">
      <xdr:nvSpPr>
        <xdr:cNvPr id="542" name="テキスト ボックス 541"/>
        <xdr:cNvSpPr txBox="1"/>
      </xdr:nvSpPr>
      <xdr:spPr>
        <a:xfrm>
          <a:off x="13436111" y="551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42723</xdr:rowOff>
    </xdr:from>
    <xdr:to>
      <xdr:col>67</xdr:col>
      <xdr:colOff>101600</xdr:colOff>
      <xdr:row>34</xdr:row>
      <xdr:rowOff>144323</xdr:rowOff>
    </xdr:to>
    <xdr:sp macro="" textlink="">
      <xdr:nvSpPr>
        <xdr:cNvPr id="543" name="楕円 542"/>
        <xdr:cNvSpPr/>
      </xdr:nvSpPr>
      <xdr:spPr>
        <a:xfrm>
          <a:off x="12763500" y="587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160850</xdr:rowOff>
    </xdr:from>
    <xdr:ext cx="534377" cy="259045"/>
    <xdr:sp macro="" textlink="">
      <xdr:nvSpPr>
        <xdr:cNvPr id="544" name="テキスト ボックス 543"/>
        <xdr:cNvSpPr txBox="1"/>
      </xdr:nvSpPr>
      <xdr:spPr>
        <a:xfrm>
          <a:off x="12547111" y="564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7" name="テキスト ボックス 55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9" name="テキスト ボックス 55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1" name="テキスト ボックス 56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7" name="直線コネクタ 566"/>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8"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9" name="直線コネクタ 568"/>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70"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71" name="直線コネクタ 570"/>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158857</xdr:rowOff>
    </xdr:from>
    <xdr:to>
      <xdr:col>85</xdr:col>
      <xdr:colOff>127000</xdr:colOff>
      <xdr:row>56</xdr:row>
      <xdr:rowOff>106355</xdr:rowOff>
    </xdr:to>
    <xdr:cxnSp macro="">
      <xdr:nvCxnSpPr>
        <xdr:cNvPr id="572" name="直線コネクタ 571"/>
        <xdr:cNvCxnSpPr/>
      </xdr:nvCxnSpPr>
      <xdr:spPr>
        <a:xfrm>
          <a:off x="15481300" y="9588607"/>
          <a:ext cx="838200" cy="11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143939</xdr:rowOff>
    </xdr:from>
    <xdr:ext cx="534377" cy="259045"/>
    <xdr:sp macro="" textlink="">
      <xdr:nvSpPr>
        <xdr:cNvPr id="573" name="教育費平均値テキスト"/>
        <xdr:cNvSpPr txBox="1"/>
      </xdr:nvSpPr>
      <xdr:spPr>
        <a:xfrm>
          <a:off x="16370300" y="9745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4" name="フローチャート: 判断 573"/>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40015</xdr:rowOff>
    </xdr:from>
    <xdr:to>
      <xdr:col>81</xdr:col>
      <xdr:colOff>50800</xdr:colOff>
      <xdr:row>55</xdr:row>
      <xdr:rowOff>158857</xdr:rowOff>
    </xdr:to>
    <xdr:cxnSp macro="">
      <xdr:nvCxnSpPr>
        <xdr:cNvPr id="575" name="直線コネクタ 574"/>
        <xdr:cNvCxnSpPr/>
      </xdr:nvCxnSpPr>
      <xdr:spPr>
        <a:xfrm>
          <a:off x="14592300" y="9469765"/>
          <a:ext cx="889000" cy="11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6" name="フローチャート: 判断 575"/>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103430</xdr:rowOff>
    </xdr:from>
    <xdr:ext cx="534377" cy="259045"/>
    <xdr:sp macro="" textlink="">
      <xdr:nvSpPr>
        <xdr:cNvPr id="577" name="テキスト ボックス 576"/>
        <xdr:cNvSpPr txBox="1"/>
      </xdr:nvSpPr>
      <xdr:spPr>
        <a:xfrm>
          <a:off x="15214111" y="98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76942</xdr:rowOff>
    </xdr:from>
    <xdr:to>
      <xdr:col>76</xdr:col>
      <xdr:colOff>114300</xdr:colOff>
      <xdr:row>55</xdr:row>
      <xdr:rowOff>40015</xdr:rowOff>
    </xdr:to>
    <xdr:cxnSp macro="">
      <xdr:nvCxnSpPr>
        <xdr:cNvPr id="578" name="直線コネクタ 577"/>
        <xdr:cNvCxnSpPr/>
      </xdr:nvCxnSpPr>
      <xdr:spPr>
        <a:xfrm>
          <a:off x="13703300" y="9335242"/>
          <a:ext cx="889000" cy="13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9" name="フローチャート: 判断 578"/>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117604</xdr:rowOff>
    </xdr:from>
    <xdr:ext cx="534377" cy="259045"/>
    <xdr:sp macro="" textlink="">
      <xdr:nvSpPr>
        <xdr:cNvPr id="580" name="テキスト ボックス 579"/>
        <xdr:cNvSpPr txBox="1"/>
      </xdr:nvSpPr>
      <xdr:spPr>
        <a:xfrm>
          <a:off x="14325111" y="989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76942</xdr:rowOff>
    </xdr:from>
    <xdr:to>
      <xdr:col>71</xdr:col>
      <xdr:colOff>177800</xdr:colOff>
      <xdr:row>56</xdr:row>
      <xdr:rowOff>123911</xdr:rowOff>
    </xdr:to>
    <xdr:cxnSp macro="">
      <xdr:nvCxnSpPr>
        <xdr:cNvPr id="581" name="直線コネクタ 580"/>
        <xdr:cNvCxnSpPr/>
      </xdr:nvCxnSpPr>
      <xdr:spPr>
        <a:xfrm flipV="1">
          <a:off x="12814300" y="9335242"/>
          <a:ext cx="889000" cy="38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112187</xdr:rowOff>
    </xdr:from>
    <xdr:to>
      <xdr:col>72</xdr:col>
      <xdr:colOff>38100</xdr:colOff>
      <xdr:row>57</xdr:row>
      <xdr:rowOff>42337</xdr:rowOff>
    </xdr:to>
    <xdr:sp macro="" textlink="">
      <xdr:nvSpPr>
        <xdr:cNvPr id="582" name="フローチャート: 判断 581"/>
        <xdr:cNvSpPr/>
      </xdr:nvSpPr>
      <xdr:spPr>
        <a:xfrm>
          <a:off x="13652500" y="971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33464</xdr:rowOff>
    </xdr:from>
    <xdr:ext cx="534377" cy="259045"/>
    <xdr:sp macro="" textlink="">
      <xdr:nvSpPr>
        <xdr:cNvPr id="583" name="テキスト ボックス 582"/>
        <xdr:cNvSpPr txBox="1"/>
      </xdr:nvSpPr>
      <xdr:spPr>
        <a:xfrm>
          <a:off x="13436111" y="980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4" name="フローチャート: 判断 583"/>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102029</xdr:rowOff>
    </xdr:from>
    <xdr:ext cx="534377" cy="259045"/>
    <xdr:sp macro="" textlink="">
      <xdr:nvSpPr>
        <xdr:cNvPr id="585" name="テキスト ボックス 584"/>
        <xdr:cNvSpPr txBox="1"/>
      </xdr:nvSpPr>
      <xdr:spPr>
        <a:xfrm>
          <a:off x="12547111" y="98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55555</xdr:rowOff>
    </xdr:from>
    <xdr:to>
      <xdr:col>85</xdr:col>
      <xdr:colOff>177800</xdr:colOff>
      <xdr:row>56</xdr:row>
      <xdr:rowOff>157155</xdr:rowOff>
    </xdr:to>
    <xdr:sp macro="" textlink="">
      <xdr:nvSpPr>
        <xdr:cNvPr id="591" name="楕円 590"/>
        <xdr:cNvSpPr/>
      </xdr:nvSpPr>
      <xdr:spPr>
        <a:xfrm>
          <a:off x="16268700" y="96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78432</xdr:rowOff>
    </xdr:from>
    <xdr:ext cx="534377" cy="259045"/>
    <xdr:sp macro="" textlink="">
      <xdr:nvSpPr>
        <xdr:cNvPr id="592" name="教育費該当値テキスト"/>
        <xdr:cNvSpPr txBox="1"/>
      </xdr:nvSpPr>
      <xdr:spPr>
        <a:xfrm>
          <a:off x="16370300" y="950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108057</xdr:rowOff>
    </xdr:from>
    <xdr:to>
      <xdr:col>81</xdr:col>
      <xdr:colOff>101600</xdr:colOff>
      <xdr:row>56</xdr:row>
      <xdr:rowOff>38207</xdr:rowOff>
    </xdr:to>
    <xdr:sp macro="" textlink="">
      <xdr:nvSpPr>
        <xdr:cNvPr id="593" name="楕円 592"/>
        <xdr:cNvSpPr/>
      </xdr:nvSpPr>
      <xdr:spPr>
        <a:xfrm>
          <a:off x="15430500" y="953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54734</xdr:rowOff>
    </xdr:from>
    <xdr:ext cx="534377" cy="259045"/>
    <xdr:sp macro="" textlink="">
      <xdr:nvSpPr>
        <xdr:cNvPr id="594" name="テキスト ボックス 593"/>
        <xdr:cNvSpPr txBox="1"/>
      </xdr:nvSpPr>
      <xdr:spPr>
        <a:xfrm>
          <a:off x="15214111" y="931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160665</xdr:rowOff>
    </xdr:from>
    <xdr:to>
      <xdr:col>76</xdr:col>
      <xdr:colOff>165100</xdr:colOff>
      <xdr:row>55</xdr:row>
      <xdr:rowOff>90815</xdr:rowOff>
    </xdr:to>
    <xdr:sp macro="" textlink="">
      <xdr:nvSpPr>
        <xdr:cNvPr id="595" name="楕円 594"/>
        <xdr:cNvSpPr/>
      </xdr:nvSpPr>
      <xdr:spPr>
        <a:xfrm>
          <a:off x="14541500" y="941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107342</xdr:rowOff>
    </xdr:from>
    <xdr:ext cx="534377" cy="259045"/>
    <xdr:sp macro="" textlink="">
      <xdr:nvSpPr>
        <xdr:cNvPr id="596" name="テキスト ボックス 595"/>
        <xdr:cNvSpPr txBox="1"/>
      </xdr:nvSpPr>
      <xdr:spPr>
        <a:xfrm>
          <a:off x="14325111" y="919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26142</xdr:rowOff>
    </xdr:from>
    <xdr:to>
      <xdr:col>72</xdr:col>
      <xdr:colOff>38100</xdr:colOff>
      <xdr:row>54</xdr:row>
      <xdr:rowOff>127742</xdr:rowOff>
    </xdr:to>
    <xdr:sp macro="" textlink="">
      <xdr:nvSpPr>
        <xdr:cNvPr id="597" name="楕円 596"/>
        <xdr:cNvSpPr/>
      </xdr:nvSpPr>
      <xdr:spPr>
        <a:xfrm>
          <a:off x="13652500" y="92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144269</xdr:rowOff>
    </xdr:from>
    <xdr:ext cx="534377" cy="259045"/>
    <xdr:sp macro="" textlink="">
      <xdr:nvSpPr>
        <xdr:cNvPr id="598" name="テキスト ボックス 597"/>
        <xdr:cNvSpPr txBox="1"/>
      </xdr:nvSpPr>
      <xdr:spPr>
        <a:xfrm>
          <a:off x="13436111" y="905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73111</xdr:rowOff>
    </xdr:from>
    <xdr:to>
      <xdr:col>67</xdr:col>
      <xdr:colOff>101600</xdr:colOff>
      <xdr:row>57</xdr:row>
      <xdr:rowOff>3261</xdr:rowOff>
    </xdr:to>
    <xdr:sp macro="" textlink="">
      <xdr:nvSpPr>
        <xdr:cNvPr id="599" name="楕円 598"/>
        <xdr:cNvSpPr/>
      </xdr:nvSpPr>
      <xdr:spPr>
        <a:xfrm>
          <a:off x="12763500" y="96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19788</xdr:rowOff>
    </xdr:from>
    <xdr:ext cx="534377" cy="259045"/>
    <xdr:sp macro="" textlink="">
      <xdr:nvSpPr>
        <xdr:cNvPr id="600" name="テキスト ボックス 599"/>
        <xdr:cNvSpPr txBox="1"/>
      </xdr:nvSpPr>
      <xdr:spPr>
        <a:xfrm>
          <a:off x="12547111" y="944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56617</xdr:rowOff>
    </xdr:from>
    <xdr:to>
      <xdr:col>85</xdr:col>
      <xdr:colOff>126364</xdr:colOff>
      <xdr:row>78</xdr:row>
      <xdr:rowOff>139700</xdr:rowOff>
    </xdr:to>
    <xdr:cxnSp macro="">
      <xdr:nvCxnSpPr>
        <xdr:cNvPr id="622" name="直線コネクタ 621"/>
        <xdr:cNvCxnSpPr/>
      </xdr:nvCxnSpPr>
      <xdr:spPr>
        <a:xfrm flipV="1">
          <a:off x="16317595" y="12401017"/>
          <a:ext cx="1269" cy="111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2971</xdr:rowOff>
    </xdr:from>
    <xdr:ext cx="249299" cy="259045"/>
    <xdr:sp macro="" textlink="">
      <xdr:nvSpPr>
        <xdr:cNvPr id="623" name="災害復旧費最小値テキスト"/>
        <xdr:cNvSpPr txBox="1"/>
      </xdr:nvSpPr>
      <xdr:spPr>
        <a:xfrm>
          <a:off x="16370300" y="13547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3294</xdr:rowOff>
    </xdr:from>
    <xdr:ext cx="599010" cy="259045"/>
    <xdr:sp macro="" textlink="">
      <xdr:nvSpPr>
        <xdr:cNvPr id="625" name="災害復旧費最大値テキスト"/>
        <xdr:cNvSpPr txBox="1"/>
      </xdr:nvSpPr>
      <xdr:spPr>
        <a:xfrm>
          <a:off x="16370300" y="1217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56617</xdr:rowOff>
    </xdr:from>
    <xdr:to>
      <xdr:col>86</xdr:col>
      <xdr:colOff>25400</xdr:colOff>
      <xdr:row>72</xdr:row>
      <xdr:rowOff>56617</xdr:rowOff>
    </xdr:to>
    <xdr:cxnSp macro="">
      <xdr:nvCxnSpPr>
        <xdr:cNvPr id="626" name="直線コネクタ 625"/>
        <xdr:cNvCxnSpPr/>
      </xdr:nvCxnSpPr>
      <xdr:spPr>
        <a:xfrm>
          <a:off x="16230600" y="1240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52219</xdr:rowOff>
    </xdr:from>
    <xdr:to>
      <xdr:col>85</xdr:col>
      <xdr:colOff>127000</xdr:colOff>
      <xdr:row>75</xdr:row>
      <xdr:rowOff>47520</xdr:rowOff>
    </xdr:to>
    <xdr:cxnSp macro="">
      <xdr:nvCxnSpPr>
        <xdr:cNvPr id="627" name="直線コネクタ 626"/>
        <xdr:cNvCxnSpPr/>
      </xdr:nvCxnSpPr>
      <xdr:spPr>
        <a:xfrm>
          <a:off x="15481300" y="12568069"/>
          <a:ext cx="838200" cy="33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47421</xdr:rowOff>
    </xdr:from>
    <xdr:ext cx="469744" cy="259045"/>
    <xdr:sp macro="" textlink="">
      <xdr:nvSpPr>
        <xdr:cNvPr id="628" name="災害復旧費平均値テキスト"/>
        <xdr:cNvSpPr txBox="1"/>
      </xdr:nvSpPr>
      <xdr:spPr>
        <a:xfrm>
          <a:off x="16370300" y="13420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68994</xdr:rowOff>
    </xdr:from>
    <xdr:to>
      <xdr:col>85</xdr:col>
      <xdr:colOff>177800</xdr:colOff>
      <xdr:row>78</xdr:row>
      <xdr:rowOff>170594</xdr:rowOff>
    </xdr:to>
    <xdr:sp macro="" textlink="">
      <xdr:nvSpPr>
        <xdr:cNvPr id="629" name="フローチャート: 判断 628"/>
        <xdr:cNvSpPr/>
      </xdr:nvSpPr>
      <xdr:spPr>
        <a:xfrm>
          <a:off x="16268700" y="13442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62186</xdr:rowOff>
    </xdr:from>
    <xdr:to>
      <xdr:col>81</xdr:col>
      <xdr:colOff>50800</xdr:colOff>
      <xdr:row>73</xdr:row>
      <xdr:rowOff>52219</xdr:rowOff>
    </xdr:to>
    <xdr:cxnSp macro="">
      <xdr:nvCxnSpPr>
        <xdr:cNvPr id="630" name="直線コネクタ 629"/>
        <xdr:cNvCxnSpPr/>
      </xdr:nvCxnSpPr>
      <xdr:spPr>
        <a:xfrm>
          <a:off x="14592300" y="12406586"/>
          <a:ext cx="889000" cy="16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76939</xdr:rowOff>
    </xdr:from>
    <xdr:to>
      <xdr:col>81</xdr:col>
      <xdr:colOff>101600</xdr:colOff>
      <xdr:row>79</xdr:row>
      <xdr:rowOff>7089</xdr:rowOff>
    </xdr:to>
    <xdr:sp macro="" textlink="">
      <xdr:nvSpPr>
        <xdr:cNvPr id="631" name="フローチャート: 判断 630"/>
        <xdr:cNvSpPr/>
      </xdr:nvSpPr>
      <xdr:spPr>
        <a:xfrm>
          <a:off x="15430500" y="1345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169666</xdr:rowOff>
    </xdr:from>
    <xdr:ext cx="469744" cy="259045"/>
    <xdr:sp macro="" textlink="">
      <xdr:nvSpPr>
        <xdr:cNvPr id="632" name="テキスト ボックス 631"/>
        <xdr:cNvSpPr txBox="1"/>
      </xdr:nvSpPr>
      <xdr:spPr>
        <a:xfrm>
          <a:off x="15246428" y="1354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110823</xdr:rowOff>
    </xdr:from>
    <xdr:to>
      <xdr:col>76</xdr:col>
      <xdr:colOff>114300</xdr:colOff>
      <xdr:row>72</xdr:row>
      <xdr:rowOff>62186</xdr:rowOff>
    </xdr:to>
    <xdr:cxnSp macro="">
      <xdr:nvCxnSpPr>
        <xdr:cNvPr id="633" name="直線コネクタ 632"/>
        <xdr:cNvCxnSpPr/>
      </xdr:nvCxnSpPr>
      <xdr:spPr>
        <a:xfrm>
          <a:off x="13703300" y="12112323"/>
          <a:ext cx="889000" cy="29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67749</xdr:rowOff>
    </xdr:from>
    <xdr:to>
      <xdr:col>76</xdr:col>
      <xdr:colOff>165100</xdr:colOff>
      <xdr:row>78</xdr:row>
      <xdr:rowOff>169349</xdr:rowOff>
    </xdr:to>
    <xdr:sp macro="" textlink="">
      <xdr:nvSpPr>
        <xdr:cNvPr id="634" name="フローチャート: 判断 633"/>
        <xdr:cNvSpPr/>
      </xdr:nvSpPr>
      <xdr:spPr>
        <a:xfrm>
          <a:off x="14541500" y="1344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160476</xdr:rowOff>
    </xdr:from>
    <xdr:ext cx="469744" cy="259045"/>
    <xdr:sp macro="" textlink="">
      <xdr:nvSpPr>
        <xdr:cNvPr id="635" name="テキスト ボックス 634"/>
        <xdr:cNvSpPr txBox="1"/>
      </xdr:nvSpPr>
      <xdr:spPr>
        <a:xfrm>
          <a:off x="14357428" y="1353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110823</xdr:rowOff>
    </xdr:from>
    <xdr:to>
      <xdr:col>71</xdr:col>
      <xdr:colOff>177800</xdr:colOff>
      <xdr:row>72</xdr:row>
      <xdr:rowOff>12736</xdr:rowOff>
    </xdr:to>
    <xdr:cxnSp macro="">
      <xdr:nvCxnSpPr>
        <xdr:cNvPr id="636" name="直線コネクタ 635"/>
        <xdr:cNvCxnSpPr/>
      </xdr:nvCxnSpPr>
      <xdr:spPr>
        <a:xfrm flipV="1">
          <a:off x="12814300" y="12112323"/>
          <a:ext cx="889000" cy="2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37" name="フローチャート: 判断 636"/>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125336</xdr:rowOff>
    </xdr:from>
    <xdr:ext cx="469744" cy="259045"/>
    <xdr:sp macro="" textlink="">
      <xdr:nvSpPr>
        <xdr:cNvPr id="638" name="テキスト ボックス 637"/>
        <xdr:cNvSpPr txBox="1"/>
      </xdr:nvSpPr>
      <xdr:spPr>
        <a:xfrm>
          <a:off x="13468428" y="1349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39" name="フローチャート: 判断 638"/>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146011</xdr:rowOff>
    </xdr:from>
    <xdr:ext cx="469744" cy="259045"/>
    <xdr:sp macro="" textlink="">
      <xdr:nvSpPr>
        <xdr:cNvPr id="640" name="テキスト ボックス 639"/>
        <xdr:cNvSpPr txBox="1"/>
      </xdr:nvSpPr>
      <xdr:spPr>
        <a:xfrm>
          <a:off x="12579428" y="1351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168170</xdr:rowOff>
    </xdr:from>
    <xdr:to>
      <xdr:col>85</xdr:col>
      <xdr:colOff>177800</xdr:colOff>
      <xdr:row>75</xdr:row>
      <xdr:rowOff>98320</xdr:rowOff>
    </xdr:to>
    <xdr:sp macro="" textlink="">
      <xdr:nvSpPr>
        <xdr:cNvPr id="646" name="楕円 645"/>
        <xdr:cNvSpPr/>
      </xdr:nvSpPr>
      <xdr:spPr>
        <a:xfrm>
          <a:off x="16268700" y="1285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19597</xdr:rowOff>
    </xdr:from>
    <xdr:ext cx="534377" cy="259045"/>
    <xdr:sp macro="" textlink="">
      <xdr:nvSpPr>
        <xdr:cNvPr id="647" name="災害復旧費該当値テキスト"/>
        <xdr:cNvSpPr txBox="1"/>
      </xdr:nvSpPr>
      <xdr:spPr>
        <a:xfrm>
          <a:off x="16370300" y="1270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1419</xdr:rowOff>
    </xdr:from>
    <xdr:to>
      <xdr:col>81</xdr:col>
      <xdr:colOff>101600</xdr:colOff>
      <xdr:row>73</xdr:row>
      <xdr:rowOff>103019</xdr:rowOff>
    </xdr:to>
    <xdr:sp macro="" textlink="">
      <xdr:nvSpPr>
        <xdr:cNvPr id="648" name="楕円 647"/>
        <xdr:cNvSpPr/>
      </xdr:nvSpPr>
      <xdr:spPr>
        <a:xfrm>
          <a:off x="15430500" y="1251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119546</xdr:rowOff>
    </xdr:from>
    <xdr:ext cx="599010" cy="259045"/>
    <xdr:sp macro="" textlink="">
      <xdr:nvSpPr>
        <xdr:cNvPr id="649" name="テキスト ボックス 648"/>
        <xdr:cNvSpPr txBox="1"/>
      </xdr:nvSpPr>
      <xdr:spPr>
        <a:xfrm>
          <a:off x="15181795" y="1229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11386</xdr:rowOff>
    </xdr:from>
    <xdr:to>
      <xdr:col>76</xdr:col>
      <xdr:colOff>165100</xdr:colOff>
      <xdr:row>72</xdr:row>
      <xdr:rowOff>112986</xdr:rowOff>
    </xdr:to>
    <xdr:sp macro="" textlink="">
      <xdr:nvSpPr>
        <xdr:cNvPr id="650" name="楕円 649"/>
        <xdr:cNvSpPr/>
      </xdr:nvSpPr>
      <xdr:spPr>
        <a:xfrm>
          <a:off x="14541500" y="1235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129513</xdr:rowOff>
    </xdr:from>
    <xdr:ext cx="599010" cy="259045"/>
    <xdr:sp macro="" textlink="">
      <xdr:nvSpPr>
        <xdr:cNvPr id="651" name="テキスト ボックス 650"/>
        <xdr:cNvSpPr txBox="1"/>
      </xdr:nvSpPr>
      <xdr:spPr>
        <a:xfrm>
          <a:off x="14292795" y="12131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60023</xdr:rowOff>
    </xdr:from>
    <xdr:to>
      <xdr:col>72</xdr:col>
      <xdr:colOff>38100</xdr:colOff>
      <xdr:row>70</xdr:row>
      <xdr:rowOff>161623</xdr:rowOff>
    </xdr:to>
    <xdr:sp macro="" textlink="">
      <xdr:nvSpPr>
        <xdr:cNvPr id="652" name="楕円 651"/>
        <xdr:cNvSpPr/>
      </xdr:nvSpPr>
      <xdr:spPr>
        <a:xfrm>
          <a:off x="13652500" y="1206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6700</xdr:rowOff>
    </xdr:from>
    <xdr:ext cx="599010" cy="259045"/>
    <xdr:sp macro="" textlink="">
      <xdr:nvSpPr>
        <xdr:cNvPr id="653" name="テキスト ボックス 652"/>
        <xdr:cNvSpPr txBox="1"/>
      </xdr:nvSpPr>
      <xdr:spPr>
        <a:xfrm>
          <a:off x="13403795" y="11836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133386</xdr:rowOff>
    </xdr:from>
    <xdr:to>
      <xdr:col>67</xdr:col>
      <xdr:colOff>101600</xdr:colOff>
      <xdr:row>72</xdr:row>
      <xdr:rowOff>63536</xdr:rowOff>
    </xdr:to>
    <xdr:sp macro="" textlink="">
      <xdr:nvSpPr>
        <xdr:cNvPr id="654" name="楕円 653"/>
        <xdr:cNvSpPr/>
      </xdr:nvSpPr>
      <xdr:spPr>
        <a:xfrm>
          <a:off x="12763500" y="1230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80063</xdr:rowOff>
    </xdr:from>
    <xdr:ext cx="599010" cy="259045"/>
    <xdr:sp macro="" textlink="">
      <xdr:nvSpPr>
        <xdr:cNvPr id="655" name="テキスト ボックス 654"/>
        <xdr:cNvSpPr txBox="1"/>
      </xdr:nvSpPr>
      <xdr:spPr>
        <a:xfrm>
          <a:off x="12514795" y="12081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114962</xdr:rowOff>
    </xdr:from>
    <xdr:to>
      <xdr:col>85</xdr:col>
      <xdr:colOff>127000</xdr:colOff>
      <xdr:row>93</xdr:row>
      <xdr:rowOff>134654</xdr:rowOff>
    </xdr:to>
    <xdr:cxnSp macro="">
      <xdr:nvCxnSpPr>
        <xdr:cNvPr id="686" name="直線コネクタ 685"/>
        <xdr:cNvCxnSpPr/>
      </xdr:nvCxnSpPr>
      <xdr:spPr>
        <a:xfrm>
          <a:off x="15481300" y="16059812"/>
          <a:ext cx="838200" cy="1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43521</xdr:rowOff>
    </xdr:from>
    <xdr:ext cx="534377" cy="259045"/>
    <xdr:sp macro="" textlink="">
      <xdr:nvSpPr>
        <xdr:cNvPr id="687" name="公債費平均値テキスト"/>
        <xdr:cNvSpPr txBox="1"/>
      </xdr:nvSpPr>
      <xdr:spPr>
        <a:xfrm>
          <a:off x="16370300" y="16331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16534</xdr:rowOff>
    </xdr:from>
    <xdr:to>
      <xdr:col>81</xdr:col>
      <xdr:colOff>50800</xdr:colOff>
      <xdr:row>93</xdr:row>
      <xdr:rowOff>114962</xdr:rowOff>
    </xdr:to>
    <xdr:cxnSp macro="">
      <xdr:nvCxnSpPr>
        <xdr:cNvPr id="689" name="直線コネクタ 688"/>
        <xdr:cNvCxnSpPr/>
      </xdr:nvCxnSpPr>
      <xdr:spPr>
        <a:xfrm>
          <a:off x="14592300" y="15961384"/>
          <a:ext cx="889000" cy="9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160596</xdr:rowOff>
    </xdr:from>
    <xdr:ext cx="534377" cy="259045"/>
    <xdr:sp macro="" textlink="">
      <xdr:nvSpPr>
        <xdr:cNvPr id="691" name="テキスト ボックス 690"/>
        <xdr:cNvSpPr txBox="1"/>
      </xdr:nvSpPr>
      <xdr:spPr>
        <a:xfrm>
          <a:off x="15214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164323</xdr:rowOff>
    </xdr:from>
    <xdr:to>
      <xdr:col>76</xdr:col>
      <xdr:colOff>114300</xdr:colOff>
      <xdr:row>93</xdr:row>
      <xdr:rowOff>16534</xdr:rowOff>
    </xdr:to>
    <xdr:cxnSp macro="">
      <xdr:nvCxnSpPr>
        <xdr:cNvPr id="692" name="直線コネクタ 691"/>
        <xdr:cNvCxnSpPr/>
      </xdr:nvCxnSpPr>
      <xdr:spPr>
        <a:xfrm>
          <a:off x="13703300" y="15937723"/>
          <a:ext cx="8890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160776</xdr:rowOff>
    </xdr:from>
    <xdr:ext cx="534377" cy="259045"/>
    <xdr:sp macro="" textlink="">
      <xdr:nvSpPr>
        <xdr:cNvPr id="694" name="テキスト ボックス 693"/>
        <xdr:cNvSpPr txBox="1"/>
      </xdr:nvSpPr>
      <xdr:spPr>
        <a:xfrm>
          <a:off x="14325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144631</xdr:rowOff>
    </xdr:from>
    <xdr:to>
      <xdr:col>71</xdr:col>
      <xdr:colOff>177800</xdr:colOff>
      <xdr:row>92</xdr:row>
      <xdr:rowOff>164323</xdr:rowOff>
    </xdr:to>
    <xdr:cxnSp macro="">
      <xdr:nvCxnSpPr>
        <xdr:cNvPr id="695" name="直線コネクタ 694"/>
        <xdr:cNvCxnSpPr/>
      </xdr:nvCxnSpPr>
      <xdr:spPr>
        <a:xfrm>
          <a:off x="12814300" y="15918031"/>
          <a:ext cx="889000" cy="1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50202</xdr:rowOff>
    </xdr:from>
    <xdr:to>
      <xdr:col>72</xdr:col>
      <xdr:colOff>38100</xdr:colOff>
      <xdr:row>94</xdr:row>
      <xdr:rowOff>151802</xdr:rowOff>
    </xdr:to>
    <xdr:sp macro="" textlink="">
      <xdr:nvSpPr>
        <xdr:cNvPr id="696" name="フローチャート: 判断 695"/>
        <xdr:cNvSpPr/>
      </xdr:nvSpPr>
      <xdr:spPr>
        <a:xfrm>
          <a:off x="13652500" y="161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142929</xdr:rowOff>
    </xdr:from>
    <xdr:ext cx="534377" cy="259045"/>
    <xdr:sp macro="" textlink="">
      <xdr:nvSpPr>
        <xdr:cNvPr id="697" name="テキスト ボックス 696"/>
        <xdr:cNvSpPr txBox="1"/>
      </xdr:nvSpPr>
      <xdr:spPr>
        <a:xfrm>
          <a:off x="13436111" y="162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91640</xdr:rowOff>
    </xdr:from>
    <xdr:ext cx="534377" cy="259045"/>
    <xdr:sp macro="" textlink="">
      <xdr:nvSpPr>
        <xdr:cNvPr id="699" name="テキスト ボックス 698"/>
        <xdr:cNvSpPr txBox="1"/>
      </xdr:nvSpPr>
      <xdr:spPr>
        <a:xfrm>
          <a:off x="12547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83854</xdr:rowOff>
    </xdr:from>
    <xdr:to>
      <xdr:col>85</xdr:col>
      <xdr:colOff>177800</xdr:colOff>
      <xdr:row>94</xdr:row>
      <xdr:rowOff>14004</xdr:rowOff>
    </xdr:to>
    <xdr:sp macro="" textlink="">
      <xdr:nvSpPr>
        <xdr:cNvPr id="705" name="楕円 704"/>
        <xdr:cNvSpPr/>
      </xdr:nvSpPr>
      <xdr:spPr>
        <a:xfrm>
          <a:off x="16268700" y="1602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106731</xdr:rowOff>
    </xdr:from>
    <xdr:ext cx="534377" cy="259045"/>
    <xdr:sp macro="" textlink="">
      <xdr:nvSpPr>
        <xdr:cNvPr id="706" name="公債費該当値テキスト"/>
        <xdr:cNvSpPr txBox="1"/>
      </xdr:nvSpPr>
      <xdr:spPr>
        <a:xfrm>
          <a:off x="16370300" y="158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64162</xdr:rowOff>
    </xdr:from>
    <xdr:to>
      <xdr:col>81</xdr:col>
      <xdr:colOff>101600</xdr:colOff>
      <xdr:row>93</xdr:row>
      <xdr:rowOff>165762</xdr:rowOff>
    </xdr:to>
    <xdr:sp macro="" textlink="">
      <xdr:nvSpPr>
        <xdr:cNvPr id="707" name="楕円 706"/>
        <xdr:cNvSpPr/>
      </xdr:nvSpPr>
      <xdr:spPr>
        <a:xfrm>
          <a:off x="15430500" y="1600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10839</xdr:rowOff>
    </xdr:from>
    <xdr:ext cx="534377" cy="259045"/>
    <xdr:sp macro="" textlink="">
      <xdr:nvSpPr>
        <xdr:cNvPr id="708" name="テキスト ボックス 707"/>
        <xdr:cNvSpPr txBox="1"/>
      </xdr:nvSpPr>
      <xdr:spPr>
        <a:xfrm>
          <a:off x="15214111" y="1578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137184</xdr:rowOff>
    </xdr:from>
    <xdr:to>
      <xdr:col>76</xdr:col>
      <xdr:colOff>165100</xdr:colOff>
      <xdr:row>93</xdr:row>
      <xdr:rowOff>67334</xdr:rowOff>
    </xdr:to>
    <xdr:sp macro="" textlink="">
      <xdr:nvSpPr>
        <xdr:cNvPr id="709" name="楕円 708"/>
        <xdr:cNvSpPr/>
      </xdr:nvSpPr>
      <xdr:spPr>
        <a:xfrm>
          <a:off x="14541500" y="1591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83861</xdr:rowOff>
    </xdr:from>
    <xdr:ext cx="534377" cy="259045"/>
    <xdr:sp macro="" textlink="">
      <xdr:nvSpPr>
        <xdr:cNvPr id="710" name="テキスト ボックス 709"/>
        <xdr:cNvSpPr txBox="1"/>
      </xdr:nvSpPr>
      <xdr:spPr>
        <a:xfrm>
          <a:off x="14325111" y="1568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113523</xdr:rowOff>
    </xdr:from>
    <xdr:to>
      <xdr:col>72</xdr:col>
      <xdr:colOff>38100</xdr:colOff>
      <xdr:row>93</xdr:row>
      <xdr:rowOff>43673</xdr:rowOff>
    </xdr:to>
    <xdr:sp macro="" textlink="">
      <xdr:nvSpPr>
        <xdr:cNvPr id="711" name="楕円 710"/>
        <xdr:cNvSpPr/>
      </xdr:nvSpPr>
      <xdr:spPr>
        <a:xfrm>
          <a:off x="13652500" y="1588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60200</xdr:rowOff>
    </xdr:from>
    <xdr:ext cx="534377" cy="259045"/>
    <xdr:sp macro="" textlink="">
      <xdr:nvSpPr>
        <xdr:cNvPr id="712" name="テキスト ボックス 711"/>
        <xdr:cNvSpPr txBox="1"/>
      </xdr:nvSpPr>
      <xdr:spPr>
        <a:xfrm>
          <a:off x="13436111" y="1566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93831</xdr:rowOff>
    </xdr:from>
    <xdr:to>
      <xdr:col>67</xdr:col>
      <xdr:colOff>101600</xdr:colOff>
      <xdr:row>93</xdr:row>
      <xdr:rowOff>23981</xdr:rowOff>
    </xdr:to>
    <xdr:sp macro="" textlink="">
      <xdr:nvSpPr>
        <xdr:cNvPr id="713" name="楕円 712"/>
        <xdr:cNvSpPr/>
      </xdr:nvSpPr>
      <xdr:spPr>
        <a:xfrm>
          <a:off x="12763500" y="1586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40508</xdr:rowOff>
    </xdr:from>
    <xdr:ext cx="534377" cy="259045"/>
    <xdr:sp macro="" textlink="">
      <xdr:nvSpPr>
        <xdr:cNvPr id="714" name="テキスト ボックス 713"/>
        <xdr:cNvSpPr txBox="1"/>
      </xdr:nvSpPr>
      <xdr:spPr>
        <a:xfrm>
          <a:off x="12547111" y="1564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1" name="フローチャート: 判断 750"/>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2" name="テキスト ボックス 751"/>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4" name="テキスト ボックス 753"/>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総務費については、中心市街地拠点施設整備事業の増等の一方で、復旧復興事業の進捗による東日本大震災復興交付金積立金の減等により事業費が対前年度比△</a:t>
          </a:r>
          <a:r>
            <a:rPr kumimoji="1" lang="en-US" altLang="ja-JP" sz="11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16.6</a:t>
          </a:r>
          <a:r>
            <a:rPr kumimoji="1" lang="ja-JP" altLang="ja-JP" sz="11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％となったことに伴い、住民一人当たりコストも対前年度比△</a:t>
          </a:r>
          <a:r>
            <a:rPr kumimoji="1" lang="en-US" altLang="ja-JP" sz="11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35,994</a:t>
          </a:r>
          <a:r>
            <a:rPr kumimoji="1" lang="ja-JP" altLang="ja-JP" sz="11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1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が、類似団体平均よりも高い数値となっている。</a:t>
          </a:r>
          <a:endParaRPr kumimoji="1" lang="en-US" altLang="ja-JP" sz="11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商工費については、産業振興基金積立金や魚市場事業特別会計繰出金が増となった一方で、平成</a:t>
          </a:r>
          <a:r>
            <a:rPr kumimoji="1" lang="en-US" altLang="ja-JP" sz="11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en-US" sz="11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年台風</a:t>
          </a:r>
          <a:r>
            <a:rPr kumimoji="1" lang="en-US" altLang="ja-JP" sz="11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10</a:t>
          </a:r>
          <a:r>
            <a:rPr kumimoji="1" lang="ja-JP" altLang="en-US" sz="11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号に係る復旧支援補助の終了等により普通建設事業費が大きく減となったこと等に伴い、事業費が対前年度比△</a:t>
          </a:r>
          <a:r>
            <a:rPr kumimoji="1" lang="en-US" altLang="ja-JP" sz="11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1.1</a:t>
          </a:r>
          <a:r>
            <a:rPr kumimoji="1" lang="ja-JP" altLang="en-US" sz="11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％の減となった。しかしながら、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人口が△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％となったことから、対前年度比＋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324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円の増とな</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り、類似団体平均よりも高い数値となっている。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消防費については、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住民一人当たりコストが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類似団体平均に比べ高止まりしており、平成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避難路整備事業の進捗等により事業費が対前年度比△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％の減となったものの、人口が△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％となったことから、対</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316</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円の増となった。</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その他、東日本大震災からの復旧・復興事業の進捗に伴い全体として住民一人当たりコストは縮小している。</a:t>
          </a:r>
        </a:p>
        <a:p>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岩手県宮古市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の現在高</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については、東日本大震災以後、震災復興特別交付税の交付等を主因とし</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増加傾向となっていたが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子ども・子育て幸せ基金の創設（積立額</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200</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百万円）や産業振興基金への</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200</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百万円の積立等を主因とし対前年度比△</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671</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百万円の減となった。今後は、</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復旧復興事業の額確定等による精算により</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震災復興特別交付税の</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減少傾向が見込まれる</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適正規模は確保</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できる見込みである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実質単年度収支については、実質収支が対前年度比</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188</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、基金の取崩</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額が繰入額を</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671</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上回った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ことから、マイナスとなっている。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岩手県宮古市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普通会計においては実質収支額が対前年度比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+188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百万円の増とな</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en-US" sz="1400">
              <a:latin typeface="ＭＳ Ｐゴシック" panose="020B0600070205080204" pitchFamily="50" charset="-128"/>
              <a:ea typeface="ＭＳ Ｐゴシック" panose="020B0600070205080204" pitchFamily="50" charset="-128"/>
            </a:rPr>
            <a:t>公共下水道事業が対前年度比△</a:t>
          </a:r>
          <a:r>
            <a:rPr kumimoji="1" lang="en-US" altLang="ja-JP" sz="1400">
              <a:latin typeface="ＭＳ Ｐゴシック" panose="020B0600070205080204" pitchFamily="50" charset="-128"/>
              <a:ea typeface="ＭＳ Ｐゴシック" panose="020B0600070205080204" pitchFamily="50" charset="-128"/>
            </a:rPr>
            <a:t>184</a:t>
          </a:r>
          <a:r>
            <a:rPr kumimoji="1" lang="ja-JP" altLang="en-US" sz="1400">
              <a:latin typeface="ＭＳ Ｐゴシック" panose="020B0600070205080204" pitchFamily="50" charset="-128"/>
              <a:ea typeface="ＭＳ Ｐゴシック" panose="020B0600070205080204" pitchFamily="50" charset="-128"/>
            </a:rPr>
            <a:t>百万円、介護保険事業が対前年度比△</a:t>
          </a:r>
          <a:r>
            <a:rPr kumimoji="1" lang="en-US" altLang="ja-JP" sz="1400">
              <a:latin typeface="ＭＳ Ｐゴシック" panose="020B0600070205080204" pitchFamily="50" charset="-128"/>
              <a:ea typeface="ＭＳ Ｐゴシック" panose="020B0600070205080204" pitchFamily="50" charset="-128"/>
            </a:rPr>
            <a:t>202</a:t>
          </a:r>
          <a:r>
            <a:rPr kumimoji="1" lang="ja-JP" altLang="en-US" sz="1400">
              <a:latin typeface="ＭＳ Ｐゴシック" panose="020B0600070205080204" pitchFamily="50" charset="-128"/>
              <a:ea typeface="ＭＳ Ｐゴシック" panose="020B0600070205080204" pitchFamily="50" charset="-128"/>
            </a:rPr>
            <a:t>百万円の減となった。</a:t>
          </a:r>
          <a:endParaRPr kumimoji="1" lang="en-US" altLang="ja-JP" sz="1400">
            <a:latin typeface="ＭＳ Ｐゴシック" panose="020B0600070205080204" pitchFamily="50" charset="-128"/>
            <a:ea typeface="ＭＳ Ｐゴシック" panose="020B0600070205080204" pitchFamily="50"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今後も適正な財政運営を行い、黒字状態の維持に努める。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46204939</v>
      </c>
      <c r="BO4" s="430"/>
      <c r="BP4" s="430"/>
      <c r="BQ4" s="430"/>
      <c r="BR4" s="430"/>
      <c r="BS4" s="430"/>
      <c r="BT4" s="430"/>
      <c r="BU4" s="431"/>
      <c r="BV4" s="429">
        <v>55428915</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11.2</v>
      </c>
      <c r="CU4" s="436"/>
      <c r="CV4" s="436"/>
      <c r="CW4" s="436"/>
      <c r="CX4" s="436"/>
      <c r="CY4" s="436"/>
      <c r="CZ4" s="436"/>
      <c r="DA4" s="437"/>
      <c r="DB4" s="435">
        <v>10</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43840141</v>
      </c>
      <c r="BO5" s="467"/>
      <c r="BP5" s="467"/>
      <c r="BQ5" s="467"/>
      <c r="BR5" s="467"/>
      <c r="BS5" s="467"/>
      <c r="BT5" s="467"/>
      <c r="BU5" s="468"/>
      <c r="BV5" s="466">
        <v>52095694</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91.8</v>
      </c>
      <c r="CU5" s="464"/>
      <c r="CV5" s="464"/>
      <c r="CW5" s="464"/>
      <c r="CX5" s="464"/>
      <c r="CY5" s="464"/>
      <c r="CZ5" s="464"/>
      <c r="DA5" s="465"/>
      <c r="DB5" s="463">
        <v>90.8</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2364798</v>
      </c>
      <c r="BO6" s="467"/>
      <c r="BP6" s="467"/>
      <c r="BQ6" s="467"/>
      <c r="BR6" s="467"/>
      <c r="BS6" s="467"/>
      <c r="BT6" s="467"/>
      <c r="BU6" s="468"/>
      <c r="BV6" s="466">
        <v>3333221</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96.2</v>
      </c>
      <c r="CU6" s="504"/>
      <c r="CV6" s="504"/>
      <c r="CW6" s="504"/>
      <c r="CX6" s="504"/>
      <c r="CY6" s="504"/>
      <c r="CZ6" s="504"/>
      <c r="DA6" s="505"/>
      <c r="DB6" s="503">
        <v>95</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416302</v>
      </c>
      <c r="BO7" s="467"/>
      <c r="BP7" s="467"/>
      <c r="BQ7" s="467"/>
      <c r="BR7" s="467"/>
      <c r="BS7" s="467"/>
      <c r="BT7" s="467"/>
      <c r="BU7" s="468"/>
      <c r="BV7" s="466">
        <v>1572259</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17392119</v>
      </c>
      <c r="CU7" s="467"/>
      <c r="CV7" s="467"/>
      <c r="CW7" s="467"/>
      <c r="CX7" s="467"/>
      <c r="CY7" s="467"/>
      <c r="CZ7" s="467"/>
      <c r="DA7" s="468"/>
      <c r="DB7" s="466">
        <v>17665905</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1948496</v>
      </c>
      <c r="BO8" s="467"/>
      <c r="BP8" s="467"/>
      <c r="BQ8" s="467"/>
      <c r="BR8" s="467"/>
      <c r="BS8" s="467"/>
      <c r="BT8" s="467"/>
      <c r="BU8" s="468"/>
      <c r="BV8" s="466">
        <v>1760962</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0.38</v>
      </c>
      <c r="CU8" s="507"/>
      <c r="CV8" s="507"/>
      <c r="CW8" s="507"/>
      <c r="CX8" s="507"/>
      <c r="CY8" s="507"/>
      <c r="CZ8" s="507"/>
      <c r="DA8" s="508"/>
      <c r="DB8" s="506">
        <v>0.38</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56676</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94</v>
      </c>
      <c r="AV9" s="499"/>
      <c r="AW9" s="499"/>
      <c r="AX9" s="499"/>
      <c r="AY9" s="500" t="s">
        <v>116</v>
      </c>
      <c r="AZ9" s="501"/>
      <c r="BA9" s="501"/>
      <c r="BB9" s="501"/>
      <c r="BC9" s="501"/>
      <c r="BD9" s="501"/>
      <c r="BE9" s="501"/>
      <c r="BF9" s="501"/>
      <c r="BG9" s="501"/>
      <c r="BH9" s="501"/>
      <c r="BI9" s="501"/>
      <c r="BJ9" s="501"/>
      <c r="BK9" s="501"/>
      <c r="BL9" s="501"/>
      <c r="BM9" s="502"/>
      <c r="BN9" s="466">
        <v>187534</v>
      </c>
      <c r="BO9" s="467"/>
      <c r="BP9" s="467"/>
      <c r="BQ9" s="467"/>
      <c r="BR9" s="467"/>
      <c r="BS9" s="467"/>
      <c r="BT9" s="467"/>
      <c r="BU9" s="468"/>
      <c r="BV9" s="466">
        <v>-730460</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12.4</v>
      </c>
      <c r="CU9" s="464"/>
      <c r="CV9" s="464"/>
      <c r="CW9" s="464"/>
      <c r="CX9" s="464"/>
      <c r="CY9" s="464"/>
      <c r="CZ9" s="464"/>
      <c r="DA9" s="465"/>
      <c r="DB9" s="463">
        <v>11.9</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59430</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1086</v>
      </c>
      <c r="BO10" s="467"/>
      <c r="BP10" s="467"/>
      <c r="BQ10" s="467"/>
      <c r="BR10" s="467"/>
      <c r="BS10" s="467"/>
      <c r="BT10" s="467"/>
      <c r="BU10" s="468"/>
      <c r="BV10" s="466">
        <v>1248429</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52973</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136</v>
      </c>
      <c r="AV12" s="499"/>
      <c r="AW12" s="499"/>
      <c r="AX12" s="499"/>
      <c r="AY12" s="500" t="s">
        <v>137</v>
      </c>
      <c r="AZ12" s="501"/>
      <c r="BA12" s="501"/>
      <c r="BB12" s="501"/>
      <c r="BC12" s="501"/>
      <c r="BD12" s="501"/>
      <c r="BE12" s="501"/>
      <c r="BF12" s="501"/>
      <c r="BG12" s="501"/>
      <c r="BH12" s="501"/>
      <c r="BI12" s="501"/>
      <c r="BJ12" s="501"/>
      <c r="BK12" s="501"/>
      <c r="BL12" s="501"/>
      <c r="BM12" s="502"/>
      <c r="BN12" s="466">
        <v>672577</v>
      </c>
      <c r="BO12" s="467"/>
      <c r="BP12" s="467"/>
      <c r="BQ12" s="467"/>
      <c r="BR12" s="467"/>
      <c r="BS12" s="467"/>
      <c r="BT12" s="467"/>
      <c r="BU12" s="468"/>
      <c r="BV12" s="466">
        <v>3095952</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139</v>
      </c>
      <c r="CU12" s="507"/>
      <c r="CV12" s="507"/>
      <c r="CW12" s="507"/>
      <c r="CX12" s="507"/>
      <c r="CY12" s="507"/>
      <c r="CZ12" s="507"/>
      <c r="DA12" s="508"/>
      <c r="DB12" s="506" t="s">
        <v>140</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141</v>
      </c>
      <c r="N13" s="555"/>
      <c r="O13" s="555"/>
      <c r="P13" s="555"/>
      <c r="Q13" s="556"/>
      <c r="R13" s="547">
        <v>52763</v>
      </c>
      <c r="S13" s="548"/>
      <c r="T13" s="548"/>
      <c r="U13" s="548"/>
      <c r="V13" s="549"/>
      <c r="W13" s="482" t="s">
        <v>142</v>
      </c>
      <c r="X13" s="483"/>
      <c r="Y13" s="483"/>
      <c r="Z13" s="483"/>
      <c r="AA13" s="483"/>
      <c r="AB13" s="473"/>
      <c r="AC13" s="517">
        <v>2099</v>
      </c>
      <c r="AD13" s="518"/>
      <c r="AE13" s="518"/>
      <c r="AF13" s="518"/>
      <c r="AG13" s="557"/>
      <c r="AH13" s="517">
        <v>2548</v>
      </c>
      <c r="AI13" s="518"/>
      <c r="AJ13" s="518"/>
      <c r="AK13" s="518"/>
      <c r="AL13" s="519"/>
      <c r="AM13" s="495" t="s">
        <v>143</v>
      </c>
      <c r="AN13" s="496"/>
      <c r="AO13" s="496"/>
      <c r="AP13" s="496"/>
      <c r="AQ13" s="496"/>
      <c r="AR13" s="496"/>
      <c r="AS13" s="496"/>
      <c r="AT13" s="497"/>
      <c r="AU13" s="498" t="s">
        <v>94</v>
      </c>
      <c r="AV13" s="499"/>
      <c r="AW13" s="499"/>
      <c r="AX13" s="499"/>
      <c r="AY13" s="500" t="s">
        <v>144</v>
      </c>
      <c r="AZ13" s="501"/>
      <c r="BA13" s="501"/>
      <c r="BB13" s="501"/>
      <c r="BC13" s="501"/>
      <c r="BD13" s="501"/>
      <c r="BE13" s="501"/>
      <c r="BF13" s="501"/>
      <c r="BG13" s="501"/>
      <c r="BH13" s="501"/>
      <c r="BI13" s="501"/>
      <c r="BJ13" s="501"/>
      <c r="BK13" s="501"/>
      <c r="BL13" s="501"/>
      <c r="BM13" s="502"/>
      <c r="BN13" s="466">
        <v>-483957</v>
      </c>
      <c r="BO13" s="467"/>
      <c r="BP13" s="467"/>
      <c r="BQ13" s="467"/>
      <c r="BR13" s="467"/>
      <c r="BS13" s="467"/>
      <c r="BT13" s="467"/>
      <c r="BU13" s="468"/>
      <c r="BV13" s="466">
        <v>-2577983</v>
      </c>
      <c r="BW13" s="467"/>
      <c r="BX13" s="467"/>
      <c r="BY13" s="467"/>
      <c r="BZ13" s="467"/>
      <c r="CA13" s="467"/>
      <c r="CB13" s="467"/>
      <c r="CC13" s="468"/>
      <c r="CD13" s="469" t="s">
        <v>145</v>
      </c>
      <c r="CE13" s="470"/>
      <c r="CF13" s="470"/>
      <c r="CG13" s="470"/>
      <c r="CH13" s="470"/>
      <c r="CI13" s="470"/>
      <c r="CJ13" s="470"/>
      <c r="CK13" s="470"/>
      <c r="CL13" s="470"/>
      <c r="CM13" s="470"/>
      <c r="CN13" s="470"/>
      <c r="CO13" s="470"/>
      <c r="CP13" s="470"/>
      <c r="CQ13" s="470"/>
      <c r="CR13" s="470"/>
      <c r="CS13" s="471"/>
      <c r="CT13" s="463">
        <v>9.6999999999999993</v>
      </c>
      <c r="CU13" s="464"/>
      <c r="CV13" s="464"/>
      <c r="CW13" s="464"/>
      <c r="CX13" s="464"/>
      <c r="CY13" s="464"/>
      <c r="CZ13" s="464"/>
      <c r="DA13" s="465"/>
      <c r="DB13" s="463">
        <v>10.7</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146</v>
      </c>
      <c r="M14" s="545"/>
      <c r="N14" s="545"/>
      <c r="O14" s="545"/>
      <c r="P14" s="545"/>
      <c r="Q14" s="546"/>
      <c r="R14" s="547">
        <v>54159</v>
      </c>
      <c r="S14" s="548"/>
      <c r="T14" s="548"/>
      <c r="U14" s="548"/>
      <c r="V14" s="549"/>
      <c r="W14" s="456"/>
      <c r="X14" s="457"/>
      <c r="Y14" s="457"/>
      <c r="Z14" s="457"/>
      <c r="AA14" s="457"/>
      <c r="AB14" s="446"/>
      <c r="AC14" s="550">
        <v>8</v>
      </c>
      <c r="AD14" s="551"/>
      <c r="AE14" s="551"/>
      <c r="AF14" s="551"/>
      <c r="AG14" s="552"/>
      <c r="AH14" s="550">
        <v>10</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147</v>
      </c>
      <c r="CE14" s="559"/>
      <c r="CF14" s="559"/>
      <c r="CG14" s="559"/>
      <c r="CH14" s="559"/>
      <c r="CI14" s="559"/>
      <c r="CJ14" s="559"/>
      <c r="CK14" s="559"/>
      <c r="CL14" s="559"/>
      <c r="CM14" s="559"/>
      <c r="CN14" s="559"/>
      <c r="CO14" s="559"/>
      <c r="CP14" s="559"/>
      <c r="CQ14" s="559"/>
      <c r="CR14" s="559"/>
      <c r="CS14" s="560"/>
      <c r="CT14" s="561">
        <v>18.2</v>
      </c>
      <c r="CU14" s="562"/>
      <c r="CV14" s="562"/>
      <c r="CW14" s="562"/>
      <c r="CX14" s="562"/>
      <c r="CY14" s="562"/>
      <c r="CZ14" s="562"/>
      <c r="DA14" s="563"/>
      <c r="DB14" s="561">
        <v>26.5</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148</v>
      </c>
      <c r="N15" s="555"/>
      <c r="O15" s="555"/>
      <c r="P15" s="555"/>
      <c r="Q15" s="556"/>
      <c r="R15" s="547">
        <v>53968</v>
      </c>
      <c r="S15" s="548"/>
      <c r="T15" s="548"/>
      <c r="U15" s="548"/>
      <c r="V15" s="549"/>
      <c r="W15" s="482" t="s">
        <v>149</v>
      </c>
      <c r="X15" s="483"/>
      <c r="Y15" s="483"/>
      <c r="Z15" s="483"/>
      <c r="AA15" s="483"/>
      <c r="AB15" s="473"/>
      <c r="AC15" s="517">
        <v>7411</v>
      </c>
      <c r="AD15" s="518"/>
      <c r="AE15" s="518"/>
      <c r="AF15" s="518"/>
      <c r="AG15" s="557"/>
      <c r="AH15" s="517">
        <v>6486</v>
      </c>
      <c r="AI15" s="518"/>
      <c r="AJ15" s="518"/>
      <c r="AK15" s="518"/>
      <c r="AL15" s="519"/>
      <c r="AM15" s="495"/>
      <c r="AN15" s="496"/>
      <c r="AO15" s="496"/>
      <c r="AP15" s="496"/>
      <c r="AQ15" s="496"/>
      <c r="AR15" s="496"/>
      <c r="AS15" s="496"/>
      <c r="AT15" s="497"/>
      <c r="AU15" s="498"/>
      <c r="AV15" s="499"/>
      <c r="AW15" s="499"/>
      <c r="AX15" s="499"/>
      <c r="AY15" s="426" t="s">
        <v>150</v>
      </c>
      <c r="AZ15" s="427"/>
      <c r="BA15" s="427"/>
      <c r="BB15" s="427"/>
      <c r="BC15" s="427"/>
      <c r="BD15" s="427"/>
      <c r="BE15" s="427"/>
      <c r="BF15" s="427"/>
      <c r="BG15" s="427"/>
      <c r="BH15" s="427"/>
      <c r="BI15" s="427"/>
      <c r="BJ15" s="427"/>
      <c r="BK15" s="427"/>
      <c r="BL15" s="427"/>
      <c r="BM15" s="428"/>
      <c r="BN15" s="429">
        <v>5719173</v>
      </c>
      <c r="BO15" s="430"/>
      <c r="BP15" s="430"/>
      <c r="BQ15" s="430"/>
      <c r="BR15" s="430"/>
      <c r="BS15" s="430"/>
      <c r="BT15" s="430"/>
      <c r="BU15" s="431"/>
      <c r="BV15" s="429">
        <v>5734177</v>
      </c>
      <c r="BW15" s="430"/>
      <c r="BX15" s="430"/>
      <c r="BY15" s="430"/>
      <c r="BZ15" s="430"/>
      <c r="CA15" s="430"/>
      <c r="CB15" s="430"/>
      <c r="CC15" s="431"/>
      <c r="CD15" s="564" t="s">
        <v>151</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152</v>
      </c>
      <c r="M16" s="575"/>
      <c r="N16" s="575"/>
      <c r="O16" s="575"/>
      <c r="P16" s="575"/>
      <c r="Q16" s="576"/>
      <c r="R16" s="567" t="s">
        <v>153</v>
      </c>
      <c r="S16" s="568"/>
      <c r="T16" s="568"/>
      <c r="U16" s="568"/>
      <c r="V16" s="569"/>
      <c r="W16" s="456"/>
      <c r="X16" s="457"/>
      <c r="Y16" s="457"/>
      <c r="Z16" s="457"/>
      <c r="AA16" s="457"/>
      <c r="AB16" s="446"/>
      <c r="AC16" s="550">
        <v>28.3</v>
      </c>
      <c r="AD16" s="551"/>
      <c r="AE16" s="551"/>
      <c r="AF16" s="551"/>
      <c r="AG16" s="552"/>
      <c r="AH16" s="550">
        <v>25.4</v>
      </c>
      <c r="AI16" s="551"/>
      <c r="AJ16" s="551"/>
      <c r="AK16" s="551"/>
      <c r="AL16" s="553"/>
      <c r="AM16" s="495"/>
      <c r="AN16" s="496"/>
      <c r="AO16" s="496"/>
      <c r="AP16" s="496"/>
      <c r="AQ16" s="496"/>
      <c r="AR16" s="496"/>
      <c r="AS16" s="496"/>
      <c r="AT16" s="497"/>
      <c r="AU16" s="498"/>
      <c r="AV16" s="499"/>
      <c r="AW16" s="499"/>
      <c r="AX16" s="499"/>
      <c r="AY16" s="500" t="s">
        <v>154</v>
      </c>
      <c r="AZ16" s="501"/>
      <c r="BA16" s="501"/>
      <c r="BB16" s="501"/>
      <c r="BC16" s="501"/>
      <c r="BD16" s="501"/>
      <c r="BE16" s="501"/>
      <c r="BF16" s="501"/>
      <c r="BG16" s="501"/>
      <c r="BH16" s="501"/>
      <c r="BI16" s="501"/>
      <c r="BJ16" s="501"/>
      <c r="BK16" s="501"/>
      <c r="BL16" s="501"/>
      <c r="BM16" s="502"/>
      <c r="BN16" s="466">
        <v>14590915</v>
      </c>
      <c r="BO16" s="467"/>
      <c r="BP16" s="467"/>
      <c r="BQ16" s="467"/>
      <c r="BR16" s="467"/>
      <c r="BS16" s="467"/>
      <c r="BT16" s="467"/>
      <c r="BU16" s="468"/>
      <c r="BV16" s="466">
        <v>14788489</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155</v>
      </c>
      <c r="N17" s="571"/>
      <c r="O17" s="571"/>
      <c r="P17" s="571"/>
      <c r="Q17" s="572"/>
      <c r="R17" s="567" t="s">
        <v>156</v>
      </c>
      <c r="S17" s="568"/>
      <c r="T17" s="568"/>
      <c r="U17" s="568"/>
      <c r="V17" s="569"/>
      <c r="W17" s="482" t="s">
        <v>157</v>
      </c>
      <c r="X17" s="483"/>
      <c r="Y17" s="483"/>
      <c r="Z17" s="483"/>
      <c r="AA17" s="483"/>
      <c r="AB17" s="473"/>
      <c r="AC17" s="517">
        <v>16705</v>
      </c>
      <c r="AD17" s="518"/>
      <c r="AE17" s="518"/>
      <c r="AF17" s="518"/>
      <c r="AG17" s="557"/>
      <c r="AH17" s="517">
        <v>16534</v>
      </c>
      <c r="AI17" s="518"/>
      <c r="AJ17" s="518"/>
      <c r="AK17" s="518"/>
      <c r="AL17" s="519"/>
      <c r="AM17" s="495"/>
      <c r="AN17" s="496"/>
      <c r="AO17" s="496"/>
      <c r="AP17" s="496"/>
      <c r="AQ17" s="496"/>
      <c r="AR17" s="496"/>
      <c r="AS17" s="496"/>
      <c r="AT17" s="497"/>
      <c r="AU17" s="498"/>
      <c r="AV17" s="499"/>
      <c r="AW17" s="499"/>
      <c r="AX17" s="499"/>
      <c r="AY17" s="500" t="s">
        <v>158</v>
      </c>
      <c r="AZ17" s="501"/>
      <c r="BA17" s="501"/>
      <c r="BB17" s="501"/>
      <c r="BC17" s="501"/>
      <c r="BD17" s="501"/>
      <c r="BE17" s="501"/>
      <c r="BF17" s="501"/>
      <c r="BG17" s="501"/>
      <c r="BH17" s="501"/>
      <c r="BI17" s="501"/>
      <c r="BJ17" s="501"/>
      <c r="BK17" s="501"/>
      <c r="BL17" s="501"/>
      <c r="BM17" s="502"/>
      <c r="BN17" s="466">
        <v>7253700</v>
      </c>
      <c r="BO17" s="467"/>
      <c r="BP17" s="467"/>
      <c r="BQ17" s="467"/>
      <c r="BR17" s="467"/>
      <c r="BS17" s="467"/>
      <c r="BT17" s="467"/>
      <c r="BU17" s="468"/>
      <c r="BV17" s="466">
        <v>7302938</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159</v>
      </c>
      <c r="C18" s="509"/>
      <c r="D18" s="509"/>
      <c r="E18" s="578"/>
      <c r="F18" s="578"/>
      <c r="G18" s="578"/>
      <c r="H18" s="578"/>
      <c r="I18" s="578"/>
      <c r="J18" s="578"/>
      <c r="K18" s="578"/>
      <c r="L18" s="579">
        <v>1259.1500000000001</v>
      </c>
      <c r="M18" s="579"/>
      <c r="N18" s="579"/>
      <c r="O18" s="579"/>
      <c r="P18" s="579"/>
      <c r="Q18" s="579"/>
      <c r="R18" s="580"/>
      <c r="S18" s="580"/>
      <c r="T18" s="580"/>
      <c r="U18" s="580"/>
      <c r="V18" s="581"/>
      <c r="W18" s="484"/>
      <c r="X18" s="485"/>
      <c r="Y18" s="485"/>
      <c r="Z18" s="485"/>
      <c r="AA18" s="485"/>
      <c r="AB18" s="476"/>
      <c r="AC18" s="582">
        <v>63.7</v>
      </c>
      <c r="AD18" s="583"/>
      <c r="AE18" s="583"/>
      <c r="AF18" s="583"/>
      <c r="AG18" s="584"/>
      <c r="AH18" s="582">
        <v>64.7</v>
      </c>
      <c r="AI18" s="583"/>
      <c r="AJ18" s="583"/>
      <c r="AK18" s="583"/>
      <c r="AL18" s="585"/>
      <c r="AM18" s="495"/>
      <c r="AN18" s="496"/>
      <c r="AO18" s="496"/>
      <c r="AP18" s="496"/>
      <c r="AQ18" s="496"/>
      <c r="AR18" s="496"/>
      <c r="AS18" s="496"/>
      <c r="AT18" s="497"/>
      <c r="AU18" s="498"/>
      <c r="AV18" s="499"/>
      <c r="AW18" s="499"/>
      <c r="AX18" s="499"/>
      <c r="AY18" s="500" t="s">
        <v>160</v>
      </c>
      <c r="AZ18" s="501"/>
      <c r="BA18" s="501"/>
      <c r="BB18" s="501"/>
      <c r="BC18" s="501"/>
      <c r="BD18" s="501"/>
      <c r="BE18" s="501"/>
      <c r="BF18" s="501"/>
      <c r="BG18" s="501"/>
      <c r="BH18" s="501"/>
      <c r="BI18" s="501"/>
      <c r="BJ18" s="501"/>
      <c r="BK18" s="501"/>
      <c r="BL18" s="501"/>
      <c r="BM18" s="502"/>
      <c r="BN18" s="466">
        <v>15852794</v>
      </c>
      <c r="BO18" s="467"/>
      <c r="BP18" s="467"/>
      <c r="BQ18" s="467"/>
      <c r="BR18" s="467"/>
      <c r="BS18" s="467"/>
      <c r="BT18" s="467"/>
      <c r="BU18" s="468"/>
      <c r="BV18" s="466">
        <v>15906357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161</v>
      </c>
      <c r="C19" s="509"/>
      <c r="D19" s="509"/>
      <c r="E19" s="578"/>
      <c r="F19" s="578"/>
      <c r="G19" s="578"/>
      <c r="H19" s="578"/>
      <c r="I19" s="578"/>
      <c r="J19" s="578"/>
      <c r="K19" s="578"/>
      <c r="L19" s="586">
        <v>45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162</v>
      </c>
      <c r="AZ19" s="501"/>
      <c r="BA19" s="501"/>
      <c r="BB19" s="501"/>
      <c r="BC19" s="501"/>
      <c r="BD19" s="501"/>
      <c r="BE19" s="501"/>
      <c r="BF19" s="501"/>
      <c r="BG19" s="501"/>
      <c r="BH19" s="501"/>
      <c r="BI19" s="501"/>
      <c r="BJ19" s="501"/>
      <c r="BK19" s="501"/>
      <c r="BL19" s="501"/>
      <c r="BM19" s="502"/>
      <c r="BN19" s="466">
        <v>25161055</v>
      </c>
      <c r="BO19" s="467"/>
      <c r="BP19" s="467"/>
      <c r="BQ19" s="467"/>
      <c r="BR19" s="467"/>
      <c r="BS19" s="467"/>
      <c r="BT19" s="467"/>
      <c r="BU19" s="468"/>
      <c r="BV19" s="466">
        <v>27629975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163</v>
      </c>
      <c r="C20" s="509"/>
      <c r="D20" s="509"/>
      <c r="E20" s="578"/>
      <c r="F20" s="578"/>
      <c r="G20" s="578"/>
      <c r="H20" s="578"/>
      <c r="I20" s="578"/>
      <c r="J20" s="578"/>
      <c r="K20" s="578"/>
      <c r="L20" s="586">
        <v>23387</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164</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165</v>
      </c>
      <c r="C22" s="601"/>
      <c r="D22" s="602"/>
      <c r="E22" s="478" t="s">
        <v>1</v>
      </c>
      <c r="F22" s="483"/>
      <c r="G22" s="483"/>
      <c r="H22" s="483"/>
      <c r="I22" s="483"/>
      <c r="J22" s="483"/>
      <c r="K22" s="473"/>
      <c r="L22" s="478" t="s">
        <v>166</v>
      </c>
      <c r="M22" s="483"/>
      <c r="N22" s="483"/>
      <c r="O22" s="483"/>
      <c r="P22" s="473"/>
      <c r="Q22" s="609" t="s">
        <v>167</v>
      </c>
      <c r="R22" s="610"/>
      <c r="S22" s="610"/>
      <c r="T22" s="610"/>
      <c r="U22" s="610"/>
      <c r="V22" s="611"/>
      <c r="W22" s="615" t="s">
        <v>168</v>
      </c>
      <c r="X22" s="601"/>
      <c r="Y22" s="602"/>
      <c r="Z22" s="478" t="s">
        <v>1</v>
      </c>
      <c r="AA22" s="483"/>
      <c r="AB22" s="483"/>
      <c r="AC22" s="483"/>
      <c r="AD22" s="483"/>
      <c r="AE22" s="483"/>
      <c r="AF22" s="483"/>
      <c r="AG22" s="473"/>
      <c r="AH22" s="628" t="s">
        <v>169</v>
      </c>
      <c r="AI22" s="483"/>
      <c r="AJ22" s="483"/>
      <c r="AK22" s="483"/>
      <c r="AL22" s="473"/>
      <c r="AM22" s="628" t="s">
        <v>170</v>
      </c>
      <c r="AN22" s="629"/>
      <c r="AO22" s="629"/>
      <c r="AP22" s="629"/>
      <c r="AQ22" s="629"/>
      <c r="AR22" s="630"/>
      <c r="AS22" s="609" t="s">
        <v>167</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171</v>
      </c>
      <c r="AZ23" s="427"/>
      <c r="BA23" s="427"/>
      <c r="BB23" s="427"/>
      <c r="BC23" s="427"/>
      <c r="BD23" s="427"/>
      <c r="BE23" s="427"/>
      <c r="BF23" s="427"/>
      <c r="BG23" s="427"/>
      <c r="BH23" s="427"/>
      <c r="BI23" s="427"/>
      <c r="BJ23" s="427"/>
      <c r="BK23" s="427"/>
      <c r="BL23" s="427"/>
      <c r="BM23" s="428"/>
      <c r="BN23" s="466">
        <v>42397059</v>
      </c>
      <c r="BO23" s="467"/>
      <c r="BP23" s="467"/>
      <c r="BQ23" s="467"/>
      <c r="BR23" s="467"/>
      <c r="BS23" s="467"/>
      <c r="BT23" s="467"/>
      <c r="BU23" s="468"/>
      <c r="BV23" s="466">
        <v>39413981</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172</v>
      </c>
      <c r="F24" s="496"/>
      <c r="G24" s="496"/>
      <c r="H24" s="496"/>
      <c r="I24" s="496"/>
      <c r="J24" s="496"/>
      <c r="K24" s="497"/>
      <c r="L24" s="517">
        <v>1</v>
      </c>
      <c r="M24" s="518"/>
      <c r="N24" s="518"/>
      <c r="O24" s="518"/>
      <c r="P24" s="557"/>
      <c r="Q24" s="517">
        <v>8300</v>
      </c>
      <c r="R24" s="518"/>
      <c r="S24" s="518"/>
      <c r="T24" s="518"/>
      <c r="U24" s="518"/>
      <c r="V24" s="557"/>
      <c r="W24" s="616"/>
      <c r="X24" s="604"/>
      <c r="Y24" s="605"/>
      <c r="Z24" s="516" t="s">
        <v>173</v>
      </c>
      <c r="AA24" s="496"/>
      <c r="AB24" s="496"/>
      <c r="AC24" s="496"/>
      <c r="AD24" s="496"/>
      <c r="AE24" s="496"/>
      <c r="AF24" s="496"/>
      <c r="AG24" s="497"/>
      <c r="AH24" s="517">
        <v>520</v>
      </c>
      <c r="AI24" s="518"/>
      <c r="AJ24" s="518"/>
      <c r="AK24" s="518"/>
      <c r="AL24" s="557"/>
      <c r="AM24" s="517">
        <v>1604200</v>
      </c>
      <c r="AN24" s="518"/>
      <c r="AO24" s="518"/>
      <c r="AP24" s="518"/>
      <c r="AQ24" s="518"/>
      <c r="AR24" s="557"/>
      <c r="AS24" s="517">
        <v>3085</v>
      </c>
      <c r="AT24" s="518"/>
      <c r="AU24" s="518"/>
      <c r="AV24" s="518"/>
      <c r="AW24" s="518"/>
      <c r="AX24" s="519"/>
      <c r="AY24" s="636" t="s">
        <v>174</v>
      </c>
      <c r="AZ24" s="637"/>
      <c r="BA24" s="637"/>
      <c r="BB24" s="637"/>
      <c r="BC24" s="637"/>
      <c r="BD24" s="637"/>
      <c r="BE24" s="637"/>
      <c r="BF24" s="637"/>
      <c r="BG24" s="637"/>
      <c r="BH24" s="637"/>
      <c r="BI24" s="637"/>
      <c r="BJ24" s="637"/>
      <c r="BK24" s="637"/>
      <c r="BL24" s="637"/>
      <c r="BM24" s="638"/>
      <c r="BN24" s="466">
        <v>36851838</v>
      </c>
      <c r="BO24" s="467"/>
      <c r="BP24" s="467"/>
      <c r="BQ24" s="467"/>
      <c r="BR24" s="467"/>
      <c r="BS24" s="467"/>
      <c r="BT24" s="467"/>
      <c r="BU24" s="468"/>
      <c r="BV24" s="466">
        <v>35128811</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175</v>
      </c>
      <c r="F25" s="496"/>
      <c r="G25" s="496"/>
      <c r="H25" s="496"/>
      <c r="I25" s="496"/>
      <c r="J25" s="496"/>
      <c r="K25" s="497"/>
      <c r="L25" s="517">
        <v>2</v>
      </c>
      <c r="M25" s="518"/>
      <c r="N25" s="518"/>
      <c r="O25" s="518"/>
      <c r="P25" s="557"/>
      <c r="Q25" s="517">
        <v>6700</v>
      </c>
      <c r="R25" s="518"/>
      <c r="S25" s="518"/>
      <c r="T25" s="518"/>
      <c r="U25" s="518"/>
      <c r="V25" s="557"/>
      <c r="W25" s="616"/>
      <c r="X25" s="604"/>
      <c r="Y25" s="605"/>
      <c r="Z25" s="516" t="s">
        <v>176</v>
      </c>
      <c r="AA25" s="496"/>
      <c r="AB25" s="496"/>
      <c r="AC25" s="496"/>
      <c r="AD25" s="496"/>
      <c r="AE25" s="496"/>
      <c r="AF25" s="496"/>
      <c r="AG25" s="497"/>
      <c r="AH25" s="517" t="s">
        <v>139</v>
      </c>
      <c r="AI25" s="518"/>
      <c r="AJ25" s="518"/>
      <c r="AK25" s="518"/>
      <c r="AL25" s="557"/>
      <c r="AM25" s="517" t="s">
        <v>140</v>
      </c>
      <c r="AN25" s="518"/>
      <c r="AO25" s="518"/>
      <c r="AP25" s="518"/>
      <c r="AQ25" s="518"/>
      <c r="AR25" s="557"/>
      <c r="AS25" s="517" t="s">
        <v>130</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8963031</v>
      </c>
      <c r="BO25" s="430"/>
      <c r="BP25" s="430"/>
      <c r="BQ25" s="430"/>
      <c r="BR25" s="430"/>
      <c r="BS25" s="430"/>
      <c r="BT25" s="430"/>
      <c r="BU25" s="431"/>
      <c r="BV25" s="429">
        <v>10383516</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178</v>
      </c>
      <c r="F26" s="496"/>
      <c r="G26" s="496"/>
      <c r="H26" s="496"/>
      <c r="I26" s="496"/>
      <c r="J26" s="496"/>
      <c r="K26" s="497"/>
      <c r="L26" s="517">
        <v>1</v>
      </c>
      <c r="M26" s="518"/>
      <c r="N26" s="518"/>
      <c r="O26" s="518"/>
      <c r="P26" s="557"/>
      <c r="Q26" s="517">
        <v>5900</v>
      </c>
      <c r="R26" s="518"/>
      <c r="S26" s="518"/>
      <c r="T26" s="518"/>
      <c r="U26" s="518"/>
      <c r="V26" s="557"/>
      <c r="W26" s="616"/>
      <c r="X26" s="604"/>
      <c r="Y26" s="605"/>
      <c r="Z26" s="516" t="s">
        <v>179</v>
      </c>
      <c r="AA26" s="626"/>
      <c r="AB26" s="626"/>
      <c r="AC26" s="626"/>
      <c r="AD26" s="626"/>
      <c r="AE26" s="626"/>
      <c r="AF26" s="626"/>
      <c r="AG26" s="627"/>
      <c r="AH26" s="517">
        <v>67</v>
      </c>
      <c r="AI26" s="518"/>
      <c r="AJ26" s="518"/>
      <c r="AK26" s="518"/>
      <c r="AL26" s="557"/>
      <c r="AM26" s="517">
        <v>202742</v>
      </c>
      <c r="AN26" s="518"/>
      <c r="AO26" s="518"/>
      <c r="AP26" s="518"/>
      <c r="AQ26" s="518"/>
      <c r="AR26" s="557"/>
      <c r="AS26" s="517">
        <v>3026</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130</v>
      </c>
      <c r="BO26" s="467"/>
      <c r="BP26" s="467"/>
      <c r="BQ26" s="467"/>
      <c r="BR26" s="467"/>
      <c r="BS26" s="467"/>
      <c r="BT26" s="467"/>
      <c r="BU26" s="468"/>
      <c r="BV26" s="466" t="s">
        <v>140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4010</v>
      </c>
      <c r="R27" s="518"/>
      <c r="S27" s="518"/>
      <c r="T27" s="518"/>
      <c r="U27" s="518"/>
      <c r="V27" s="557"/>
      <c r="W27" s="616"/>
      <c r="X27" s="604"/>
      <c r="Y27" s="605"/>
      <c r="Z27" s="516" t="s">
        <v>182</v>
      </c>
      <c r="AA27" s="496"/>
      <c r="AB27" s="496"/>
      <c r="AC27" s="496"/>
      <c r="AD27" s="496"/>
      <c r="AE27" s="496"/>
      <c r="AF27" s="496"/>
      <c r="AG27" s="497"/>
      <c r="AH27" s="517">
        <v>2</v>
      </c>
      <c r="AI27" s="518"/>
      <c r="AJ27" s="518"/>
      <c r="AK27" s="518"/>
      <c r="AL27" s="557"/>
      <c r="AM27" s="517" t="s">
        <v>183</v>
      </c>
      <c r="AN27" s="518"/>
      <c r="AO27" s="518"/>
      <c r="AP27" s="518"/>
      <c r="AQ27" s="518"/>
      <c r="AR27" s="557"/>
      <c r="AS27" s="517" t="s">
        <v>184</v>
      </c>
      <c r="AT27" s="518"/>
      <c r="AU27" s="518"/>
      <c r="AV27" s="518"/>
      <c r="AW27" s="518"/>
      <c r="AX27" s="519"/>
      <c r="AY27" s="558" t="s">
        <v>185</v>
      </c>
      <c r="AZ27" s="559"/>
      <c r="BA27" s="559"/>
      <c r="BB27" s="559"/>
      <c r="BC27" s="559"/>
      <c r="BD27" s="559"/>
      <c r="BE27" s="559"/>
      <c r="BF27" s="559"/>
      <c r="BG27" s="559"/>
      <c r="BH27" s="559"/>
      <c r="BI27" s="559"/>
      <c r="BJ27" s="559"/>
      <c r="BK27" s="559"/>
      <c r="BL27" s="559"/>
      <c r="BM27" s="560"/>
      <c r="BN27" s="639" t="s">
        <v>130</v>
      </c>
      <c r="BO27" s="640"/>
      <c r="BP27" s="640"/>
      <c r="BQ27" s="640"/>
      <c r="BR27" s="640"/>
      <c r="BS27" s="640"/>
      <c r="BT27" s="640"/>
      <c r="BU27" s="641"/>
      <c r="BV27" s="639" t="s">
        <v>130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186</v>
      </c>
      <c r="F28" s="496"/>
      <c r="G28" s="496"/>
      <c r="H28" s="496"/>
      <c r="I28" s="496"/>
      <c r="J28" s="496"/>
      <c r="K28" s="497"/>
      <c r="L28" s="517">
        <v>1</v>
      </c>
      <c r="M28" s="518"/>
      <c r="N28" s="518"/>
      <c r="O28" s="518"/>
      <c r="P28" s="557"/>
      <c r="Q28" s="517">
        <v>3390</v>
      </c>
      <c r="R28" s="518"/>
      <c r="S28" s="518"/>
      <c r="T28" s="518"/>
      <c r="U28" s="518"/>
      <c r="V28" s="557"/>
      <c r="W28" s="616"/>
      <c r="X28" s="604"/>
      <c r="Y28" s="605"/>
      <c r="Z28" s="516" t="s">
        <v>187</v>
      </c>
      <c r="AA28" s="496"/>
      <c r="AB28" s="496"/>
      <c r="AC28" s="496"/>
      <c r="AD28" s="496"/>
      <c r="AE28" s="496"/>
      <c r="AF28" s="496"/>
      <c r="AG28" s="497"/>
      <c r="AH28" s="517" t="s">
        <v>130</v>
      </c>
      <c r="AI28" s="518"/>
      <c r="AJ28" s="518"/>
      <c r="AK28" s="518"/>
      <c r="AL28" s="557"/>
      <c r="AM28" s="517" t="s">
        <v>130</v>
      </c>
      <c r="AN28" s="518"/>
      <c r="AO28" s="518"/>
      <c r="AP28" s="518"/>
      <c r="AQ28" s="518"/>
      <c r="AR28" s="557"/>
      <c r="AS28" s="517" t="s">
        <v>140</v>
      </c>
      <c r="AT28" s="518"/>
      <c r="AU28" s="518"/>
      <c r="AV28" s="518"/>
      <c r="AW28" s="518"/>
      <c r="AX28" s="519"/>
      <c r="AY28" s="642" t="s">
        <v>188</v>
      </c>
      <c r="AZ28" s="643"/>
      <c r="BA28" s="643"/>
      <c r="BB28" s="644"/>
      <c r="BC28" s="426" t="s">
        <v>48</v>
      </c>
      <c r="BD28" s="427"/>
      <c r="BE28" s="427"/>
      <c r="BF28" s="427"/>
      <c r="BG28" s="427"/>
      <c r="BH28" s="427"/>
      <c r="BI28" s="427"/>
      <c r="BJ28" s="427"/>
      <c r="BK28" s="427"/>
      <c r="BL28" s="427"/>
      <c r="BM28" s="428"/>
      <c r="BN28" s="429">
        <v>6863108</v>
      </c>
      <c r="BO28" s="430"/>
      <c r="BP28" s="430"/>
      <c r="BQ28" s="430"/>
      <c r="BR28" s="430"/>
      <c r="BS28" s="430"/>
      <c r="BT28" s="430"/>
      <c r="BU28" s="431"/>
      <c r="BV28" s="429">
        <v>7534599</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189</v>
      </c>
      <c r="F29" s="496"/>
      <c r="G29" s="496"/>
      <c r="H29" s="496"/>
      <c r="I29" s="496"/>
      <c r="J29" s="496"/>
      <c r="K29" s="497"/>
      <c r="L29" s="517">
        <v>20</v>
      </c>
      <c r="M29" s="518"/>
      <c r="N29" s="518"/>
      <c r="O29" s="518"/>
      <c r="P29" s="557"/>
      <c r="Q29" s="517">
        <v>3200</v>
      </c>
      <c r="R29" s="518"/>
      <c r="S29" s="518"/>
      <c r="T29" s="518"/>
      <c r="U29" s="518"/>
      <c r="V29" s="557"/>
      <c r="W29" s="617"/>
      <c r="X29" s="618"/>
      <c r="Y29" s="619"/>
      <c r="Z29" s="516" t="s">
        <v>190</v>
      </c>
      <c r="AA29" s="496"/>
      <c r="AB29" s="496"/>
      <c r="AC29" s="496"/>
      <c r="AD29" s="496"/>
      <c r="AE29" s="496"/>
      <c r="AF29" s="496"/>
      <c r="AG29" s="497"/>
      <c r="AH29" s="517">
        <v>522</v>
      </c>
      <c r="AI29" s="518"/>
      <c r="AJ29" s="518"/>
      <c r="AK29" s="518"/>
      <c r="AL29" s="557"/>
      <c r="AM29" s="517">
        <v>1609064</v>
      </c>
      <c r="AN29" s="518"/>
      <c r="AO29" s="518"/>
      <c r="AP29" s="518"/>
      <c r="AQ29" s="518"/>
      <c r="AR29" s="557"/>
      <c r="AS29" s="517">
        <v>3082</v>
      </c>
      <c r="AT29" s="518"/>
      <c r="AU29" s="518"/>
      <c r="AV29" s="518"/>
      <c r="AW29" s="518"/>
      <c r="AX29" s="519"/>
      <c r="AY29" s="645"/>
      <c r="AZ29" s="646"/>
      <c r="BA29" s="646"/>
      <c r="BB29" s="647"/>
      <c r="BC29" s="500" t="s">
        <v>191</v>
      </c>
      <c r="BD29" s="501"/>
      <c r="BE29" s="501"/>
      <c r="BF29" s="501"/>
      <c r="BG29" s="501"/>
      <c r="BH29" s="501"/>
      <c r="BI29" s="501"/>
      <c r="BJ29" s="501"/>
      <c r="BK29" s="501"/>
      <c r="BL29" s="501"/>
      <c r="BM29" s="502"/>
      <c r="BN29" s="466">
        <v>2967547</v>
      </c>
      <c r="BO29" s="467"/>
      <c r="BP29" s="467"/>
      <c r="BQ29" s="467"/>
      <c r="BR29" s="467"/>
      <c r="BS29" s="467"/>
      <c r="BT29" s="467"/>
      <c r="BU29" s="468"/>
      <c r="BV29" s="466">
        <v>1781929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192</v>
      </c>
      <c r="X30" s="624"/>
      <c r="Y30" s="624"/>
      <c r="Z30" s="624"/>
      <c r="AA30" s="624"/>
      <c r="AB30" s="624"/>
      <c r="AC30" s="624"/>
      <c r="AD30" s="624"/>
      <c r="AE30" s="624"/>
      <c r="AF30" s="624"/>
      <c r="AG30" s="625"/>
      <c r="AH30" s="582">
        <v>94.9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12696755</v>
      </c>
      <c r="BO30" s="640"/>
      <c r="BP30" s="640"/>
      <c r="BQ30" s="640"/>
      <c r="BR30" s="640"/>
      <c r="BS30" s="640"/>
      <c r="BT30" s="640"/>
      <c r="BU30" s="641"/>
      <c r="BV30" s="639">
        <v>17941606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199</v>
      </c>
      <c r="D33" s="490"/>
      <c r="E33" s="455" t="s">
        <v>200</v>
      </c>
      <c r="F33" s="455"/>
      <c r="G33" s="455"/>
      <c r="H33" s="455"/>
      <c r="I33" s="455"/>
      <c r="J33" s="455"/>
      <c r="K33" s="455"/>
      <c r="L33" s="455"/>
      <c r="M33" s="455"/>
      <c r="N33" s="455"/>
      <c r="O33" s="455"/>
      <c r="P33" s="455"/>
      <c r="Q33" s="455"/>
      <c r="R33" s="455"/>
      <c r="S33" s="455"/>
      <c r="T33" s="215"/>
      <c r="U33" s="490" t="s">
        <v>201</v>
      </c>
      <c r="V33" s="490"/>
      <c r="W33" s="455" t="s">
        <v>202</v>
      </c>
      <c r="X33" s="455"/>
      <c r="Y33" s="455"/>
      <c r="Z33" s="455"/>
      <c r="AA33" s="455"/>
      <c r="AB33" s="455"/>
      <c r="AC33" s="455"/>
      <c r="AD33" s="455"/>
      <c r="AE33" s="455"/>
      <c r="AF33" s="455"/>
      <c r="AG33" s="455"/>
      <c r="AH33" s="455"/>
      <c r="AI33" s="455"/>
      <c r="AJ33" s="455"/>
      <c r="AK33" s="455"/>
      <c r="AL33" s="215"/>
      <c r="AM33" s="490" t="s">
        <v>199</v>
      </c>
      <c r="AN33" s="490"/>
      <c r="AO33" s="455" t="s">
        <v>203</v>
      </c>
      <c r="AP33" s="455"/>
      <c r="AQ33" s="455"/>
      <c r="AR33" s="455"/>
      <c r="AS33" s="455"/>
      <c r="AT33" s="455"/>
      <c r="AU33" s="455"/>
      <c r="AV33" s="455"/>
      <c r="AW33" s="455"/>
      <c r="AX33" s="455"/>
      <c r="AY33" s="455"/>
      <c r="AZ33" s="455"/>
      <c r="BA33" s="455"/>
      <c r="BB33" s="455"/>
      <c r="BC33" s="455"/>
      <c r="BD33" s="216"/>
      <c r="BE33" s="455" t="s">
        <v>204</v>
      </c>
      <c r="BF33" s="455"/>
      <c r="BG33" s="455" t="s">
        <v>205</v>
      </c>
      <c r="BH33" s="455"/>
      <c r="BI33" s="455"/>
      <c r="BJ33" s="455"/>
      <c r="BK33" s="455"/>
      <c r="BL33" s="455"/>
      <c r="BM33" s="455"/>
      <c r="BN33" s="455"/>
      <c r="BO33" s="455"/>
      <c r="BP33" s="455"/>
      <c r="BQ33" s="455"/>
      <c r="BR33" s="455"/>
      <c r="BS33" s="455"/>
      <c r="BT33" s="455"/>
      <c r="BU33" s="455"/>
      <c r="BV33" s="216"/>
      <c r="BW33" s="490" t="s">
        <v>204</v>
      </c>
      <c r="BX33" s="490"/>
      <c r="BY33" s="455" t="s">
        <v>206</v>
      </c>
      <c r="BZ33" s="455"/>
      <c r="CA33" s="455"/>
      <c r="CB33" s="455"/>
      <c r="CC33" s="455"/>
      <c r="CD33" s="455"/>
      <c r="CE33" s="455"/>
      <c r="CF33" s="455"/>
      <c r="CG33" s="455"/>
      <c r="CH33" s="455"/>
      <c r="CI33" s="455"/>
      <c r="CJ33" s="455"/>
      <c r="CK33" s="455"/>
      <c r="CL33" s="455"/>
      <c r="CM33" s="455"/>
      <c r="CN33" s="215"/>
      <c r="CO33" s="490" t="s">
        <v>199</v>
      </c>
      <c r="CP33" s="490"/>
      <c r="CQ33" s="455" t="s">
        <v>207</v>
      </c>
      <c r="CR33" s="455"/>
      <c r="CS33" s="455"/>
      <c r="CT33" s="455"/>
      <c r="CU33" s="455"/>
      <c r="CV33" s="455"/>
      <c r="CW33" s="455"/>
      <c r="CX33" s="455"/>
      <c r="CY33" s="455"/>
      <c r="CZ33" s="455"/>
      <c r="DA33" s="455"/>
      <c r="DB33" s="455"/>
      <c r="DC33" s="455"/>
      <c r="DD33" s="455"/>
      <c r="DE33" s="455"/>
      <c r="DF33" s="215"/>
      <c r="DG33" s="651" t="s">
        <v>208</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国民健康保険事業</v>
      </c>
      <c r="X34" s="653"/>
      <c r="Y34" s="653"/>
      <c r="Z34" s="653"/>
      <c r="AA34" s="653"/>
      <c r="AB34" s="653"/>
      <c r="AC34" s="653"/>
      <c r="AD34" s="653"/>
      <c r="AE34" s="653"/>
      <c r="AF34" s="653"/>
      <c r="AG34" s="653"/>
      <c r="AH34" s="653"/>
      <c r="AI34" s="653"/>
      <c r="AJ34" s="653"/>
      <c r="AK34" s="653"/>
      <c r="AL34" s="213"/>
      <c r="AM34" s="652">
        <f>IF(AO34="","",MAX(C34:D43,U34:V43)+1)</f>
        <v>9</v>
      </c>
      <c r="AN34" s="652"/>
      <c r="AO34" s="653" t="str">
        <f>IF('各会計、関係団体の財政状況及び健全化判断比率'!B33="","",'各会計、関係団体の財政状況及び健全化判断比率'!B33)</f>
        <v>水道事業</v>
      </c>
      <c r="AP34" s="653"/>
      <c r="AQ34" s="653"/>
      <c r="AR34" s="653"/>
      <c r="AS34" s="653"/>
      <c r="AT34" s="653"/>
      <c r="AU34" s="653"/>
      <c r="AV34" s="653"/>
      <c r="AW34" s="653"/>
      <c r="AX34" s="653"/>
      <c r="AY34" s="653"/>
      <c r="AZ34" s="653"/>
      <c r="BA34" s="653"/>
      <c r="BB34" s="653"/>
      <c r="BC34" s="653"/>
      <c r="BD34" s="213"/>
      <c r="BE34" s="652">
        <f>IF(BG34="","",MAX(C34:D43,U34:V43,AM34:AN43)+1)</f>
        <v>12</v>
      </c>
      <c r="BF34" s="652"/>
      <c r="BG34" s="653" t="str">
        <f>IF('各会計、関係団体の財政状況及び健全化判断比率'!B36="","",'各会計、関係団体の財政状況及び健全化判断比率'!B36)</f>
        <v>市場事業</v>
      </c>
      <c r="BH34" s="653"/>
      <c r="BI34" s="653"/>
      <c r="BJ34" s="653"/>
      <c r="BK34" s="653"/>
      <c r="BL34" s="653"/>
      <c r="BM34" s="653"/>
      <c r="BN34" s="653"/>
      <c r="BO34" s="653"/>
      <c r="BP34" s="653"/>
      <c r="BQ34" s="653"/>
      <c r="BR34" s="653"/>
      <c r="BS34" s="653"/>
      <c r="BT34" s="653"/>
      <c r="BU34" s="653"/>
      <c r="BV34" s="213"/>
      <c r="BW34" s="652">
        <f>IF(BY34="","",MAX(C34:D43,U34:V43,AM34:AN43,BE34:BF43)+1)</f>
        <v>16</v>
      </c>
      <c r="BX34" s="652"/>
      <c r="BY34" s="653" t="str">
        <f>IF('各会計、関係団体の財政状況及び健全化判断比率'!B68="","",'各会計、関係団体の財政状況及び健全化判断比率'!B68)</f>
        <v>宮古地区広域行政組合</v>
      </c>
      <c r="BZ34" s="653"/>
      <c r="CA34" s="653"/>
      <c r="CB34" s="653"/>
      <c r="CC34" s="653"/>
      <c r="CD34" s="653"/>
      <c r="CE34" s="653"/>
      <c r="CF34" s="653"/>
      <c r="CG34" s="653"/>
      <c r="CH34" s="653"/>
      <c r="CI34" s="653"/>
      <c r="CJ34" s="653"/>
      <c r="CK34" s="653"/>
      <c r="CL34" s="653"/>
      <c r="CM34" s="653"/>
      <c r="CN34" s="213"/>
      <c r="CO34" s="652">
        <f>IF(CQ34="","",MAX(C34:D43,U34:V43,AM34:AN43,BE34:BF43,BW34:BX43)+1)</f>
        <v>22</v>
      </c>
      <c r="CP34" s="652"/>
      <c r="CQ34" s="653" t="str">
        <f>IF('各会計、関係団体の財政状況及び健全化判断比率'!BS7="","",'各会計、関係団体の財政状況及び健全化判断比率'!BS7)</f>
        <v>宮古地区産業振興公社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墓地事業</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国民健康保険診療施設事業</v>
      </c>
      <c r="X35" s="653"/>
      <c r="Y35" s="653"/>
      <c r="Z35" s="653"/>
      <c r="AA35" s="653"/>
      <c r="AB35" s="653"/>
      <c r="AC35" s="653"/>
      <c r="AD35" s="653"/>
      <c r="AE35" s="653"/>
      <c r="AF35" s="653"/>
      <c r="AG35" s="653"/>
      <c r="AH35" s="653"/>
      <c r="AI35" s="653"/>
      <c r="AJ35" s="653"/>
      <c r="AK35" s="653"/>
      <c r="AL35" s="213"/>
      <c r="AM35" s="652">
        <f t="shared" ref="AM35:AM43" si="0">IF(AO35="","",AM34+1)</f>
        <v>10</v>
      </c>
      <c r="AN35" s="652"/>
      <c r="AO35" s="653" t="str">
        <f>IF('各会計、関係団体の財政状況及び健全化判断比率'!B34="","",'各会計、関係団体の財政状況及び健全化判断比率'!B34)</f>
        <v>公共下水道事業</v>
      </c>
      <c r="AP35" s="653"/>
      <c r="AQ35" s="653"/>
      <c r="AR35" s="653"/>
      <c r="AS35" s="653"/>
      <c r="AT35" s="653"/>
      <c r="AU35" s="653"/>
      <c r="AV35" s="653"/>
      <c r="AW35" s="653"/>
      <c r="AX35" s="653"/>
      <c r="AY35" s="653"/>
      <c r="AZ35" s="653"/>
      <c r="BA35" s="653"/>
      <c r="BB35" s="653"/>
      <c r="BC35" s="653"/>
      <c r="BD35" s="213"/>
      <c r="BE35" s="652">
        <f t="shared" ref="BE35:BE43" si="1">IF(BG35="","",BE34+1)</f>
        <v>13</v>
      </c>
      <c r="BF35" s="652"/>
      <c r="BG35" s="653" t="str">
        <f>IF('各会計、関係団体の財政状況及び健全化判断比率'!B37="","",'各会計、関係団体の財政状況及び健全化判断比率'!B37)</f>
        <v>農業集落排水事業</v>
      </c>
      <c r="BH35" s="653"/>
      <c r="BI35" s="653"/>
      <c r="BJ35" s="653"/>
      <c r="BK35" s="653"/>
      <c r="BL35" s="653"/>
      <c r="BM35" s="653"/>
      <c r="BN35" s="653"/>
      <c r="BO35" s="653"/>
      <c r="BP35" s="653"/>
      <c r="BQ35" s="653"/>
      <c r="BR35" s="653"/>
      <c r="BS35" s="653"/>
      <c r="BT35" s="653"/>
      <c r="BU35" s="653"/>
      <c r="BV35" s="213"/>
      <c r="BW35" s="652">
        <f t="shared" ref="BW35:BW43" si="2">IF(BY35="","",BW34+1)</f>
        <v>17</v>
      </c>
      <c r="BX35" s="652"/>
      <c r="BY35" s="653" t="str">
        <f>IF('各会計、関係団体の財政状況及び健全化判断比率'!B69="","",'各会計、関係団体の財政状況及び健全化判断比率'!B69)</f>
        <v>岩手県沿岸知的障害児施設組合</v>
      </c>
      <c r="BZ35" s="653"/>
      <c r="CA35" s="653"/>
      <c r="CB35" s="653"/>
      <c r="CC35" s="653"/>
      <c r="CD35" s="653"/>
      <c r="CE35" s="653"/>
      <c r="CF35" s="653"/>
      <c r="CG35" s="653"/>
      <c r="CH35" s="653"/>
      <c r="CI35" s="653"/>
      <c r="CJ35" s="653"/>
      <c r="CK35" s="653"/>
      <c r="CL35" s="653"/>
      <c r="CM35" s="653"/>
      <c r="CN35" s="213"/>
      <c r="CO35" s="652">
        <f t="shared" ref="CO35:CO43" si="3">IF(CQ35="","",CO34+1)</f>
        <v>23</v>
      </c>
      <c r="CP35" s="652"/>
      <c r="CQ35" s="653" t="str">
        <f>IF('各会計、関係団体の財政状況及び健全化判断比率'!BS8="","",'各会計、関係団体の財政状況及び健全化判断比率'!BS8)</f>
        <v>新里産業開発公社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川井地域バス事業</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介護保険事業</v>
      </c>
      <c r="X36" s="653"/>
      <c r="Y36" s="653"/>
      <c r="Z36" s="653"/>
      <c r="AA36" s="653"/>
      <c r="AB36" s="653"/>
      <c r="AC36" s="653"/>
      <c r="AD36" s="653"/>
      <c r="AE36" s="653"/>
      <c r="AF36" s="653"/>
      <c r="AG36" s="653"/>
      <c r="AH36" s="653"/>
      <c r="AI36" s="653"/>
      <c r="AJ36" s="653"/>
      <c r="AK36" s="653"/>
      <c r="AL36" s="213"/>
      <c r="AM36" s="652">
        <f t="shared" si="0"/>
        <v>11</v>
      </c>
      <c r="AN36" s="652"/>
      <c r="AO36" s="653" t="str">
        <f>IF('各会計、関係団体の財政状況及び健全化判断比率'!B35="","",'各会計、関係団体の財政状況及び健全化判断比率'!B35)</f>
        <v>特定環境保全公共下水道事業</v>
      </c>
      <c r="AP36" s="653"/>
      <c r="AQ36" s="653"/>
      <c r="AR36" s="653"/>
      <c r="AS36" s="653"/>
      <c r="AT36" s="653"/>
      <c r="AU36" s="653"/>
      <c r="AV36" s="653"/>
      <c r="AW36" s="653"/>
      <c r="AX36" s="653"/>
      <c r="AY36" s="653"/>
      <c r="AZ36" s="653"/>
      <c r="BA36" s="653"/>
      <c r="BB36" s="653"/>
      <c r="BC36" s="653"/>
      <c r="BD36" s="213"/>
      <c r="BE36" s="652">
        <f t="shared" si="1"/>
        <v>14</v>
      </c>
      <c r="BF36" s="652"/>
      <c r="BG36" s="653" t="str">
        <f>IF('各会計、関係団体の財政状況及び健全化判断比率'!B38="","",'各会計、関係団体の財政状況及び健全化判断比率'!B38)</f>
        <v>漁業集落排水事業</v>
      </c>
      <c r="BH36" s="653"/>
      <c r="BI36" s="653"/>
      <c r="BJ36" s="653"/>
      <c r="BK36" s="653"/>
      <c r="BL36" s="653"/>
      <c r="BM36" s="653"/>
      <c r="BN36" s="653"/>
      <c r="BO36" s="653"/>
      <c r="BP36" s="653"/>
      <c r="BQ36" s="653"/>
      <c r="BR36" s="653"/>
      <c r="BS36" s="653"/>
      <c r="BT36" s="653"/>
      <c r="BU36" s="653"/>
      <c r="BV36" s="213"/>
      <c r="BW36" s="652">
        <f t="shared" si="2"/>
        <v>18</v>
      </c>
      <c r="BX36" s="652"/>
      <c r="BY36" s="653" t="str">
        <f>IF('各会計、関係団体の財政状況及び健全化判断比率'!B70="","",'各会計、関係団体の財政状況及び健全化判断比率'!B70)</f>
        <v>岩手県市町村総合事務組合（一般会計）</v>
      </c>
      <c r="BZ36" s="653"/>
      <c r="CA36" s="653"/>
      <c r="CB36" s="653"/>
      <c r="CC36" s="653"/>
      <c r="CD36" s="653"/>
      <c r="CE36" s="653"/>
      <c r="CF36" s="653"/>
      <c r="CG36" s="653"/>
      <c r="CH36" s="653"/>
      <c r="CI36" s="653"/>
      <c r="CJ36" s="653"/>
      <c r="CK36" s="653"/>
      <c r="CL36" s="653"/>
      <c r="CM36" s="653"/>
      <c r="CN36" s="213"/>
      <c r="CO36" s="652">
        <f t="shared" si="3"/>
        <v>24</v>
      </c>
      <c r="CP36" s="652"/>
      <c r="CQ36" s="653" t="str">
        <f>IF('各会計、関係団体の財政状況及び健全化判断比率'!BS9="","",'各会計、関係団体の財政状況及び健全化判断比率'!BS9)</f>
        <v>川井産業振興公社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7</v>
      </c>
      <c r="V37" s="652"/>
      <c r="W37" s="653" t="str">
        <f>IF('各会計、関係団体の財政状況及び健全化判断比率'!B31="","",'各会計、関係団体の財政状況及び健全化判断比率'!B31)</f>
        <v>介護保険サービス事業</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15</v>
      </c>
      <c r="BF37" s="652"/>
      <c r="BG37" s="653" t="str">
        <f>IF('各会計、関係団体の財政状況及び健全化判断比率'!B39="","",'各会計、関係団体の財政状況及び健全化判断比率'!B39)</f>
        <v>特定地域生活排水処理事業</v>
      </c>
      <c r="BH37" s="653"/>
      <c r="BI37" s="653"/>
      <c r="BJ37" s="653"/>
      <c r="BK37" s="653"/>
      <c r="BL37" s="653"/>
      <c r="BM37" s="653"/>
      <c r="BN37" s="653"/>
      <c r="BO37" s="653"/>
      <c r="BP37" s="653"/>
      <c r="BQ37" s="653"/>
      <c r="BR37" s="653"/>
      <c r="BS37" s="653"/>
      <c r="BT37" s="653"/>
      <c r="BU37" s="653"/>
      <c r="BV37" s="213"/>
      <c r="BW37" s="652">
        <f t="shared" si="2"/>
        <v>19</v>
      </c>
      <c r="BX37" s="652"/>
      <c r="BY37" s="653" t="str">
        <f>IF('各会計、関係団体の財政状況及び健全化判断比率'!B71="","",'各会計、関係団体の財政状況及び健全化判断比率'!B71)</f>
        <v>岩手県市町村総合事務組合（特別会計）</v>
      </c>
      <c r="BZ37" s="653"/>
      <c r="CA37" s="653"/>
      <c r="CB37" s="653"/>
      <c r="CC37" s="653"/>
      <c r="CD37" s="653"/>
      <c r="CE37" s="653"/>
      <c r="CF37" s="653"/>
      <c r="CG37" s="653"/>
      <c r="CH37" s="653"/>
      <c r="CI37" s="653"/>
      <c r="CJ37" s="653"/>
      <c r="CK37" s="653"/>
      <c r="CL37" s="653"/>
      <c r="CM37" s="653"/>
      <c r="CN37" s="213"/>
      <c r="CO37" s="652">
        <f t="shared" si="3"/>
        <v>25</v>
      </c>
      <c r="CP37" s="652"/>
      <c r="CQ37" s="653" t="str">
        <f>IF('各会計、関係団体の財政状況及び健全化判断比率'!BS10="","",'各会計、関係団体の財政状況及び健全化判断比率'!BS10)</f>
        <v>川井交通</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f t="shared" si="4"/>
        <v>8</v>
      </c>
      <c r="V38" s="652"/>
      <c r="W38" s="653" t="str">
        <f>IF('各会計、関係団体の財政状況及び健全化判断比率'!B32="","",'各会計、関係団体の財政状況及び健全化判断比率'!B32)</f>
        <v>後期高齢者医療事業</v>
      </c>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20</v>
      </c>
      <c r="BX38" s="652"/>
      <c r="BY38" s="653" t="str">
        <f>IF('各会計、関係団体の財政状況及び健全化判断比率'!B72="","",'各会計、関係団体の財政状況及び健全化判断比率'!B72)</f>
        <v>岩手県後期高齢者医療広域連合（一般会計）</v>
      </c>
      <c r="BZ38" s="653"/>
      <c r="CA38" s="653"/>
      <c r="CB38" s="653"/>
      <c r="CC38" s="653"/>
      <c r="CD38" s="653"/>
      <c r="CE38" s="653"/>
      <c r="CF38" s="653"/>
      <c r="CG38" s="653"/>
      <c r="CH38" s="653"/>
      <c r="CI38" s="653"/>
      <c r="CJ38" s="653"/>
      <c r="CK38" s="653"/>
      <c r="CL38" s="653"/>
      <c r="CM38" s="653"/>
      <c r="CN38" s="213"/>
      <c r="CO38" s="652">
        <f t="shared" si="3"/>
        <v>26</v>
      </c>
      <c r="CP38" s="652"/>
      <c r="CQ38" s="653" t="str">
        <f>IF('各会計、関係団体の財政状況及び健全化判断比率'!BS11="","",'各会計、関係団体の財政状況及び健全化判断比率'!BS11)</f>
        <v>グリーンピア三陸みやこ</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21</v>
      </c>
      <c r="BX39" s="652"/>
      <c r="BY39" s="653" t="str">
        <f>IF('各会計、関係団体の財政状況及び健全化判断比率'!B73="","",'各会計、関係団体の財政状況及び健全化判断比率'!B73)</f>
        <v>岩手県後期高齢者医療広域連合（特別会計）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209</v>
      </c>
      <c r="C46" s="185"/>
      <c r="D46" s="185"/>
      <c r="E46" s="185" t="s">
        <v>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213</v>
      </c>
    </row>
    <row r="50" spans="5:5" x14ac:dyDescent="0.15">
      <c r="E50" s="187" t="s">
        <v>214</v>
      </c>
    </row>
    <row r="51" spans="5:5" x14ac:dyDescent="0.15">
      <c r="E51" s="187" t="s">
        <v>215</v>
      </c>
    </row>
    <row r="52" spans="5:5" x14ac:dyDescent="0.15">
      <c r="E52" s="187" t="s">
        <v>216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m6041wHsx9iHK+zpaXOzsXxzJvSFdudRXpIfetONUX0zov00jQJbV/a1IEn39/7pX9XljAoHilBsZYg+FsQnw==" saltValue="q8YMbAYcHuC4YA6ovj9VG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583</v>
      </c>
      <c r="G33" s="29" t="s">
        <v>584</v>
      </c>
      <c r="H33" s="29" t="s">
        <v>585</v>
      </c>
      <c r="I33" s="29" t="s">
        <v>586</v>
      </c>
      <c r="J33" s="30" t="s">
        <v>587</v>
      </c>
      <c r="K33" s="22"/>
      <c r="L33" s="22"/>
      <c r="M33" s="22"/>
      <c r="N33" s="22"/>
      <c r="O33" s="22"/>
      <c r="P33" s="22"/>
    </row>
    <row r="34" spans="1:16" ht="39" customHeight="1" x14ac:dyDescent="0.15">
      <c r="A34" s="22"/>
      <c r="B34" s="31"/>
      <c r="C34" s="1244" t="s">
        <v>592</v>
      </c>
      <c r="D34" s="1244"/>
      <c r="E34" s="1245"/>
      <c r="F34" s="32">
        <v>8.8699999999999992</v>
      </c>
      <c r="G34" s="33">
        <v>21.51</v>
      </c>
      <c r="H34" s="33">
        <v>13.67</v>
      </c>
      <c r="I34" s="33">
        <v>9.9499999999999993</v>
      </c>
      <c r="J34" s="34">
        <v>11.16</v>
      </c>
      <c r="K34" s="22"/>
      <c r="L34" s="22"/>
      <c r="M34" s="22"/>
      <c r="N34" s="22"/>
      <c r="O34" s="22"/>
      <c r="P34" s="22"/>
    </row>
    <row r="35" spans="1:16" ht="39" customHeight="1" x14ac:dyDescent="0.15">
      <c r="A35" s="22"/>
      <c r="B35" s="35"/>
      <c r="C35" s="1238" t="s">
        <v>593</v>
      </c>
      <c r="D35" s="1239"/>
      <c r="E35" s="1240"/>
      <c r="F35" s="36">
        <v>3.97</v>
      </c>
      <c r="G35" s="37">
        <v>5.16</v>
      </c>
      <c r="H35" s="37">
        <v>6.3</v>
      </c>
      <c r="I35" s="37">
        <v>6.93</v>
      </c>
      <c r="J35" s="38">
        <v>7.33</v>
      </c>
      <c r="K35" s="22"/>
      <c r="L35" s="22"/>
      <c r="M35" s="22"/>
      <c r="N35" s="22"/>
      <c r="O35" s="22"/>
      <c r="P35" s="22"/>
    </row>
    <row r="36" spans="1:16" ht="39" customHeight="1" x14ac:dyDescent="0.15">
      <c r="A36" s="22"/>
      <c r="B36" s="35"/>
      <c r="C36" s="1238" t="s">
        <v>594</v>
      </c>
      <c r="D36" s="1239"/>
      <c r="E36" s="1240"/>
      <c r="F36" s="36">
        <v>3.26</v>
      </c>
      <c r="G36" s="37">
        <v>3.82</v>
      </c>
      <c r="H36" s="37">
        <v>4.17</v>
      </c>
      <c r="I36" s="37">
        <v>4.9800000000000004</v>
      </c>
      <c r="J36" s="38">
        <v>4</v>
      </c>
      <c r="K36" s="22"/>
      <c r="L36" s="22"/>
      <c r="M36" s="22"/>
      <c r="N36" s="22"/>
      <c r="O36" s="22"/>
      <c r="P36" s="22"/>
    </row>
    <row r="37" spans="1:16" ht="39" customHeight="1" x14ac:dyDescent="0.15">
      <c r="A37" s="22"/>
      <c r="B37" s="35"/>
      <c r="C37" s="1238" t="s">
        <v>595</v>
      </c>
      <c r="D37" s="1239"/>
      <c r="E37" s="1240"/>
      <c r="F37" s="36">
        <v>0.97</v>
      </c>
      <c r="G37" s="37">
        <v>0.81</v>
      </c>
      <c r="H37" s="37">
        <v>1.53</v>
      </c>
      <c r="I37" s="37">
        <v>2.06</v>
      </c>
      <c r="J37" s="38">
        <v>0.93</v>
      </c>
      <c r="K37" s="22"/>
      <c r="L37" s="22"/>
      <c r="M37" s="22"/>
      <c r="N37" s="22"/>
      <c r="O37" s="22"/>
      <c r="P37" s="22"/>
    </row>
    <row r="38" spans="1:16" ht="39" customHeight="1" x14ac:dyDescent="0.15">
      <c r="A38" s="22"/>
      <c r="B38" s="35"/>
      <c r="C38" s="1238" t="s">
        <v>596</v>
      </c>
      <c r="D38" s="1239"/>
      <c r="E38" s="1240"/>
      <c r="F38" s="36">
        <v>0.15</v>
      </c>
      <c r="G38" s="37">
        <v>0.01</v>
      </c>
      <c r="H38" s="37">
        <v>0</v>
      </c>
      <c r="I38" s="37">
        <v>0.06</v>
      </c>
      <c r="J38" s="38">
        <v>0.2</v>
      </c>
      <c r="K38" s="22"/>
      <c r="L38" s="22"/>
      <c r="M38" s="22"/>
      <c r="N38" s="22"/>
      <c r="O38" s="22"/>
      <c r="P38" s="22"/>
    </row>
    <row r="39" spans="1:16" ht="39" customHeight="1" x14ac:dyDescent="0.15">
      <c r="A39" s="22"/>
      <c r="B39" s="35"/>
      <c r="C39" s="1238" t="s">
        <v>597</v>
      </c>
      <c r="D39" s="1239"/>
      <c r="E39" s="1240"/>
      <c r="F39" s="36">
        <v>0.11</v>
      </c>
      <c r="G39" s="37">
        <v>0.09</v>
      </c>
      <c r="H39" s="37" t="s">
        <v>598</v>
      </c>
      <c r="I39" s="37">
        <v>0.1</v>
      </c>
      <c r="J39" s="38">
        <v>0.11</v>
      </c>
      <c r="K39" s="22"/>
      <c r="L39" s="22"/>
      <c r="M39" s="22"/>
      <c r="N39" s="22"/>
      <c r="O39" s="22"/>
      <c r="P39" s="22"/>
    </row>
    <row r="40" spans="1:16" ht="39" customHeight="1" x14ac:dyDescent="0.15">
      <c r="A40" s="22"/>
      <c r="B40" s="35"/>
      <c r="C40" s="1238" t="s">
        <v>599</v>
      </c>
      <c r="D40" s="1239"/>
      <c r="E40" s="1240"/>
      <c r="F40" s="36">
        <v>0</v>
      </c>
      <c r="G40" s="37">
        <v>0</v>
      </c>
      <c r="H40" s="37">
        <v>0.01</v>
      </c>
      <c r="I40" s="37">
        <v>0.01</v>
      </c>
      <c r="J40" s="38">
        <v>0.03</v>
      </c>
      <c r="K40" s="22"/>
      <c r="L40" s="22"/>
      <c r="M40" s="22"/>
      <c r="N40" s="22"/>
      <c r="O40" s="22"/>
      <c r="P40" s="22"/>
    </row>
    <row r="41" spans="1:16" ht="39" customHeight="1" x14ac:dyDescent="0.15">
      <c r="A41" s="22"/>
      <c r="B41" s="35"/>
      <c r="C41" s="1238" t="s">
        <v>600</v>
      </c>
      <c r="D41" s="1239"/>
      <c r="E41" s="1240"/>
      <c r="F41" s="36">
        <v>0.01</v>
      </c>
      <c r="G41" s="37">
        <v>0.01</v>
      </c>
      <c r="H41" s="37">
        <v>0.02</v>
      </c>
      <c r="I41" s="37">
        <v>0.02</v>
      </c>
      <c r="J41" s="38">
        <v>0.02</v>
      </c>
      <c r="K41" s="22"/>
      <c r="L41" s="22"/>
      <c r="M41" s="22"/>
      <c r="N41" s="22"/>
      <c r="O41" s="22"/>
      <c r="P41" s="22"/>
    </row>
    <row r="42" spans="1:16" ht="39" customHeight="1" x14ac:dyDescent="0.15">
      <c r="A42" s="22"/>
      <c r="B42" s="39"/>
      <c r="C42" s="1238" t="s">
        <v>601</v>
      </c>
      <c r="D42" s="1239"/>
      <c r="E42" s="1240"/>
      <c r="F42" s="36" t="s">
        <v>542</v>
      </c>
      <c r="G42" s="37" t="s">
        <v>542</v>
      </c>
      <c r="H42" s="37" t="s">
        <v>542</v>
      </c>
      <c r="I42" s="37" t="s">
        <v>542</v>
      </c>
      <c r="J42" s="38" t="s">
        <v>542</v>
      </c>
      <c r="K42" s="22"/>
      <c r="L42" s="22"/>
      <c r="M42" s="22"/>
      <c r="N42" s="22"/>
      <c r="O42" s="22"/>
      <c r="P42" s="22"/>
    </row>
    <row r="43" spans="1:16" ht="39" customHeight="1" thickBot="1" x14ac:dyDescent="0.2">
      <c r="A43" s="22"/>
      <c r="B43" s="40"/>
      <c r="C43" s="1241" t="s">
        <v>602</v>
      </c>
      <c r="D43" s="1242"/>
      <c r="E43" s="1243"/>
      <c r="F43" s="41">
        <v>0.02</v>
      </c>
      <c r="G43" s="42">
        <v>0.02</v>
      </c>
      <c r="H43" s="42">
        <v>0.03</v>
      </c>
      <c r="I43" s="42">
        <v>0.01</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H7ibF5kDQl1Iy9lLtjnddX1HWfYX8kQFxfHP9t5MPQRhlEcQK0c3TwRie02M4/DAf5ZitFDlw86MqADVnrt4Q==" saltValue="0yxv4PCdtfXUkS9gDTMe4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583</v>
      </c>
      <c r="L44" s="56" t="s">
        <v>584</v>
      </c>
      <c r="M44" s="56" t="s">
        <v>585</v>
      </c>
      <c r="N44" s="56" t="s">
        <v>586</v>
      </c>
      <c r="O44" s="57" t="s">
        <v>587</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4015</v>
      </c>
      <c r="L45" s="60">
        <v>3894</v>
      </c>
      <c r="M45" s="60">
        <v>3753</v>
      </c>
      <c r="N45" s="60">
        <v>3359</v>
      </c>
      <c r="O45" s="61">
        <v>3221</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542</v>
      </c>
      <c r="L46" s="64" t="s">
        <v>542</v>
      </c>
      <c r="M46" s="64" t="s">
        <v>542</v>
      </c>
      <c r="N46" s="64" t="s">
        <v>542</v>
      </c>
      <c r="O46" s="65" t="s">
        <v>542</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542</v>
      </c>
      <c r="L47" s="64" t="s">
        <v>542</v>
      </c>
      <c r="M47" s="64" t="s">
        <v>542</v>
      </c>
      <c r="N47" s="64" t="s">
        <v>542</v>
      </c>
      <c r="O47" s="65" t="s">
        <v>542</v>
      </c>
      <c r="P47" s="48"/>
      <c r="Q47" s="48"/>
      <c r="R47" s="48"/>
      <c r="S47" s="48"/>
      <c r="T47" s="48"/>
      <c r="U47" s="48"/>
    </row>
    <row r="48" spans="1:21" ht="30.75" customHeight="1" x14ac:dyDescent="0.15">
      <c r="A48" s="48"/>
      <c r="B48" s="1248"/>
      <c r="C48" s="1249"/>
      <c r="D48" s="62"/>
      <c r="E48" s="1254" t="s">
        <v>15</v>
      </c>
      <c r="F48" s="1254"/>
      <c r="G48" s="1254"/>
      <c r="H48" s="1254"/>
      <c r="I48" s="1254"/>
      <c r="J48" s="1255"/>
      <c r="K48" s="63">
        <v>880</v>
      </c>
      <c r="L48" s="64">
        <v>904</v>
      </c>
      <c r="M48" s="64">
        <v>820</v>
      </c>
      <c r="N48" s="64">
        <v>842</v>
      </c>
      <c r="O48" s="65">
        <v>677</v>
      </c>
      <c r="P48" s="48"/>
      <c r="Q48" s="48"/>
      <c r="R48" s="48"/>
      <c r="S48" s="48"/>
      <c r="T48" s="48"/>
      <c r="U48" s="48"/>
    </row>
    <row r="49" spans="1:21" ht="30.75" customHeight="1" x14ac:dyDescent="0.15">
      <c r="A49" s="48"/>
      <c r="B49" s="1248"/>
      <c r="C49" s="1249"/>
      <c r="D49" s="62"/>
      <c r="E49" s="1254" t="s">
        <v>16</v>
      </c>
      <c r="F49" s="1254"/>
      <c r="G49" s="1254"/>
      <c r="H49" s="1254"/>
      <c r="I49" s="1254"/>
      <c r="J49" s="1255"/>
      <c r="K49" s="63">
        <v>72</v>
      </c>
      <c r="L49" s="64">
        <v>53</v>
      </c>
      <c r="M49" s="64">
        <v>29</v>
      </c>
      <c r="N49" s="64">
        <v>28</v>
      </c>
      <c r="O49" s="65">
        <v>28</v>
      </c>
      <c r="P49" s="48"/>
      <c r="Q49" s="48"/>
      <c r="R49" s="48"/>
      <c r="S49" s="48"/>
      <c r="T49" s="48"/>
      <c r="U49" s="48"/>
    </row>
    <row r="50" spans="1:21" ht="30.75" customHeight="1" x14ac:dyDescent="0.15">
      <c r="A50" s="48"/>
      <c r="B50" s="1248"/>
      <c r="C50" s="1249"/>
      <c r="D50" s="62"/>
      <c r="E50" s="1254" t="s">
        <v>17</v>
      </c>
      <c r="F50" s="1254"/>
      <c r="G50" s="1254"/>
      <c r="H50" s="1254"/>
      <c r="I50" s="1254"/>
      <c r="J50" s="1255"/>
      <c r="K50" s="63">
        <v>29</v>
      </c>
      <c r="L50" s="64">
        <v>26</v>
      </c>
      <c r="M50" s="64">
        <v>21</v>
      </c>
      <c r="N50" s="64">
        <v>20</v>
      </c>
      <c r="O50" s="65">
        <v>19</v>
      </c>
      <c r="P50" s="48"/>
      <c r="Q50" s="48"/>
      <c r="R50" s="48"/>
      <c r="S50" s="48"/>
      <c r="T50" s="48"/>
      <c r="U50" s="48"/>
    </row>
    <row r="51" spans="1:21" ht="30.75" customHeight="1" x14ac:dyDescent="0.15">
      <c r="A51" s="48"/>
      <c r="B51" s="1250"/>
      <c r="C51" s="1251"/>
      <c r="D51" s="66"/>
      <c r="E51" s="1254" t="s">
        <v>18</v>
      </c>
      <c r="F51" s="1254"/>
      <c r="G51" s="1254"/>
      <c r="H51" s="1254"/>
      <c r="I51" s="1254"/>
      <c r="J51" s="1255"/>
      <c r="K51" s="63">
        <v>0</v>
      </c>
      <c r="L51" s="64" t="s">
        <v>542</v>
      </c>
      <c r="M51" s="64">
        <v>0</v>
      </c>
      <c r="N51" s="64">
        <v>0</v>
      </c>
      <c r="O51" s="65">
        <v>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3153</v>
      </c>
      <c r="L52" s="64">
        <v>3035</v>
      </c>
      <c r="M52" s="64">
        <v>2974</v>
      </c>
      <c r="N52" s="64">
        <v>2760</v>
      </c>
      <c r="O52" s="65">
        <v>2703</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1843</v>
      </c>
      <c r="L53" s="69">
        <v>1842</v>
      </c>
      <c r="M53" s="69">
        <v>1649</v>
      </c>
      <c r="N53" s="69">
        <v>1489</v>
      </c>
      <c r="O53" s="70">
        <v>1242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603</v>
      </c>
      <c r="L56" s="80" t="s">
        <v>604</v>
      </c>
      <c r="M56" s="80" t="s">
        <v>605</v>
      </c>
      <c r="N56" s="80" t="s">
        <v>606</v>
      </c>
      <c r="O56" s="81" t="s">
        <v>607</v>
      </c>
      <c r="P56" s="48"/>
      <c r="Q56" s="48"/>
      <c r="R56" s="48"/>
      <c r="S56" s="48"/>
      <c r="T56" s="48"/>
      <c r="U56" s="48"/>
    </row>
    <row r="57" spans="1:21" ht="31.5" customHeight="1" x14ac:dyDescent="0.15">
      <c r="B57" s="1262" t="s">
        <v>25</v>
      </c>
      <c r="C57" s="1263"/>
      <c r="D57" s="1266" t="s">
        <v>26</v>
      </c>
      <c r="E57" s="1267"/>
      <c r="F57" s="1267"/>
      <c r="G57" s="1267"/>
      <c r="H57" s="1267"/>
      <c r="I57" s="1267"/>
      <c r="J57" s="1268"/>
      <c r="K57" s="82">
        <v>0</v>
      </c>
      <c r="L57" s="83">
        <v>0</v>
      </c>
      <c r="M57" s="83">
        <v>0</v>
      </c>
      <c r="N57" s="83">
        <v>0</v>
      </c>
      <c r="O57" s="84">
        <v>0</v>
      </c>
    </row>
    <row r="58" spans="1:21" ht="31.5" customHeight="1" thickBot="1" x14ac:dyDescent="0.2">
      <c r="B58" s="1264"/>
      <c r="C58" s="1265"/>
      <c r="D58" s="1269" t="s">
        <v>27</v>
      </c>
      <c r="E58" s="1270"/>
      <c r="F58" s="1270"/>
      <c r="G58" s="1270"/>
      <c r="H58" s="1270"/>
      <c r="I58" s="1270"/>
      <c r="J58" s="1271"/>
      <c r="K58" s="85">
        <v>0</v>
      </c>
      <c r="L58" s="86">
        <v>0</v>
      </c>
      <c r="M58" s="86">
        <v>0</v>
      </c>
      <c r="N58" s="86">
        <v>0</v>
      </c>
      <c r="O58" s="87">
        <v>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wkOBQOQi+H5G3AXqwEedDv/Jj/keVlD3TTpxcUCU6Y54Ju7IwLGP9pQBxEbUYLsie1neNpnEExJailJqU73cA==" saltValue="kXB7Rou5ysv2UckgNeSNP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583</v>
      </c>
      <c r="J40" s="99" t="s">
        <v>584</v>
      </c>
      <c r="K40" s="99" t="s">
        <v>585</v>
      </c>
      <c r="L40" s="99" t="s">
        <v>586</v>
      </c>
      <c r="M40" s="100" t="s">
        <v>587</v>
      </c>
    </row>
    <row r="41" spans="2:13" ht="27.75" customHeight="1" x14ac:dyDescent="0.15">
      <c r="B41" s="1272" t="s">
        <v>30</v>
      </c>
      <c r="C41" s="1273"/>
      <c r="D41" s="101"/>
      <c r="E41" s="1278" t="s">
        <v>31</v>
      </c>
      <c r="F41" s="1278"/>
      <c r="G41" s="1278"/>
      <c r="H41" s="1279"/>
      <c r="I41" s="102">
        <v>34184</v>
      </c>
      <c r="J41" s="103">
        <v>34194</v>
      </c>
      <c r="K41" s="103">
        <v>36025</v>
      </c>
      <c r="L41" s="103">
        <v>39414</v>
      </c>
      <c r="M41" s="104">
        <v>42397</v>
      </c>
    </row>
    <row r="42" spans="2:13" ht="27.75" customHeight="1" x14ac:dyDescent="0.15">
      <c r="B42" s="1274"/>
      <c r="C42" s="1275"/>
      <c r="D42" s="105"/>
      <c r="E42" s="1280" t="s">
        <v>32</v>
      </c>
      <c r="F42" s="1280"/>
      <c r="G42" s="1280"/>
      <c r="H42" s="1281"/>
      <c r="I42" s="106">
        <v>117</v>
      </c>
      <c r="J42" s="107">
        <v>93</v>
      </c>
      <c r="K42" s="107">
        <v>74</v>
      </c>
      <c r="L42" s="107">
        <v>55</v>
      </c>
      <c r="M42" s="108">
        <v>37</v>
      </c>
    </row>
    <row r="43" spans="2:13" ht="27.75" customHeight="1" x14ac:dyDescent="0.15">
      <c r="B43" s="1274"/>
      <c r="C43" s="1275"/>
      <c r="D43" s="105"/>
      <c r="E43" s="1280" t="s">
        <v>33</v>
      </c>
      <c r="F43" s="1280"/>
      <c r="G43" s="1280"/>
      <c r="H43" s="1281"/>
      <c r="I43" s="106">
        <v>7309</v>
      </c>
      <c r="J43" s="107">
        <v>7626</v>
      </c>
      <c r="K43" s="107">
        <v>7670</v>
      </c>
      <c r="L43" s="107">
        <v>7382</v>
      </c>
      <c r="M43" s="108">
        <v>6825</v>
      </c>
    </row>
    <row r="44" spans="2:13" ht="27.75" customHeight="1" x14ac:dyDescent="0.15">
      <c r="B44" s="1274"/>
      <c r="C44" s="1275"/>
      <c r="D44" s="105"/>
      <c r="E44" s="1280" t="s">
        <v>34</v>
      </c>
      <c r="F44" s="1280"/>
      <c r="G44" s="1280"/>
      <c r="H44" s="1281"/>
      <c r="I44" s="106">
        <v>238</v>
      </c>
      <c r="J44" s="107">
        <v>188</v>
      </c>
      <c r="K44" s="107">
        <v>161</v>
      </c>
      <c r="L44" s="107">
        <v>135</v>
      </c>
      <c r="M44" s="108">
        <v>108</v>
      </c>
    </row>
    <row r="45" spans="2:13" ht="27.75" customHeight="1" x14ac:dyDescent="0.15">
      <c r="B45" s="1274"/>
      <c r="C45" s="1275"/>
      <c r="D45" s="105"/>
      <c r="E45" s="1280" t="s">
        <v>35</v>
      </c>
      <c r="F45" s="1280"/>
      <c r="G45" s="1280"/>
      <c r="H45" s="1281"/>
      <c r="I45" s="106">
        <v>5446</v>
      </c>
      <c r="J45" s="107">
        <v>5137</v>
      </c>
      <c r="K45" s="107">
        <v>4950</v>
      </c>
      <c r="L45" s="107">
        <v>4862</v>
      </c>
      <c r="M45" s="108">
        <v>4552</v>
      </c>
    </row>
    <row r="46" spans="2:13" ht="27.75" customHeight="1" x14ac:dyDescent="0.15">
      <c r="B46" s="1274"/>
      <c r="C46" s="1275"/>
      <c r="D46" s="109"/>
      <c r="E46" s="1280" t="s">
        <v>36</v>
      </c>
      <c r="F46" s="1280"/>
      <c r="G46" s="1280"/>
      <c r="H46" s="1281"/>
      <c r="I46" s="106" t="s">
        <v>542</v>
      </c>
      <c r="J46" s="107" t="s">
        <v>542</v>
      </c>
      <c r="K46" s="107" t="s">
        <v>542</v>
      </c>
      <c r="L46" s="107" t="s">
        <v>542</v>
      </c>
      <c r="M46" s="108" t="s">
        <v>542</v>
      </c>
    </row>
    <row r="47" spans="2:13" ht="27.75" customHeight="1" x14ac:dyDescent="0.15">
      <c r="B47" s="1274"/>
      <c r="C47" s="1275"/>
      <c r="D47" s="110"/>
      <c r="E47" s="1282" t="s">
        <v>37</v>
      </c>
      <c r="F47" s="1283"/>
      <c r="G47" s="1283"/>
      <c r="H47" s="1284"/>
      <c r="I47" s="106" t="s">
        <v>542</v>
      </c>
      <c r="J47" s="107" t="s">
        <v>542</v>
      </c>
      <c r="K47" s="107" t="s">
        <v>542</v>
      </c>
      <c r="L47" s="107" t="s">
        <v>542</v>
      </c>
      <c r="M47" s="108" t="s">
        <v>542</v>
      </c>
    </row>
    <row r="48" spans="2:13" ht="27.75" customHeight="1" x14ac:dyDescent="0.15">
      <c r="B48" s="1274"/>
      <c r="C48" s="1275"/>
      <c r="D48" s="105"/>
      <c r="E48" s="1280" t="s">
        <v>38</v>
      </c>
      <c r="F48" s="1280"/>
      <c r="G48" s="1280"/>
      <c r="H48" s="1281"/>
      <c r="I48" s="106" t="s">
        <v>542</v>
      </c>
      <c r="J48" s="107" t="s">
        <v>542</v>
      </c>
      <c r="K48" s="107" t="s">
        <v>542</v>
      </c>
      <c r="L48" s="107" t="s">
        <v>542</v>
      </c>
      <c r="M48" s="108" t="s">
        <v>542</v>
      </c>
    </row>
    <row r="49" spans="2:13" ht="27.75" customHeight="1" x14ac:dyDescent="0.15">
      <c r="B49" s="1276"/>
      <c r="C49" s="1277"/>
      <c r="D49" s="105"/>
      <c r="E49" s="1280" t="s">
        <v>39</v>
      </c>
      <c r="F49" s="1280"/>
      <c r="G49" s="1280"/>
      <c r="H49" s="1281"/>
      <c r="I49" s="106" t="s">
        <v>542</v>
      </c>
      <c r="J49" s="107" t="s">
        <v>542</v>
      </c>
      <c r="K49" s="107" t="s">
        <v>542</v>
      </c>
      <c r="L49" s="107" t="s">
        <v>542</v>
      </c>
      <c r="M49" s="108" t="s">
        <v>542</v>
      </c>
    </row>
    <row r="50" spans="2:13" ht="27.75" customHeight="1" x14ac:dyDescent="0.15">
      <c r="B50" s="1285" t="s">
        <v>40</v>
      </c>
      <c r="C50" s="1286"/>
      <c r="D50" s="111"/>
      <c r="E50" s="1280" t="s">
        <v>41</v>
      </c>
      <c r="F50" s="1280"/>
      <c r="G50" s="1280"/>
      <c r="H50" s="1281"/>
      <c r="I50" s="106">
        <v>12645</v>
      </c>
      <c r="J50" s="107">
        <v>12218</v>
      </c>
      <c r="K50" s="107">
        <v>12853</v>
      </c>
      <c r="L50" s="107">
        <v>12485</v>
      </c>
      <c r="M50" s="108">
        <v>13709</v>
      </c>
    </row>
    <row r="51" spans="2:13" ht="27.75" customHeight="1" x14ac:dyDescent="0.15">
      <c r="B51" s="1274"/>
      <c r="C51" s="1275"/>
      <c r="D51" s="105"/>
      <c r="E51" s="1280" t="s">
        <v>42</v>
      </c>
      <c r="F51" s="1280"/>
      <c r="G51" s="1280"/>
      <c r="H51" s="1281"/>
      <c r="I51" s="106">
        <v>1580</v>
      </c>
      <c r="J51" s="107">
        <v>2187</v>
      </c>
      <c r="K51" s="107">
        <v>2493</v>
      </c>
      <c r="L51" s="107">
        <v>2682</v>
      </c>
      <c r="M51" s="108">
        <v>2655</v>
      </c>
    </row>
    <row r="52" spans="2:13" ht="27.75" customHeight="1" x14ac:dyDescent="0.15">
      <c r="B52" s="1276"/>
      <c r="C52" s="1277"/>
      <c r="D52" s="105"/>
      <c r="E52" s="1280" t="s">
        <v>43</v>
      </c>
      <c r="F52" s="1280"/>
      <c r="G52" s="1280"/>
      <c r="H52" s="1281"/>
      <c r="I52" s="106">
        <v>30226</v>
      </c>
      <c r="J52" s="107">
        <v>29628</v>
      </c>
      <c r="K52" s="107">
        <v>30228</v>
      </c>
      <c r="L52" s="107">
        <v>32702</v>
      </c>
      <c r="M52" s="108">
        <v>34853</v>
      </c>
    </row>
    <row r="53" spans="2:13" ht="27.75" customHeight="1" thickBot="1" x14ac:dyDescent="0.2">
      <c r="B53" s="1287" t="s">
        <v>44</v>
      </c>
      <c r="C53" s="1288"/>
      <c r="D53" s="112"/>
      <c r="E53" s="1289" t="s">
        <v>45</v>
      </c>
      <c r="F53" s="1289"/>
      <c r="G53" s="1289"/>
      <c r="H53" s="1290"/>
      <c r="I53" s="113">
        <v>2843</v>
      </c>
      <c r="J53" s="114">
        <v>3205</v>
      </c>
      <c r="K53" s="114">
        <v>3306</v>
      </c>
      <c r="L53" s="114">
        <v>3979</v>
      </c>
      <c r="M53" s="115">
        <v>2703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7YnRLn2XYT540uo3AOFEQKcHyY1U957C2E72ln6yHoxVdFQwonmGAqqkd7VLe24OWNoWTCRUslwYoC4fZSGEg==" saltValue="wihoYE9ZWglRBmC77d214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585</v>
      </c>
      <c r="G54" s="124" t="s">
        <v>586</v>
      </c>
      <c r="H54" s="125" t="s">
        <v>587</v>
      </c>
    </row>
    <row r="55" spans="2:8" ht="52.5" customHeight="1" x14ac:dyDescent="0.15">
      <c r="B55" s="126"/>
      <c r="C55" s="1299" t="s">
        <v>48</v>
      </c>
      <c r="D55" s="1299"/>
      <c r="E55" s="1300"/>
      <c r="F55" s="127">
        <v>9382</v>
      </c>
      <c r="G55" s="127">
        <v>7535</v>
      </c>
      <c r="H55" s="128">
        <v>6863</v>
      </c>
    </row>
    <row r="56" spans="2:8" ht="52.5" customHeight="1" x14ac:dyDescent="0.15">
      <c r="B56" s="129"/>
      <c r="C56" s="1301" t="s">
        <v>49</v>
      </c>
      <c r="D56" s="1301"/>
      <c r="E56" s="1302"/>
      <c r="F56" s="130">
        <v>1656</v>
      </c>
      <c r="G56" s="130">
        <v>1782</v>
      </c>
      <c r="H56" s="131">
        <v>2968</v>
      </c>
    </row>
    <row r="57" spans="2:8" ht="53.25" customHeight="1" x14ac:dyDescent="0.15">
      <c r="B57" s="129"/>
      <c r="C57" s="1303" t="s">
        <v>50</v>
      </c>
      <c r="D57" s="1303"/>
      <c r="E57" s="1304"/>
      <c r="F57" s="132">
        <v>21084</v>
      </c>
      <c r="G57" s="132">
        <v>17942</v>
      </c>
      <c r="H57" s="133">
        <v>12697</v>
      </c>
    </row>
    <row r="58" spans="2:8" ht="45.75" customHeight="1" x14ac:dyDescent="0.15">
      <c r="B58" s="134"/>
      <c r="C58" s="1291" t="s">
        <v>619</v>
      </c>
      <c r="D58" s="1292"/>
      <c r="E58" s="1293"/>
      <c r="F58" s="135">
        <v>15708</v>
      </c>
      <c r="G58" s="135">
        <v>11952</v>
      </c>
      <c r="H58" s="136">
        <v>7102</v>
      </c>
    </row>
    <row r="59" spans="2:8" ht="45.75" customHeight="1" x14ac:dyDescent="0.15">
      <c r="B59" s="134"/>
      <c r="C59" s="1291" t="s">
        <v>620</v>
      </c>
      <c r="D59" s="1292"/>
      <c r="E59" s="1293"/>
      <c r="F59" s="135">
        <v>4444</v>
      </c>
      <c r="G59" s="135">
        <v>3928</v>
      </c>
      <c r="H59" s="136">
        <v>3192</v>
      </c>
    </row>
    <row r="60" spans="2:8" ht="45.75" customHeight="1" x14ac:dyDescent="0.15">
      <c r="B60" s="134"/>
      <c r="C60" s="1291" t="s">
        <v>621</v>
      </c>
      <c r="D60" s="1292"/>
      <c r="E60" s="1293"/>
      <c r="F60" s="135" t="s">
        <v>542</v>
      </c>
      <c r="G60" s="135">
        <v>1000</v>
      </c>
      <c r="H60" s="136">
        <v>1045</v>
      </c>
    </row>
    <row r="61" spans="2:8" ht="45.75" customHeight="1" x14ac:dyDescent="0.15">
      <c r="B61" s="134"/>
      <c r="C61" s="1291" t="s">
        <v>622</v>
      </c>
      <c r="D61" s="1292"/>
      <c r="E61" s="1293"/>
      <c r="F61" s="135">
        <v>306</v>
      </c>
      <c r="G61" s="135">
        <v>306</v>
      </c>
      <c r="H61" s="136">
        <v>306</v>
      </c>
    </row>
    <row r="62" spans="2:8" ht="45.75" customHeight="1" thickBot="1" x14ac:dyDescent="0.2">
      <c r="B62" s="137"/>
      <c r="C62" s="1294" t="s">
        <v>623</v>
      </c>
      <c r="D62" s="1295"/>
      <c r="E62" s="1296"/>
      <c r="F62" s="138">
        <v>0</v>
      </c>
      <c r="G62" s="138">
        <v>0</v>
      </c>
      <c r="H62" s="139">
        <v>192</v>
      </c>
    </row>
    <row r="63" spans="2:8" ht="52.5" customHeight="1" thickBot="1" x14ac:dyDescent="0.2">
      <c r="B63" s="140"/>
      <c r="C63" s="1297" t="s">
        <v>51</v>
      </c>
      <c r="D63" s="1297"/>
      <c r="E63" s="1298"/>
      <c r="F63" s="141">
        <v>32122</v>
      </c>
      <c r="G63" s="141">
        <v>27258</v>
      </c>
      <c r="H63" s="142">
        <v>22527</v>
      </c>
    </row>
    <row r="64" spans="2:8" ht="15" customHeight="1" x14ac:dyDescent="0.15"/>
    <row r="65" ht="0" hidden="1" customHeight="1" x14ac:dyDescent="0.15"/>
    <row r="66" ht="0" hidden="1" customHeight="1" x14ac:dyDescent="0.15"/>
  </sheetData>
  <sheetProtection algorithmName="SHA-512" hashValue="GKAztrbovv0UZk2Iqbc6hYeGLdw8KYqWBxnVzlmfqtQxqa9Ea+MUGq+yME8kJ9jyM92ov6W8e5mjFf7nNeQOWQ==" saltValue="gyN7Hi8NchGrmWy8GG7V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625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626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627</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628</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583</v>
      </c>
      <c r="BQ50" s="1311"/>
      <c r="BR50" s="1311"/>
      <c r="BS50" s="1311"/>
      <c r="BT50" s="1311"/>
      <c r="BU50" s="1311"/>
      <c r="BV50" s="1311"/>
      <c r="BW50" s="1311"/>
      <c r="BX50" s="1311" t="s">
        <v>584</v>
      </c>
      <c r="BY50" s="1311"/>
      <c r="BZ50" s="1311"/>
      <c r="CA50" s="1311"/>
      <c r="CB50" s="1311"/>
      <c r="CC50" s="1311"/>
      <c r="CD50" s="1311"/>
      <c r="CE50" s="1311"/>
      <c r="CF50" s="1311" t="s">
        <v>585</v>
      </c>
      <c r="CG50" s="1311"/>
      <c r="CH50" s="1311"/>
      <c r="CI50" s="1311"/>
      <c r="CJ50" s="1311"/>
      <c r="CK50" s="1311"/>
      <c r="CL50" s="1311"/>
      <c r="CM50" s="1311"/>
      <c r="CN50" s="1311" t="s">
        <v>586</v>
      </c>
      <c r="CO50" s="1311"/>
      <c r="CP50" s="1311"/>
      <c r="CQ50" s="1311"/>
      <c r="CR50" s="1311"/>
      <c r="CS50" s="1311"/>
      <c r="CT50" s="1311"/>
      <c r="CU50" s="1311"/>
      <c r="CV50" s="1311" t="s">
        <v>587</v>
      </c>
      <c r="CW50" s="1311"/>
      <c r="CX50" s="1311"/>
      <c r="CY50" s="1311"/>
      <c r="CZ50" s="1311"/>
      <c r="DA50" s="1311"/>
      <c r="DB50" s="1311"/>
      <c r="DC50" s="1311"/>
    </row>
    <row r="51" spans="1:109" ht="13.5" customHeight="1" x14ac:dyDescent="0.15">
      <c r="B51" s="394"/>
      <c r="G51" s="1322"/>
      <c r="H51" s="1322"/>
      <c r="I51" s="1327"/>
      <c r="J51" s="1327"/>
      <c r="K51" s="1312"/>
      <c r="L51" s="1312"/>
      <c r="M51" s="1312"/>
      <c r="N51" s="1312"/>
      <c r="AM51" s="403"/>
      <c r="AN51" s="1310" t="s">
        <v>629</v>
      </c>
      <c r="AO51" s="1310"/>
      <c r="AP51" s="1310"/>
      <c r="AQ51" s="1310"/>
      <c r="AR51" s="1310"/>
      <c r="AS51" s="1310"/>
      <c r="AT51" s="1310"/>
      <c r="AU51" s="1310"/>
      <c r="AV51" s="1310"/>
      <c r="AW51" s="1310"/>
      <c r="AX51" s="1310"/>
      <c r="AY51" s="1310"/>
      <c r="AZ51" s="1310"/>
      <c r="BA51" s="1310"/>
      <c r="BB51" s="1310" t="s">
        <v>630</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v>20.2</v>
      </c>
      <c r="BY51" s="1307"/>
      <c r="BZ51" s="1307"/>
      <c r="CA51" s="1307"/>
      <c r="CB51" s="1307"/>
      <c r="CC51" s="1307"/>
      <c r="CD51" s="1307"/>
      <c r="CE51" s="1307"/>
      <c r="CF51" s="1307">
        <v>21.6</v>
      </c>
      <c r="CG51" s="1307"/>
      <c r="CH51" s="1307"/>
      <c r="CI51" s="1307"/>
      <c r="CJ51" s="1307"/>
      <c r="CK51" s="1307"/>
      <c r="CL51" s="1307"/>
      <c r="CM51" s="1307"/>
      <c r="CN51" s="1307">
        <v>26.5</v>
      </c>
      <c r="CO51" s="1307"/>
      <c r="CP51" s="1307"/>
      <c r="CQ51" s="1307"/>
      <c r="CR51" s="1307"/>
      <c r="CS51" s="1307"/>
      <c r="CT51" s="1307"/>
      <c r="CU51" s="1307"/>
      <c r="CV51" s="1307">
        <v>18.2</v>
      </c>
      <c r="CW51" s="1307"/>
      <c r="CX51" s="1307"/>
      <c r="CY51" s="1307"/>
      <c r="CZ51" s="1307"/>
      <c r="DA51" s="1307"/>
      <c r="DB51" s="1307"/>
      <c r="DC51" s="1307"/>
    </row>
    <row r="52" spans="1:109" x14ac:dyDescent="0.15">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631</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59.1</v>
      </c>
      <c r="BY53" s="1307"/>
      <c r="BZ53" s="1307"/>
      <c r="CA53" s="1307"/>
      <c r="CB53" s="1307"/>
      <c r="CC53" s="1307"/>
      <c r="CD53" s="1307"/>
      <c r="CE53" s="1307"/>
      <c r="CF53" s="1307">
        <v>59.6</v>
      </c>
      <c r="CG53" s="1307"/>
      <c r="CH53" s="1307"/>
      <c r="CI53" s="1307"/>
      <c r="CJ53" s="1307"/>
      <c r="CK53" s="1307"/>
      <c r="CL53" s="1307"/>
      <c r="CM53" s="1307"/>
      <c r="CN53" s="1307">
        <v>60.6</v>
      </c>
      <c r="CO53" s="1307"/>
      <c r="CP53" s="1307"/>
      <c r="CQ53" s="1307"/>
      <c r="CR53" s="1307"/>
      <c r="CS53" s="1307"/>
      <c r="CT53" s="1307"/>
      <c r="CU53" s="1307"/>
      <c r="CV53" s="1307">
        <v>60</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632</v>
      </c>
      <c r="AO55" s="1311"/>
      <c r="AP55" s="1311"/>
      <c r="AQ55" s="1311"/>
      <c r="AR55" s="1311"/>
      <c r="AS55" s="1311"/>
      <c r="AT55" s="1311"/>
      <c r="AU55" s="1311"/>
      <c r="AV55" s="1311"/>
      <c r="AW55" s="1311"/>
      <c r="AX55" s="1311"/>
      <c r="AY55" s="1311"/>
      <c r="AZ55" s="1311"/>
      <c r="BA55" s="1311"/>
      <c r="BB55" s="1310" t="s">
        <v>630</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39</v>
      </c>
      <c r="BY55" s="1307"/>
      <c r="BZ55" s="1307"/>
      <c r="CA55" s="1307"/>
      <c r="CB55" s="1307"/>
      <c r="CC55" s="1307"/>
      <c r="CD55" s="1307"/>
      <c r="CE55" s="1307"/>
      <c r="CF55" s="1307">
        <v>33.1</v>
      </c>
      <c r="CG55" s="1307"/>
      <c r="CH55" s="1307"/>
      <c r="CI55" s="1307"/>
      <c r="CJ55" s="1307"/>
      <c r="CK55" s="1307"/>
      <c r="CL55" s="1307"/>
      <c r="CM55" s="1307"/>
      <c r="CN55" s="1307">
        <v>31.3</v>
      </c>
      <c r="CO55" s="1307"/>
      <c r="CP55" s="1307"/>
      <c r="CQ55" s="1307"/>
      <c r="CR55" s="1307"/>
      <c r="CS55" s="1307"/>
      <c r="CT55" s="1307"/>
      <c r="CU55" s="1307"/>
      <c r="CV55" s="1307">
        <v>25.3</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631</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55.4</v>
      </c>
      <c r="BY57" s="1307"/>
      <c r="BZ57" s="1307"/>
      <c r="CA57" s="1307"/>
      <c r="CB57" s="1307"/>
      <c r="CC57" s="1307"/>
      <c r="CD57" s="1307"/>
      <c r="CE57" s="1307"/>
      <c r="CF57" s="1307">
        <v>57.2</v>
      </c>
      <c r="CG57" s="1307"/>
      <c r="CH57" s="1307"/>
      <c r="CI57" s="1307"/>
      <c r="CJ57" s="1307"/>
      <c r="CK57" s="1307"/>
      <c r="CL57" s="1307"/>
      <c r="CM57" s="1307"/>
      <c r="CN57" s="1307">
        <v>58.5</v>
      </c>
      <c r="CO57" s="1307"/>
      <c r="CP57" s="1307"/>
      <c r="CQ57" s="1307"/>
      <c r="CR57" s="1307"/>
      <c r="CS57" s="1307"/>
      <c r="CT57" s="1307"/>
      <c r="CU57" s="1307"/>
      <c r="CV57" s="1307">
        <v>59.9</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633</v>
      </c>
    </row>
    <row r="64" spans="1:109" x14ac:dyDescent="0.15">
      <c r="B64" s="394"/>
      <c r="G64" s="401"/>
      <c r="I64" s="414"/>
      <c r="J64" s="414"/>
      <c r="K64" s="414"/>
      <c r="L64" s="414"/>
      <c r="M64" s="414"/>
      <c r="N64" s="415"/>
      <c r="AM64" s="401"/>
      <c r="AN64" s="401" t="s">
        <v>626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635</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628</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583</v>
      </c>
      <c r="BQ72" s="1311"/>
      <c r="BR72" s="1311"/>
      <c r="BS72" s="1311"/>
      <c r="BT72" s="1311"/>
      <c r="BU72" s="1311"/>
      <c r="BV72" s="1311"/>
      <c r="BW72" s="1311"/>
      <c r="BX72" s="1311" t="s">
        <v>584</v>
      </c>
      <c r="BY72" s="1311"/>
      <c r="BZ72" s="1311"/>
      <c r="CA72" s="1311"/>
      <c r="CB72" s="1311"/>
      <c r="CC72" s="1311"/>
      <c r="CD72" s="1311"/>
      <c r="CE72" s="1311"/>
      <c r="CF72" s="1311" t="s">
        <v>585</v>
      </c>
      <c r="CG72" s="1311"/>
      <c r="CH72" s="1311"/>
      <c r="CI72" s="1311"/>
      <c r="CJ72" s="1311"/>
      <c r="CK72" s="1311"/>
      <c r="CL72" s="1311"/>
      <c r="CM72" s="1311"/>
      <c r="CN72" s="1311" t="s">
        <v>586</v>
      </c>
      <c r="CO72" s="1311"/>
      <c r="CP72" s="1311"/>
      <c r="CQ72" s="1311"/>
      <c r="CR72" s="1311"/>
      <c r="CS72" s="1311"/>
      <c r="CT72" s="1311"/>
      <c r="CU72" s="1311"/>
      <c r="CV72" s="1311" t="s">
        <v>587</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629</v>
      </c>
      <c r="AO73" s="1310"/>
      <c r="AP73" s="1310"/>
      <c r="AQ73" s="1310"/>
      <c r="AR73" s="1310"/>
      <c r="AS73" s="1310"/>
      <c r="AT73" s="1310"/>
      <c r="AU73" s="1310"/>
      <c r="AV73" s="1310"/>
      <c r="AW73" s="1310"/>
      <c r="AX73" s="1310"/>
      <c r="AY73" s="1310"/>
      <c r="AZ73" s="1310"/>
      <c r="BA73" s="1310"/>
      <c r="BB73" s="1310" t="s">
        <v>630</v>
      </c>
      <c r="BC73" s="1310"/>
      <c r="BD73" s="1310"/>
      <c r="BE73" s="1310"/>
      <c r="BF73" s="1310"/>
      <c r="BG73" s="1310"/>
      <c r="BH73" s="1310"/>
      <c r="BI73" s="1310"/>
      <c r="BJ73" s="1310"/>
      <c r="BK73" s="1310"/>
      <c r="BL73" s="1310"/>
      <c r="BM73" s="1310"/>
      <c r="BN73" s="1310"/>
      <c r="BO73" s="1310"/>
      <c r="BP73" s="1307">
        <v>18.3</v>
      </c>
      <c r="BQ73" s="1307"/>
      <c r="BR73" s="1307"/>
      <c r="BS73" s="1307"/>
      <c r="BT73" s="1307"/>
      <c r="BU73" s="1307"/>
      <c r="BV73" s="1307"/>
      <c r="BW73" s="1307"/>
      <c r="BX73" s="1307">
        <v>20.2</v>
      </c>
      <c r="BY73" s="1307"/>
      <c r="BZ73" s="1307"/>
      <c r="CA73" s="1307"/>
      <c r="CB73" s="1307"/>
      <c r="CC73" s="1307"/>
      <c r="CD73" s="1307"/>
      <c r="CE73" s="1307"/>
      <c r="CF73" s="1307">
        <v>21.6</v>
      </c>
      <c r="CG73" s="1307"/>
      <c r="CH73" s="1307"/>
      <c r="CI73" s="1307"/>
      <c r="CJ73" s="1307"/>
      <c r="CK73" s="1307"/>
      <c r="CL73" s="1307"/>
      <c r="CM73" s="1307"/>
      <c r="CN73" s="1307">
        <v>26.5</v>
      </c>
      <c r="CO73" s="1307"/>
      <c r="CP73" s="1307"/>
      <c r="CQ73" s="1307"/>
      <c r="CR73" s="1307"/>
      <c r="CS73" s="1307"/>
      <c r="CT73" s="1307"/>
      <c r="CU73" s="1307"/>
      <c r="CV73" s="1307">
        <v>18.2</v>
      </c>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634</v>
      </c>
      <c r="BC75" s="1310"/>
      <c r="BD75" s="1310"/>
      <c r="BE75" s="1310"/>
      <c r="BF75" s="1310"/>
      <c r="BG75" s="1310"/>
      <c r="BH75" s="1310"/>
      <c r="BI75" s="1310"/>
      <c r="BJ75" s="1310"/>
      <c r="BK75" s="1310"/>
      <c r="BL75" s="1310"/>
      <c r="BM75" s="1310"/>
      <c r="BN75" s="1310"/>
      <c r="BO75" s="1310"/>
      <c r="BP75" s="1307">
        <v>11.6</v>
      </c>
      <c r="BQ75" s="1307"/>
      <c r="BR75" s="1307"/>
      <c r="BS75" s="1307"/>
      <c r="BT75" s="1307"/>
      <c r="BU75" s="1307"/>
      <c r="BV75" s="1307"/>
      <c r="BW75" s="1307"/>
      <c r="BX75" s="1307">
        <v>11.7</v>
      </c>
      <c r="BY75" s="1307"/>
      <c r="BZ75" s="1307"/>
      <c r="CA75" s="1307"/>
      <c r="CB75" s="1307"/>
      <c r="CC75" s="1307"/>
      <c r="CD75" s="1307"/>
      <c r="CE75" s="1307"/>
      <c r="CF75" s="1307">
        <v>11.4</v>
      </c>
      <c r="CG75" s="1307"/>
      <c r="CH75" s="1307"/>
      <c r="CI75" s="1307"/>
      <c r="CJ75" s="1307"/>
      <c r="CK75" s="1307"/>
      <c r="CL75" s="1307"/>
      <c r="CM75" s="1307"/>
      <c r="CN75" s="1307">
        <v>10.7</v>
      </c>
      <c r="CO75" s="1307"/>
      <c r="CP75" s="1307"/>
      <c r="CQ75" s="1307"/>
      <c r="CR75" s="1307"/>
      <c r="CS75" s="1307"/>
      <c r="CT75" s="1307"/>
      <c r="CU75" s="1307"/>
      <c r="CV75" s="1307">
        <v>9.6999999999999993</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632</v>
      </c>
      <c r="AO77" s="1311"/>
      <c r="AP77" s="1311"/>
      <c r="AQ77" s="1311"/>
      <c r="AR77" s="1311"/>
      <c r="AS77" s="1311"/>
      <c r="AT77" s="1311"/>
      <c r="AU77" s="1311"/>
      <c r="AV77" s="1311"/>
      <c r="AW77" s="1311"/>
      <c r="AX77" s="1311"/>
      <c r="AY77" s="1311"/>
      <c r="AZ77" s="1311"/>
      <c r="BA77" s="1311"/>
      <c r="BB77" s="1310" t="s">
        <v>630</v>
      </c>
      <c r="BC77" s="1310"/>
      <c r="BD77" s="1310"/>
      <c r="BE77" s="1310"/>
      <c r="BF77" s="1310"/>
      <c r="BG77" s="1310"/>
      <c r="BH77" s="1310"/>
      <c r="BI77" s="1310"/>
      <c r="BJ77" s="1310"/>
      <c r="BK77" s="1310"/>
      <c r="BL77" s="1310"/>
      <c r="BM77" s="1310"/>
      <c r="BN77" s="1310"/>
      <c r="BO77" s="1310"/>
      <c r="BP77" s="1307">
        <v>45.9</v>
      </c>
      <c r="BQ77" s="1307"/>
      <c r="BR77" s="1307"/>
      <c r="BS77" s="1307"/>
      <c r="BT77" s="1307"/>
      <c r="BU77" s="1307"/>
      <c r="BV77" s="1307"/>
      <c r="BW77" s="1307"/>
      <c r="BX77" s="1307">
        <v>39</v>
      </c>
      <c r="BY77" s="1307"/>
      <c r="BZ77" s="1307"/>
      <c r="CA77" s="1307"/>
      <c r="CB77" s="1307"/>
      <c r="CC77" s="1307"/>
      <c r="CD77" s="1307"/>
      <c r="CE77" s="1307"/>
      <c r="CF77" s="1307">
        <v>33.1</v>
      </c>
      <c r="CG77" s="1307"/>
      <c r="CH77" s="1307"/>
      <c r="CI77" s="1307"/>
      <c r="CJ77" s="1307"/>
      <c r="CK77" s="1307"/>
      <c r="CL77" s="1307"/>
      <c r="CM77" s="1307"/>
      <c r="CN77" s="1307">
        <v>31.3</v>
      </c>
      <c r="CO77" s="1307"/>
      <c r="CP77" s="1307"/>
      <c r="CQ77" s="1307"/>
      <c r="CR77" s="1307"/>
      <c r="CS77" s="1307"/>
      <c r="CT77" s="1307"/>
      <c r="CU77" s="1307"/>
      <c r="CV77" s="1307">
        <v>25.3</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634</v>
      </c>
      <c r="BC79" s="1310"/>
      <c r="BD79" s="1310"/>
      <c r="BE79" s="1310"/>
      <c r="BF79" s="1310"/>
      <c r="BG79" s="1310"/>
      <c r="BH79" s="1310"/>
      <c r="BI79" s="1310"/>
      <c r="BJ79" s="1310"/>
      <c r="BK79" s="1310"/>
      <c r="BL79" s="1310"/>
      <c r="BM79" s="1310"/>
      <c r="BN79" s="1310"/>
      <c r="BO79" s="1310"/>
      <c r="BP79" s="1307">
        <v>8.8000000000000007</v>
      </c>
      <c r="BQ79" s="1307"/>
      <c r="BR79" s="1307"/>
      <c r="BS79" s="1307"/>
      <c r="BT79" s="1307"/>
      <c r="BU79" s="1307"/>
      <c r="BV79" s="1307"/>
      <c r="BW79" s="1307"/>
      <c r="BX79" s="1307">
        <v>9</v>
      </c>
      <c r="BY79" s="1307"/>
      <c r="BZ79" s="1307"/>
      <c r="CA79" s="1307"/>
      <c r="CB79" s="1307"/>
      <c r="CC79" s="1307"/>
      <c r="CD79" s="1307"/>
      <c r="CE79" s="1307"/>
      <c r="CF79" s="1307">
        <v>7.5</v>
      </c>
      <c r="CG79" s="1307"/>
      <c r="CH79" s="1307"/>
      <c r="CI79" s="1307"/>
      <c r="CJ79" s="1307"/>
      <c r="CK79" s="1307"/>
      <c r="CL79" s="1307"/>
      <c r="CM79" s="1307"/>
      <c r="CN79" s="1307">
        <v>7.2</v>
      </c>
      <c r="CO79" s="1307"/>
      <c r="CP79" s="1307"/>
      <c r="CQ79" s="1307"/>
      <c r="CR79" s="1307"/>
      <c r="CS79" s="1307"/>
      <c r="CT79" s="1307"/>
      <c r="CU79" s="1307"/>
      <c r="CV79" s="1307">
        <v>6.9</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9ridCLljt5HOjru7AHszZbWKMk5p69mB8mY9qkxrEnyoQVQVC5svL529wKtachLpHxX8+VMSIZ63rcKY8CMMg==" saltValue="b2Dx0+L1Bmngh8PRTpfta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529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J89AeuDWbjdmEziBqmLrO+iPFZrWcZ1FW3UCbFw26DI/ISma6/3oKf2sXcYAjuTQq+QFLB8bSXKd2TbTJZxeA==" saltValue="fH0gH7tB46WgRJkhoAkN3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529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aHHS55zcw35pzohjDsIy/HW2V3xmxdnw6ISyc3ka+e8i50XDgkws1wtCxcPoX+ZDY8GG03oTbaeS9MnSGpH3Q==" saltValue="/QZ0LEqDlM02hTfUg23fV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580</v>
      </c>
      <c r="G2" s="156"/>
      <c r="H2" s="157"/>
    </row>
    <row r="3" spans="1:8" x14ac:dyDescent="0.15">
      <c r="A3" s="153" t="s">
        <v>573</v>
      </c>
      <c r="B3" s="158"/>
      <c r="C3" s="159"/>
      <c r="D3" s="160">
        <v>318931</v>
      </c>
      <c r="E3" s="161"/>
      <c r="F3" s="162">
        <v>66255</v>
      </c>
      <c r="G3" s="163"/>
      <c r="H3" s="164"/>
    </row>
    <row r="4" spans="1:8" x14ac:dyDescent="0.15">
      <c r="A4" s="165"/>
      <c r="B4" s="166"/>
      <c r="C4" s="167"/>
      <c r="D4" s="168">
        <v>63133</v>
      </c>
      <c r="E4" s="169"/>
      <c r="F4" s="170">
        <v>31822</v>
      </c>
      <c r="G4" s="171"/>
      <c r="H4" s="172"/>
    </row>
    <row r="5" spans="1:8" x14ac:dyDescent="0.15">
      <c r="A5" s="153" t="s">
        <v>575</v>
      </c>
      <c r="B5" s="158"/>
      <c r="C5" s="159"/>
      <c r="D5" s="160">
        <v>423169</v>
      </c>
      <c r="E5" s="161"/>
      <c r="F5" s="162">
        <v>92247</v>
      </c>
      <c r="G5" s="163"/>
      <c r="H5" s="164"/>
    </row>
    <row r="6" spans="1:8" x14ac:dyDescent="0.15">
      <c r="A6" s="165"/>
      <c r="B6" s="166"/>
      <c r="C6" s="167"/>
      <c r="D6" s="168">
        <v>61972</v>
      </c>
      <c r="E6" s="169"/>
      <c r="F6" s="170">
        <v>37204</v>
      </c>
      <c r="G6" s="171"/>
      <c r="H6" s="172"/>
    </row>
    <row r="7" spans="1:8" x14ac:dyDescent="0.15">
      <c r="A7" s="153" t="s">
        <v>576</v>
      </c>
      <c r="B7" s="158"/>
      <c r="C7" s="159"/>
      <c r="D7" s="160">
        <v>296253</v>
      </c>
      <c r="E7" s="161"/>
      <c r="F7" s="162">
        <v>57295</v>
      </c>
      <c r="G7" s="163"/>
      <c r="H7" s="164"/>
    </row>
    <row r="8" spans="1:8" x14ac:dyDescent="0.15">
      <c r="A8" s="165"/>
      <c r="B8" s="166"/>
      <c r="C8" s="167"/>
      <c r="D8" s="168">
        <v>82565</v>
      </c>
      <c r="E8" s="169"/>
      <c r="F8" s="170">
        <v>32771</v>
      </c>
      <c r="G8" s="171"/>
      <c r="H8" s="172"/>
    </row>
    <row r="9" spans="1:8" x14ac:dyDescent="0.15">
      <c r="A9" s="153" t="s">
        <v>577</v>
      </c>
      <c r="B9" s="158"/>
      <c r="C9" s="159"/>
      <c r="D9" s="160">
        <v>262324</v>
      </c>
      <c r="E9" s="161"/>
      <c r="F9" s="162">
        <v>54110</v>
      </c>
      <c r="G9" s="163"/>
      <c r="H9" s="164"/>
    </row>
    <row r="10" spans="1:8" x14ac:dyDescent="0.15">
      <c r="A10" s="165"/>
      <c r="B10" s="166"/>
      <c r="C10" s="167"/>
      <c r="D10" s="168">
        <v>99198</v>
      </c>
      <c r="E10" s="169"/>
      <c r="F10" s="170">
        <v>30620</v>
      </c>
      <c r="G10" s="171"/>
      <c r="H10" s="172"/>
    </row>
    <row r="11" spans="1:8" x14ac:dyDescent="0.15">
      <c r="A11" s="153" t="s">
        <v>578</v>
      </c>
      <c r="B11" s="158"/>
      <c r="C11" s="159"/>
      <c r="D11" s="160">
        <v>223998</v>
      </c>
      <c r="E11" s="161"/>
      <c r="F11" s="162">
        <v>54684</v>
      </c>
      <c r="G11" s="163"/>
      <c r="H11" s="164"/>
    </row>
    <row r="12" spans="1:8" x14ac:dyDescent="0.15">
      <c r="A12" s="165"/>
      <c r="B12" s="166"/>
      <c r="C12" s="173"/>
      <c r="D12" s="168">
        <v>103796</v>
      </c>
      <c r="E12" s="169"/>
      <c r="F12" s="170">
        <v>32829</v>
      </c>
      <c r="G12" s="171"/>
      <c r="H12" s="172"/>
    </row>
    <row r="13" spans="1:8" x14ac:dyDescent="0.15">
      <c r="A13" s="153"/>
      <c r="B13" s="158"/>
      <c r="C13" s="174"/>
      <c r="D13" s="175">
        <v>304935</v>
      </c>
      <c r="E13" s="176"/>
      <c r="F13" s="177">
        <v>64918</v>
      </c>
      <c r="G13" s="178"/>
      <c r="H13" s="164"/>
    </row>
    <row r="14" spans="1:8" x14ac:dyDescent="0.15">
      <c r="A14" s="165"/>
      <c r="B14" s="166"/>
      <c r="C14" s="167"/>
      <c r="D14" s="168">
        <v>82133</v>
      </c>
      <c r="E14" s="169"/>
      <c r="F14" s="170">
        <v>33049</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8.89</v>
      </c>
      <c r="C19" s="179">
        <f>ROUND(VALUE(SUBSTITUTE(実質収支比率等に係る経年分析!G$48,"▲","-")),2)</f>
        <v>21.52</v>
      </c>
      <c r="D19" s="179">
        <f>ROUND(VALUE(SUBSTITUTE(実質収支比率等に係る経年分析!H$48,"▲","-")),2)</f>
        <v>13.69</v>
      </c>
      <c r="E19" s="179">
        <f>ROUND(VALUE(SUBSTITUTE(実質収支比率等に係る経年分析!I$48,"▲","-")),2)</f>
        <v>9.9700000000000006</v>
      </c>
      <c r="F19" s="179">
        <f>ROUND(VALUE(SUBSTITUTE(実質収支比率等に係る経年分析!J$48,"▲","-")),2)</f>
        <v>11.2</v>
      </c>
    </row>
    <row r="20" spans="1:11" x14ac:dyDescent="0.15">
      <c r="A20" s="179" t="s">
        <v>55</v>
      </c>
      <c r="B20" s="179">
        <f>ROUND(VALUE(SUBSTITUTE(実質収支比率等に係る経年分析!F$47,"▲","-")),2)</f>
        <v>49.85</v>
      </c>
      <c r="C20" s="179">
        <f>ROUND(VALUE(SUBSTITUTE(実質収支比率等に係る経年分析!G$47,"▲","-")),2)</f>
        <v>48.27</v>
      </c>
      <c r="D20" s="179">
        <f>ROUND(VALUE(SUBSTITUTE(実質収支比率等に係る経年分析!H$47,"▲","-")),2)</f>
        <v>51.57</v>
      </c>
      <c r="E20" s="179">
        <f>ROUND(VALUE(SUBSTITUTE(実質収支比率等に係る経年分析!I$47,"▲","-")),2)</f>
        <v>42.65</v>
      </c>
      <c r="F20" s="179">
        <f>ROUND(VALUE(SUBSTITUTE(実質収支比率等に係る経年分析!J$47,"▲","-")),2)</f>
        <v>39.46</v>
      </c>
    </row>
    <row r="21" spans="1:11" x14ac:dyDescent="0.15">
      <c r="A21" s="179" t="s">
        <v>56</v>
      </c>
      <c r="B21" s="179">
        <f>IF(ISNUMBER(VALUE(SUBSTITUTE(実質収支比率等に係る経年分析!F$49,"▲","-"))),ROUND(VALUE(SUBSTITUTE(実質収支比率等に係る経年分析!F$49,"▲","-")),2),NA())</f>
        <v>-5.33</v>
      </c>
      <c r="C21" s="179">
        <f>IF(ISNUMBER(VALUE(SUBSTITUTE(実質収支比率等に係る経年分析!G$49,"▲","-"))),ROUND(VALUE(SUBSTITUTE(実質収支比率等に係る経年分析!G$49,"▲","-")),2),NA())</f>
        <v>11.69</v>
      </c>
      <c r="D21" s="179">
        <f>IF(ISNUMBER(VALUE(SUBSTITUTE(実質収支比率等に係る経年分析!H$49,"▲","-"))),ROUND(VALUE(SUBSTITUTE(実質収支比率等に係る経年分析!H$49,"▲","-")),2),NA())</f>
        <v>-6.73</v>
      </c>
      <c r="E21" s="179">
        <f>IF(ISNUMBER(VALUE(SUBSTITUTE(実質収支比率等に係る経年分析!I$49,"▲","-"))),ROUND(VALUE(SUBSTITUTE(実質収支比率等に係る経年分析!I$49,"▲","-")),2),NA())</f>
        <v>-14.59</v>
      </c>
      <c r="F21" s="179">
        <f>IF(ISNUMBER(VALUE(SUBSTITUTE(実質収支比率等に係る経年分析!J$49,"▲","-"))),ROUND(VALUE(SUBSTITUTE(実質収支比率等に係る経年分析!J$49,"▲","-")),2),NA())</f>
        <v>-2.78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0.02</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介護保険サービス事業</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15">
      <c r="A30" s="180" t="str">
        <f>IF(連結実質赤字比率に係る赤字・黒字の構成分析!C$40="",NA(),連結実質赤字比率に係る赤字・黒字の構成分析!C$40)</f>
        <v>墓地事業</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国民健康保険事業</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0.11</v>
      </c>
    </row>
    <row r="32" spans="1:11" x14ac:dyDescent="0.15">
      <c r="A32" s="180" t="str">
        <f>IF(連結実質赤字比率に係る赤字・黒字の構成分析!C$38="",NA(),連結実質赤字比率に係る赤字・黒字の構成分析!C$38)</f>
        <v>特定環境保全公共下水道事業</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v>
      </c>
    </row>
    <row r="33" spans="1:16" x14ac:dyDescent="0.15">
      <c r="A33" s="180" t="str">
        <f>IF(連結実質赤字比率に係る赤字・黒字の構成分析!C$37="",NA(),連結実質赤字比率に係る赤字・黒字の構成分析!C$37)</f>
        <v>介護保険事業</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0.81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1.53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2.06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0.93</v>
      </c>
    </row>
    <row r="34" spans="1:16" x14ac:dyDescent="0.15">
      <c r="A34" s="180" t="str">
        <f>IF(連結実質赤字比率に係る赤字・黒字の構成分析!C$36="",NA(),連結実質赤字比率に係る赤字・黒字の構成分析!C$36)</f>
        <v>公共下水道事業</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3.26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3.82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4.17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4.9800000000000004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v>
      </c>
    </row>
    <row r="35" spans="1:16" x14ac:dyDescent="0.15">
      <c r="A35" s="180" t="str">
        <f>IF(連結実質赤字比率に係る赤字・黒字の構成分析!C$35="",NA(),連結実質赤字比率に係る赤字・黒字の構成分析!C$35)</f>
        <v>水道事業</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3.97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5.16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6.93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7.33</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8.8699999999999992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21.51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13.67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9.9499999999999993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11.16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3153</v>
      </c>
      <c r="E42" s="181"/>
      <c r="F42" s="181"/>
      <c r="G42" s="181">
        <f>'実質公債費比率（分子）の構造'!L$52</f>
        <v>3035</v>
      </c>
      <c r="H42" s="181"/>
      <c r="I42" s="181"/>
      <c r="J42" s="181">
        <f>'実質公債費比率（分子）の構造'!M$52</f>
        <v>2974</v>
      </c>
      <c r="K42" s="181"/>
      <c r="L42" s="181"/>
      <c r="M42" s="181">
        <f>'実質公債費比率（分子）の構造'!N$52</f>
        <v>2760</v>
      </c>
      <c r="N42" s="181"/>
      <c r="O42" s="181"/>
      <c r="P42" s="181">
        <f>'実質公債費比率（分子）の構造'!O$52</f>
        <v>2703</v>
      </c>
    </row>
    <row r="43" spans="1:16" x14ac:dyDescent="0.15">
      <c r="A43" s="181" t="s">
        <v>64</v>
      </c>
      <c r="B43" s="181">
        <f>'実質公債費比率（分子）の構造'!K$51</f>
        <v>0</v>
      </c>
      <c r="C43" s="181"/>
      <c r="D43" s="181"/>
      <c r="E43" s="181" t="str">
        <f>'実質公債費比率（分子）の構造'!L$51</f>
        <v>-</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29</v>
      </c>
      <c r="C44" s="181"/>
      <c r="D44" s="181"/>
      <c r="E44" s="181">
        <f>'実質公債費比率（分子）の構造'!L$50</f>
        <v>26</v>
      </c>
      <c r="F44" s="181"/>
      <c r="G44" s="181"/>
      <c r="H44" s="181">
        <f>'実質公債費比率（分子）の構造'!M$50</f>
        <v>21</v>
      </c>
      <c r="I44" s="181"/>
      <c r="J44" s="181"/>
      <c r="K44" s="181">
        <f>'実質公債費比率（分子）の構造'!N$50</f>
        <v>20</v>
      </c>
      <c r="L44" s="181"/>
      <c r="M44" s="181"/>
      <c r="N44" s="181">
        <f>'実質公債費比率（分子）の構造'!O$50</f>
        <v>19</v>
      </c>
      <c r="O44" s="181"/>
      <c r="P44" s="181"/>
    </row>
    <row r="45" spans="1:16" x14ac:dyDescent="0.15">
      <c r="A45" s="181" t="s">
        <v>66</v>
      </c>
      <c r="B45" s="181">
        <f>'実質公債費比率（分子）の構造'!K$49</f>
        <v>72</v>
      </c>
      <c r="C45" s="181"/>
      <c r="D45" s="181"/>
      <c r="E45" s="181">
        <f>'実質公債費比率（分子）の構造'!L$49</f>
        <v>53</v>
      </c>
      <c r="F45" s="181"/>
      <c r="G45" s="181"/>
      <c r="H45" s="181">
        <f>'実質公債費比率（分子）の構造'!M$49</f>
        <v>29</v>
      </c>
      <c r="I45" s="181"/>
      <c r="J45" s="181"/>
      <c r="K45" s="181">
        <f>'実質公債費比率（分子）の構造'!N$49</f>
        <v>28</v>
      </c>
      <c r="L45" s="181"/>
      <c r="M45" s="181"/>
      <c r="N45" s="181">
        <f>'実質公債費比率（分子）の構造'!O$49</f>
        <v>28</v>
      </c>
      <c r="O45" s="181"/>
      <c r="P45" s="181"/>
    </row>
    <row r="46" spans="1:16" x14ac:dyDescent="0.15">
      <c r="A46" s="181" t="s">
        <v>67</v>
      </c>
      <c r="B46" s="181">
        <f>'実質公債費比率（分子）の構造'!K$48</f>
        <v>880</v>
      </c>
      <c r="C46" s="181"/>
      <c r="D46" s="181"/>
      <c r="E46" s="181">
        <f>'実質公債費比率（分子）の構造'!L$48</f>
        <v>904</v>
      </c>
      <c r="F46" s="181"/>
      <c r="G46" s="181"/>
      <c r="H46" s="181">
        <f>'実質公債費比率（分子）の構造'!M$48</f>
        <v>820</v>
      </c>
      <c r="I46" s="181"/>
      <c r="J46" s="181"/>
      <c r="K46" s="181">
        <f>'実質公債費比率（分子）の構造'!N$48</f>
        <v>842</v>
      </c>
      <c r="L46" s="181"/>
      <c r="M46" s="181"/>
      <c r="N46" s="181">
        <f>'実質公債費比率（分子）の構造'!O$48</f>
        <v>677</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4015</v>
      </c>
      <c r="C49" s="181"/>
      <c r="D49" s="181"/>
      <c r="E49" s="181">
        <f>'実質公債費比率（分子）の構造'!L$45</f>
        <v>3894</v>
      </c>
      <c r="F49" s="181"/>
      <c r="G49" s="181"/>
      <c r="H49" s="181">
        <f>'実質公債費比率（分子）の構造'!M$45</f>
        <v>3753</v>
      </c>
      <c r="I49" s="181"/>
      <c r="J49" s="181"/>
      <c r="K49" s="181">
        <f>'実質公債費比率（分子）の構造'!N$45</f>
        <v>3359</v>
      </c>
      <c r="L49" s="181"/>
      <c r="M49" s="181"/>
      <c r="N49" s="181">
        <f>'実質公債費比率（分子）の構造'!O$45</f>
        <v>3221</v>
      </c>
      <c r="O49" s="181"/>
      <c r="P49" s="181"/>
    </row>
    <row r="50" spans="1:16" x14ac:dyDescent="0.15">
      <c r="A50" s="181" t="s">
        <v>71</v>
      </c>
      <c r="B50" s="181" t="e">
        <f>NA()</f>
        <v>#N/A</v>
      </c>
      <c r="C50" s="181">
        <f>IF(ISNUMBER('実質公債費比率（分子）の構造'!K$53),'実質公債費比率（分子）の構造'!K$53,NA())</f>
        <v>1843</v>
      </c>
      <c r="D50" s="181" t="e">
        <f>NA()</f>
        <v>#N/A</v>
      </c>
      <c r="E50" s="181" t="e">
        <f>NA()</f>
        <v>#N/A</v>
      </c>
      <c r="F50" s="181">
        <f>IF(ISNUMBER('実質公債費比率（分子）の構造'!L$53),'実質公債費比率（分子）の構造'!L$53,NA())</f>
        <v>1842</v>
      </c>
      <c r="G50" s="181" t="e">
        <f>NA()</f>
        <v>#N/A</v>
      </c>
      <c r="H50" s="181" t="e">
        <f>NA()</f>
        <v>#N/A</v>
      </c>
      <c r="I50" s="181">
        <f>IF(ISNUMBER('実質公債費比率（分子）の構造'!M$53),'実質公債費比率（分子）の構造'!M$53,NA())</f>
        <v>1649</v>
      </c>
      <c r="J50" s="181" t="e">
        <f>NA()</f>
        <v>#N/A</v>
      </c>
      <c r="K50" s="181" t="e">
        <f>NA()</f>
        <v>#N/A</v>
      </c>
      <c r="L50" s="181">
        <f>IF(ISNUMBER('実質公債費比率（分子）の構造'!N$53),'実質公債費比率（分子）の構造'!N$53,NA())</f>
        <v>1489</v>
      </c>
      <c r="M50" s="181" t="e">
        <f>NA()</f>
        <v>#N/A</v>
      </c>
      <c r="N50" s="181" t="e">
        <f>NA()</f>
        <v>#N/A</v>
      </c>
      <c r="O50" s="181">
        <f>IF(ISNUMBER('実質公債費比率（分子）の構造'!O$53),'実質公債費比率（分子）の構造'!O$53,NA())</f>
        <v>1242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30226</v>
      </c>
      <c r="E56" s="180"/>
      <c r="F56" s="180"/>
      <c r="G56" s="180">
        <f>'将来負担比率（分子）の構造'!J$52</f>
        <v>29628</v>
      </c>
      <c r="H56" s="180"/>
      <c r="I56" s="180"/>
      <c r="J56" s="180">
        <f>'将来負担比率（分子）の構造'!K$52</f>
        <v>30228</v>
      </c>
      <c r="K56" s="180"/>
      <c r="L56" s="180"/>
      <c r="M56" s="180">
        <f>'将来負担比率（分子）の構造'!L$52</f>
        <v>32702</v>
      </c>
      <c r="N56" s="180"/>
      <c r="O56" s="180"/>
      <c r="P56" s="180">
        <f>'将来負担比率（分子）の構造'!M$52</f>
        <v>34853</v>
      </c>
    </row>
    <row r="57" spans="1:16" x14ac:dyDescent="0.15">
      <c r="A57" s="180" t="s">
        <v>42</v>
      </c>
      <c r="B57" s="180"/>
      <c r="C57" s="180"/>
      <c r="D57" s="180">
        <f>'将来負担比率（分子）の構造'!I$51</f>
        <v>1580</v>
      </c>
      <c r="E57" s="180"/>
      <c r="F57" s="180"/>
      <c r="G57" s="180">
        <f>'将来負担比率（分子）の構造'!J$51</f>
        <v>2187</v>
      </c>
      <c r="H57" s="180"/>
      <c r="I57" s="180"/>
      <c r="J57" s="180">
        <f>'将来負担比率（分子）の構造'!K$51</f>
        <v>2493</v>
      </c>
      <c r="K57" s="180"/>
      <c r="L57" s="180"/>
      <c r="M57" s="180">
        <f>'将来負担比率（分子）の構造'!L$51</f>
        <v>2682</v>
      </c>
      <c r="N57" s="180"/>
      <c r="O57" s="180"/>
      <c r="P57" s="180">
        <f>'将来負担比率（分子）の構造'!M$51</f>
        <v>2655</v>
      </c>
    </row>
    <row r="58" spans="1:16" x14ac:dyDescent="0.15">
      <c r="A58" s="180" t="s">
        <v>41</v>
      </c>
      <c r="B58" s="180"/>
      <c r="C58" s="180"/>
      <c r="D58" s="180">
        <f>'将来負担比率（分子）の構造'!I$50</f>
        <v>12645</v>
      </c>
      <c r="E58" s="180"/>
      <c r="F58" s="180"/>
      <c r="G58" s="180">
        <f>'将来負担比率（分子）の構造'!J$50</f>
        <v>12218</v>
      </c>
      <c r="H58" s="180"/>
      <c r="I58" s="180"/>
      <c r="J58" s="180">
        <f>'将来負担比率（分子）の構造'!K$50</f>
        <v>12853</v>
      </c>
      <c r="K58" s="180"/>
      <c r="L58" s="180"/>
      <c r="M58" s="180">
        <f>'将来負担比率（分子）の構造'!L$50</f>
        <v>12485</v>
      </c>
      <c r="N58" s="180"/>
      <c r="O58" s="180"/>
      <c r="P58" s="180">
        <f>'将来負担比率（分子）の構造'!M$50</f>
        <v>13709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5446</v>
      </c>
      <c r="C62" s="180"/>
      <c r="D62" s="180"/>
      <c r="E62" s="180">
        <f>'将来負担比率（分子）の構造'!J$45</f>
        <v>5137</v>
      </c>
      <c r="F62" s="180"/>
      <c r="G62" s="180"/>
      <c r="H62" s="180">
        <f>'将来負担比率（分子）の構造'!K$45</f>
        <v>4950</v>
      </c>
      <c r="I62" s="180"/>
      <c r="J62" s="180"/>
      <c r="K62" s="180">
        <f>'将来負担比率（分子）の構造'!L$45</f>
        <v>4862</v>
      </c>
      <c r="L62" s="180"/>
      <c r="M62" s="180"/>
      <c r="N62" s="180">
        <f>'将来負担比率（分子）の構造'!M$45</f>
        <v>4552</v>
      </c>
      <c r="O62" s="180"/>
      <c r="P62" s="180"/>
    </row>
    <row r="63" spans="1:16" x14ac:dyDescent="0.15">
      <c r="A63" s="180" t="s">
        <v>34</v>
      </c>
      <c r="B63" s="180">
        <f>'将来負担比率（分子）の構造'!I$44</f>
        <v>238</v>
      </c>
      <c r="C63" s="180"/>
      <c r="D63" s="180"/>
      <c r="E63" s="180">
        <f>'将来負担比率（分子）の構造'!J$44</f>
        <v>188</v>
      </c>
      <c r="F63" s="180"/>
      <c r="G63" s="180"/>
      <c r="H63" s="180">
        <f>'将来負担比率（分子）の構造'!K$44</f>
        <v>161</v>
      </c>
      <c r="I63" s="180"/>
      <c r="J63" s="180"/>
      <c r="K63" s="180">
        <f>'将来負担比率（分子）の構造'!L$44</f>
        <v>135</v>
      </c>
      <c r="L63" s="180"/>
      <c r="M63" s="180"/>
      <c r="N63" s="180">
        <f>'将来負担比率（分子）の構造'!M$44</f>
        <v>108</v>
      </c>
      <c r="O63" s="180"/>
      <c r="P63" s="180"/>
    </row>
    <row r="64" spans="1:16" x14ac:dyDescent="0.15">
      <c r="A64" s="180" t="s">
        <v>33</v>
      </c>
      <c r="B64" s="180">
        <f>'将来負担比率（分子）の構造'!I$43</f>
        <v>7309</v>
      </c>
      <c r="C64" s="180"/>
      <c r="D64" s="180"/>
      <c r="E64" s="180">
        <f>'将来負担比率（分子）の構造'!J$43</f>
        <v>7626</v>
      </c>
      <c r="F64" s="180"/>
      <c r="G64" s="180"/>
      <c r="H64" s="180">
        <f>'将来負担比率（分子）の構造'!K$43</f>
        <v>7670</v>
      </c>
      <c r="I64" s="180"/>
      <c r="J64" s="180"/>
      <c r="K64" s="180">
        <f>'将来負担比率（分子）の構造'!L$43</f>
        <v>7382</v>
      </c>
      <c r="L64" s="180"/>
      <c r="M64" s="180"/>
      <c r="N64" s="180">
        <f>'将来負担比率（分子）の構造'!M$43</f>
        <v>6825</v>
      </c>
      <c r="O64" s="180"/>
      <c r="P64" s="180"/>
    </row>
    <row r="65" spans="1:16" x14ac:dyDescent="0.15">
      <c r="A65" s="180" t="s">
        <v>32</v>
      </c>
      <c r="B65" s="180">
        <f>'将来負担比率（分子）の構造'!I$42</f>
        <v>117</v>
      </c>
      <c r="C65" s="180"/>
      <c r="D65" s="180"/>
      <c r="E65" s="180">
        <f>'将来負担比率（分子）の構造'!J$42</f>
        <v>93</v>
      </c>
      <c r="F65" s="180"/>
      <c r="G65" s="180"/>
      <c r="H65" s="180">
        <f>'将来負担比率（分子）の構造'!K$42</f>
        <v>74</v>
      </c>
      <c r="I65" s="180"/>
      <c r="J65" s="180"/>
      <c r="K65" s="180">
        <f>'将来負担比率（分子）の構造'!L$42</f>
        <v>55</v>
      </c>
      <c r="L65" s="180"/>
      <c r="M65" s="180"/>
      <c r="N65" s="180">
        <f>'将来負担比率（分子）の構造'!M$42</f>
        <v>37</v>
      </c>
      <c r="O65" s="180"/>
      <c r="P65" s="180"/>
    </row>
    <row r="66" spans="1:16" x14ac:dyDescent="0.15">
      <c r="A66" s="180" t="s">
        <v>31</v>
      </c>
      <c r="B66" s="180">
        <f>'将来負担比率（分子）の構造'!I$41</f>
        <v>34184</v>
      </c>
      <c r="C66" s="180"/>
      <c r="D66" s="180"/>
      <c r="E66" s="180">
        <f>'将来負担比率（分子）の構造'!J$41</f>
        <v>34194</v>
      </c>
      <c r="F66" s="180"/>
      <c r="G66" s="180"/>
      <c r="H66" s="180">
        <f>'将来負担比率（分子）の構造'!K$41</f>
        <v>36025</v>
      </c>
      <c r="I66" s="180"/>
      <c r="J66" s="180"/>
      <c r="K66" s="180">
        <f>'将来負担比率（分子）の構造'!L$41</f>
        <v>39414</v>
      </c>
      <c r="L66" s="180"/>
      <c r="M66" s="180"/>
      <c r="N66" s="180">
        <f>'将来負担比率（分子）の構造'!M$41</f>
        <v>42397</v>
      </c>
      <c r="O66" s="180"/>
      <c r="P66" s="180"/>
    </row>
    <row r="67" spans="1:16" x14ac:dyDescent="0.15">
      <c r="A67" s="180" t="s">
        <v>75</v>
      </c>
      <c r="B67" s="180" t="e">
        <f>NA()</f>
        <v>#N/A</v>
      </c>
      <c r="C67" s="180">
        <f>IF(ISNUMBER('将来負担比率（分子）の構造'!I$53), IF('将来負担比率（分子）の構造'!I$53 &lt; 0, 0, '将来負担比率（分子）の構造'!I$53), NA())</f>
        <v>2843</v>
      </c>
      <c r="D67" s="180" t="e">
        <f>NA()</f>
        <v>#N/A</v>
      </c>
      <c r="E67" s="180" t="e">
        <f>NA()</f>
        <v>#N/A</v>
      </c>
      <c r="F67" s="180">
        <f>IF(ISNUMBER('将来負担比率（分子）の構造'!J$53), IF('将来負担比率（分子）の構造'!J$53 &lt; 0, 0, '将来負担比率（分子）の構造'!J$53), NA())</f>
        <v>3205</v>
      </c>
      <c r="G67" s="180" t="e">
        <f>NA()</f>
        <v>#N/A</v>
      </c>
      <c r="H67" s="180" t="e">
        <f>NA()</f>
        <v>#N/A</v>
      </c>
      <c r="I67" s="180">
        <f>IF(ISNUMBER('将来負担比率（分子）の構造'!K$53), IF('将来負担比率（分子）の構造'!K$53 &lt; 0, 0, '将来負担比率（分子）の構造'!K$53), NA())</f>
        <v>3306</v>
      </c>
      <c r="J67" s="180" t="e">
        <f>NA()</f>
        <v>#N/A</v>
      </c>
      <c r="K67" s="180" t="e">
        <f>NA()</f>
        <v>#N/A</v>
      </c>
      <c r="L67" s="180">
        <f>IF(ISNUMBER('将来負担比率（分子）の構造'!L$53), IF('将来負担比率（分子）の構造'!L$53 &lt; 0, 0, '将来負担比率（分子）の構造'!L$53), NA())</f>
        <v>3979</v>
      </c>
      <c r="M67" s="180" t="e">
        <f>NA()</f>
        <v>#N/A</v>
      </c>
      <c r="N67" s="180" t="e">
        <f>NA()</f>
        <v>#N/A</v>
      </c>
      <c r="O67" s="180">
        <f>IF(ISNUMBER('将来負担比率（分子）の構造'!M$53), IF('将来負担比率（分子）の構造'!M$53 &lt; 0, 0, '将来負担比率（分子）の構造'!M$53), NA())</f>
        <v>2703</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9382</v>
      </c>
      <c r="C72" s="184">
        <f>基金残高に係る経年分析!G55</f>
        <v>7535</v>
      </c>
      <c r="D72" s="184">
        <f>基金残高に係る経年分析!H55</f>
        <v>6863</v>
      </c>
    </row>
    <row r="73" spans="1:16" x14ac:dyDescent="0.15">
      <c r="A73" s="183" t="s">
        <v>78</v>
      </c>
      <c r="B73" s="184">
        <f>基金残高に係る経年分析!F56</f>
        <v>1656</v>
      </c>
      <c r="C73" s="184">
        <f>基金残高に係る経年分析!G56</f>
        <v>1782</v>
      </c>
      <c r="D73" s="184">
        <f>基金残高に係る経年分析!H56</f>
        <v>2968</v>
      </c>
    </row>
    <row r="74" spans="1:16" x14ac:dyDescent="0.15">
      <c r="A74" s="183" t="s">
        <v>79</v>
      </c>
      <c r="B74" s="184">
        <f>基金残高に係る経年分析!F57</f>
        <v>21084</v>
      </c>
      <c r="C74" s="184">
        <f>基金残高に係る経年分析!G57</f>
        <v>17942</v>
      </c>
      <c r="D74" s="184">
        <f>基金残高に係る経年分析!H57</f>
        <v>12697</v>
      </c>
    </row>
  </sheetData>
  <sheetProtection algorithmName="SHA-512" hashValue="IZbsVUNkAOM1W1jNA6nIAm/A6iqs7+g2pvq990LCibogxjGkYGBzv69dHEmWpTjLBd8cPGYH92vFIqMgTcx8eg==" saltValue="k9TfnD8CwCrQR6yAKglf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217</v>
      </c>
      <c r="DI1" s="656"/>
      <c r="DJ1" s="656"/>
      <c r="DK1" s="656"/>
      <c r="DL1" s="656"/>
      <c r="DM1" s="656"/>
      <c r="DN1" s="657"/>
      <c r="DO1" s="225"/>
      <c r="DP1" s="655" t="s">
        <v>218</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220</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221</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222</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223</v>
      </c>
      <c r="S4" s="659"/>
      <c r="T4" s="659"/>
      <c r="U4" s="659"/>
      <c r="V4" s="659"/>
      <c r="W4" s="659"/>
      <c r="X4" s="659"/>
      <c r="Y4" s="660"/>
      <c r="Z4" s="658" t="s">
        <v>224</v>
      </c>
      <c r="AA4" s="659"/>
      <c r="AB4" s="659"/>
      <c r="AC4" s="660"/>
      <c r="AD4" s="658" t="s">
        <v>225</v>
      </c>
      <c r="AE4" s="659"/>
      <c r="AF4" s="659"/>
      <c r="AG4" s="659"/>
      <c r="AH4" s="659"/>
      <c r="AI4" s="659"/>
      <c r="AJ4" s="659"/>
      <c r="AK4" s="660"/>
      <c r="AL4" s="658" t="s">
        <v>224</v>
      </c>
      <c r="AM4" s="659"/>
      <c r="AN4" s="659"/>
      <c r="AO4" s="660"/>
      <c r="AP4" s="664" t="s">
        <v>226</v>
      </c>
      <c r="AQ4" s="664"/>
      <c r="AR4" s="664"/>
      <c r="AS4" s="664"/>
      <c r="AT4" s="664"/>
      <c r="AU4" s="664"/>
      <c r="AV4" s="664"/>
      <c r="AW4" s="664"/>
      <c r="AX4" s="664"/>
      <c r="AY4" s="664"/>
      <c r="AZ4" s="664"/>
      <c r="BA4" s="664"/>
      <c r="BB4" s="664"/>
      <c r="BC4" s="664"/>
      <c r="BD4" s="664"/>
      <c r="BE4" s="664"/>
      <c r="BF4" s="664"/>
      <c r="BG4" s="664" t="s">
        <v>227</v>
      </c>
      <c r="BH4" s="664"/>
      <c r="BI4" s="664"/>
      <c r="BJ4" s="664"/>
      <c r="BK4" s="664"/>
      <c r="BL4" s="664"/>
      <c r="BM4" s="664"/>
      <c r="BN4" s="664"/>
      <c r="BO4" s="664" t="s">
        <v>224</v>
      </c>
      <c r="BP4" s="664"/>
      <c r="BQ4" s="664"/>
      <c r="BR4" s="664"/>
      <c r="BS4" s="664" t="s">
        <v>228</v>
      </c>
      <c r="BT4" s="664"/>
      <c r="BU4" s="664"/>
      <c r="BV4" s="664"/>
      <c r="BW4" s="664"/>
      <c r="BX4" s="664"/>
      <c r="BY4" s="664"/>
      <c r="BZ4" s="664"/>
      <c r="CA4" s="664"/>
      <c r="CB4" s="664"/>
      <c r="CD4" s="661" t="s">
        <v>229</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230</v>
      </c>
      <c r="C5" s="666"/>
      <c r="D5" s="666"/>
      <c r="E5" s="666"/>
      <c r="F5" s="666"/>
      <c r="G5" s="666"/>
      <c r="H5" s="666"/>
      <c r="I5" s="666"/>
      <c r="J5" s="666"/>
      <c r="K5" s="666"/>
      <c r="L5" s="666"/>
      <c r="M5" s="666"/>
      <c r="N5" s="666"/>
      <c r="O5" s="666"/>
      <c r="P5" s="666"/>
      <c r="Q5" s="667"/>
      <c r="R5" s="668">
        <v>5680066</v>
      </c>
      <c r="S5" s="669"/>
      <c r="T5" s="669"/>
      <c r="U5" s="669"/>
      <c r="V5" s="669"/>
      <c r="W5" s="669"/>
      <c r="X5" s="669"/>
      <c r="Y5" s="670"/>
      <c r="Z5" s="671">
        <v>12.3</v>
      </c>
      <c r="AA5" s="671"/>
      <c r="AB5" s="671"/>
      <c r="AC5" s="671"/>
      <c r="AD5" s="672">
        <v>5680066</v>
      </c>
      <c r="AE5" s="672"/>
      <c r="AF5" s="672"/>
      <c r="AG5" s="672"/>
      <c r="AH5" s="672"/>
      <c r="AI5" s="672"/>
      <c r="AJ5" s="672"/>
      <c r="AK5" s="672"/>
      <c r="AL5" s="673">
        <v>34.5</v>
      </c>
      <c r="AM5" s="674"/>
      <c r="AN5" s="674"/>
      <c r="AO5" s="675"/>
      <c r="AP5" s="665" t="s">
        <v>231</v>
      </c>
      <c r="AQ5" s="666"/>
      <c r="AR5" s="666"/>
      <c r="AS5" s="666"/>
      <c r="AT5" s="666"/>
      <c r="AU5" s="666"/>
      <c r="AV5" s="666"/>
      <c r="AW5" s="666"/>
      <c r="AX5" s="666"/>
      <c r="AY5" s="666"/>
      <c r="AZ5" s="666"/>
      <c r="BA5" s="666"/>
      <c r="BB5" s="666"/>
      <c r="BC5" s="666"/>
      <c r="BD5" s="666"/>
      <c r="BE5" s="666"/>
      <c r="BF5" s="667"/>
      <c r="BG5" s="679">
        <v>5678586</v>
      </c>
      <c r="BH5" s="680"/>
      <c r="BI5" s="680"/>
      <c r="BJ5" s="680"/>
      <c r="BK5" s="680"/>
      <c r="BL5" s="680"/>
      <c r="BM5" s="680"/>
      <c r="BN5" s="681"/>
      <c r="BO5" s="682">
        <v>100</v>
      </c>
      <c r="BP5" s="682"/>
      <c r="BQ5" s="682"/>
      <c r="BR5" s="682"/>
      <c r="BS5" s="683">
        <v>269539</v>
      </c>
      <c r="BT5" s="683"/>
      <c r="BU5" s="683"/>
      <c r="BV5" s="683"/>
      <c r="BW5" s="683"/>
      <c r="BX5" s="683"/>
      <c r="BY5" s="683"/>
      <c r="BZ5" s="683"/>
      <c r="CA5" s="683"/>
      <c r="CB5" s="687"/>
      <c r="CD5" s="661" t="s">
        <v>226</v>
      </c>
      <c r="CE5" s="662"/>
      <c r="CF5" s="662"/>
      <c r="CG5" s="662"/>
      <c r="CH5" s="662"/>
      <c r="CI5" s="662"/>
      <c r="CJ5" s="662"/>
      <c r="CK5" s="662"/>
      <c r="CL5" s="662"/>
      <c r="CM5" s="662"/>
      <c r="CN5" s="662"/>
      <c r="CO5" s="662"/>
      <c r="CP5" s="662"/>
      <c r="CQ5" s="663"/>
      <c r="CR5" s="661" t="s">
        <v>232</v>
      </c>
      <c r="CS5" s="662"/>
      <c r="CT5" s="662"/>
      <c r="CU5" s="662"/>
      <c r="CV5" s="662"/>
      <c r="CW5" s="662"/>
      <c r="CX5" s="662"/>
      <c r="CY5" s="663"/>
      <c r="CZ5" s="661" t="s">
        <v>224</v>
      </c>
      <c r="DA5" s="662"/>
      <c r="DB5" s="662"/>
      <c r="DC5" s="663"/>
      <c r="DD5" s="661" t="s">
        <v>233</v>
      </c>
      <c r="DE5" s="662"/>
      <c r="DF5" s="662"/>
      <c r="DG5" s="662"/>
      <c r="DH5" s="662"/>
      <c r="DI5" s="662"/>
      <c r="DJ5" s="662"/>
      <c r="DK5" s="662"/>
      <c r="DL5" s="662"/>
      <c r="DM5" s="662"/>
      <c r="DN5" s="662"/>
      <c r="DO5" s="662"/>
      <c r="DP5" s="663"/>
      <c r="DQ5" s="661" t="s">
        <v>234</v>
      </c>
      <c r="DR5" s="662"/>
      <c r="DS5" s="662"/>
      <c r="DT5" s="662"/>
      <c r="DU5" s="662"/>
      <c r="DV5" s="662"/>
      <c r="DW5" s="662"/>
      <c r="DX5" s="662"/>
      <c r="DY5" s="662"/>
      <c r="DZ5" s="662"/>
      <c r="EA5" s="662"/>
      <c r="EB5" s="662"/>
      <c r="EC5" s="663"/>
    </row>
    <row r="6" spans="2:143" ht="11.25" customHeight="1" x14ac:dyDescent="0.15">
      <c r="B6" s="676" t="s">
        <v>235</v>
      </c>
      <c r="C6" s="677"/>
      <c r="D6" s="677"/>
      <c r="E6" s="677"/>
      <c r="F6" s="677"/>
      <c r="G6" s="677"/>
      <c r="H6" s="677"/>
      <c r="I6" s="677"/>
      <c r="J6" s="677"/>
      <c r="K6" s="677"/>
      <c r="L6" s="677"/>
      <c r="M6" s="677"/>
      <c r="N6" s="677"/>
      <c r="O6" s="677"/>
      <c r="P6" s="677"/>
      <c r="Q6" s="678"/>
      <c r="R6" s="679">
        <v>259501</v>
      </c>
      <c r="S6" s="680"/>
      <c r="T6" s="680"/>
      <c r="U6" s="680"/>
      <c r="V6" s="680"/>
      <c r="W6" s="680"/>
      <c r="X6" s="680"/>
      <c r="Y6" s="681"/>
      <c r="Z6" s="682">
        <v>0.6</v>
      </c>
      <c r="AA6" s="682"/>
      <c r="AB6" s="682"/>
      <c r="AC6" s="682"/>
      <c r="AD6" s="683">
        <v>259501</v>
      </c>
      <c r="AE6" s="683"/>
      <c r="AF6" s="683"/>
      <c r="AG6" s="683"/>
      <c r="AH6" s="683"/>
      <c r="AI6" s="683"/>
      <c r="AJ6" s="683"/>
      <c r="AK6" s="683"/>
      <c r="AL6" s="684">
        <v>1.6</v>
      </c>
      <c r="AM6" s="685"/>
      <c r="AN6" s="685"/>
      <c r="AO6" s="686"/>
      <c r="AP6" s="676" t="s">
        <v>236</v>
      </c>
      <c r="AQ6" s="677"/>
      <c r="AR6" s="677"/>
      <c r="AS6" s="677"/>
      <c r="AT6" s="677"/>
      <c r="AU6" s="677"/>
      <c r="AV6" s="677"/>
      <c r="AW6" s="677"/>
      <c r="AX6" s="677"/>
      <c r="AY6" s="677"/>
      <c r="AZ6" s="677"/>
      <c r="BA6" s="677"/>
      <c r="BB6" s="677"/>
      <c r="BC6" s="677"/>
      <c r="BD6" s="677"/>
      <c r="BE6" s="677"/>
      <c r="BF6" s="678"/>
      <c r="BG6" s="679">
        <v>5678586</v>
      </c>
      <c r="BH6" s="680"/>
      <c r="BI6" s="680"/>
      <c r="BJ6" s="680"/>
      <c r="BK6" s="680"/>
      <c r="BL6" s="680"/>
      <c r="BM6" s="680"/>
      <c r="BN6" s="681"/>
      <c r="BO6" s="682">
        <v>100</v>
      </c>
      <c r="BP6" s="682"/>
      <c r="BQ6" s="682"/>
      <c r="BR6" s="682"/>
      <c r="BS6" s="683">
        <v>269539</v>
      </c>
      <c r="BT6" s="683"/>
      <c r="BU6" s="683"/>
      <c r="BV6" s="683"/>
      <c r="BW6" s="683"/>
      <c r="BX6" s="683"/>
      <c r="BY6" s="683"/>
      <c r="BZ6" s="683"/>
      <c r="CA6" s="683"/>
      <c r="CB6" s="687"/>
      <c r="CD6" s="690" t="s">
        <v>237</v>
      </c>
      <c r="CE6" s="691"/>
      <c r="CF6" s="691"/>
      <c r="CG6" s="691"/>
      <c r="CH6" s="691"/>
      <c r="CI6" s="691"/>
      <c r="CJ6" s="691"/>
      <c r="CK6" s="691"/>
      <c r="CL6" s="691"/>
      <c r="CM6" s="691"/>
      <c r="CN6" s="691"/>
      <c r="CO6" s="691"/>
      <c r="CP6" s="691"/>
      <c r="CQ6" s="692"/>
      <c r="CR6" s="679">
        <v>227384</v>
      </c>
      <c r="CS6" s="680"/>
      <c r="CT6" s="680"/>
      <c r="CU6" s="680"/>
      <c r="CV6" s="680"/>
      <c r="CW6" s="680"/>
      <c r="CX6" s="680"/>
      <c r="CY6" s="681"/>
      <c r="CZ6" s="673">
        <v>0.5</v>
      </c>
      <c r="DA6" s="674"/>
      <c r="DB6" s="674"/>
      <c r="DC6" s="693"/>
      <c r="DD6" s="688" t="s">
        <v>130</v>
      </c>
      <c r="DE6" s="680"/>
      <c r="DF6" s="680"/>
      <c r="DG6" s="680"/>
      <c r="DH6" s="680"/>
      <c r="DI6" s="680"/>
      <c r="DJ6" s="680"/>
      <c r="DK6" s="680"/>
      <c r="DL6" s="680"/>
      <c r="DM6" s="680"/>
      <c r="DN6" s="680"/>
      <c r="DO6" s="680"/>
      <c r="DP6" s="681"/>
      <c r="DQ6" s="688">
        <v>227384</v>
      </c>
      <c r="DR6" s="680"/>
      <c r="DS6" s="680"/>
      <c r="DT6" s="680"/>
      <c r="DU6" s="680"/>
      <c r="DV6" s="680"/>
      <c r="DW6" s="680"/>
      <c r="DX6" s="680"/>
      <c r="DY6" s="680"/>
      <c r="DZ6" s="680"/>
      <c r="EA6" s="680"/>
      <c r="EB6" s="680"/>
      <c r="EC6" s="689"/>
    </row>
    <row r="7" spans="2:143" ht="11.25" customHeight="1" x14ac:dyDescent="0.15">
      <c r="B7" s="676" t="s">
        <v>238</v>
      </c>
      <c r="C7" s="677"/>
      <c r="D7" s="677"/>
      <c r="E7" s="677"/>
      <c r="F7" s="677"/>
      <c r="G7" s="677"/>
      <c r="H7" s="677"/>
      <c r="I7" s="677"/>
      <c r="J7" s="677"/>
      <c r="K7" s="677"/>
      <c r="L7" s="677"/>
      <c r="M7" s="677"/>
      <c r="N7" s="677"/>
      <c r="O7" s="677"/>
      <c r="P7" s="677"/>
      <c r="Q7" s="678"/>
      <c r="R7" s="679">
        <v>7215</v>
      </c>
      <c r="S7" s="680"/>
      <c r="T7" s="680"/>
      <c r="U7" s="680"/>
      <c r="V7" s="680"/>
      <c r="W7" s="680"/>
      <c r="X7" s="680"/>
      <c r="Y7" s="681"/>
      <c r="Z7" s="682">
        <v>0</v>
      </c>
      <c r="AA7" s="682"/>
      <c r="AB7" s="682"/>
      <c r="AC7" s="682"/>
      <c r="AD7" s="683">
        <v>7215</v>
      </c>
      <c r="AE7" s="683"/>
      <c r="AF7" s="683"/>
      <c r="AG7" s="683"/>
      <c r="AH7" s="683"/>
      <c r="AI7" s="683"/>
      <c r="AJ7" s="683"/>
      <c r="AK7" s="683"/>
      <c r="AL7" s="684">
        <v>0</v>
      </c>
      <c r="AM7" s="685"/>
      <c r="AN7" s="685"/>
      <c r="AO7" s="686"/>
      <c r="AP7" s="676" t="s">
        <v>239</v>
      </c>
      <c r="AQ7" s="677"/>
      <c r="AR7" s="677"/>
      <c r="AS7" s="677"/>
      <c r="AT7" s="677"/>
      <c r="AU7" s="677"/>
      <c r="AV7" s="677"/>
      <c r="AW7" s="677"/>
      <c r="AX7" s="677"/>
      <c r="AY7" s="677"/>
      <c r="AZ7" s="677"/>
      <c r="BA7" s="677"/>
      <c r="BB7" s="677"/>
      <c r="BC7" s="677"/>
      <c r="BD7" s="677"/>
      <c r="BE7" s="677"/>
      <c r="BF7" s="678"/>
      <c r="BG7" s="679">
        <v>2761309</v>
      </c>
      <c r="BH7" s="680"/>
      <c r="BI7" s="680"/>
      <c r="BJ7" s="680"/>
      <c r="BK7" s="680"/>
      <c r="BL7" s="680"/>
      <c r="BM7" s="680"/>
      <c r="BN7" s="681"/>
      <c r="BO7" s="682">
        <v>48.6</v>
      </c>
      <c r="BP7" s="682"/>
      <c r="BQ7" s="682"/>
      <c r="BR7" s="682"/>
      <c r="BS7" s="683">
        <v>117931</v>
      </c>
      <c r="BT7" s="683"/>
      <c r="BU7" s="683"/>
      <c r="BV7" s="683"/>
      <c r="BW7" s="683"/>
      <c r="BX7" s="683"/>
      <c r="BY7" s="683"/>
      <c r="BZ7" s="683"/>
      <c r="CA7" s="683"/>
      <c r="CB7" s="687"/>
      <c r="CD7" s="694" t="s">
        <v>240</v>
      </c>
      <c r="CE7" s="695"/>
      <c r="CF7" s="695"/>
      <c r="CG7" s="695"/>
      <c r="CH7" s="695"/>
      <c r="CI7" s="695"/>
      <c r="CJ7" s="695"/>
      <c r="CK7" s="695"/>
      <c r="CL7" s="695"/>
      <c r="CM7" s="695"/>
      <c r="CN7" s="695"/>
      <c r="CO7" s="695"/>
      <c r="CP7" s="695"/>
      <c r="CQ7" s="696"/>
      <c r="CR7" s="679">
        <v>11018791</v>
      </c>
      <c r="CS7" s="680"/>
      <c r="CT7" s="680"/>
      <c r="CU7" s="680"/>
      <c r="CV7" s="680"/>
      <c r="CW7" s="680"/>
      <c r="CX7" s="680"/>
      <c r="CY7" s="681"/>
      <c r="CZ7" s="682">
        <v>25.1</v>
      </c>
      <c r="DA7" s="682"/>
      <c r="DB7" s="682"/>
      <c r="DC7" s="682"/>
      <c r="DD7" s="688">
        <v>5266780</v>
      </c>
      <c r="DE7" s="680"/>
      <c r="DF7" s="680"/>
      <c r="DG7" s="680"/>
      <c r="DH7" s="680"/>
      <c r="DI7" s="680"/>
      <c r="DJ7" s="680"/>
      <c r="DK7" s="680"/>
      <c r="DL7" s="680"/>
      <c r="DM7" s="680"/>
      <c r="DN7" s="680"/>
      <c r="DO7" s="680"/>
      <c r="DP7" s="681"/>
      <c r="DQ7" s="688">
        <v>5276060</v>
      </c>
      <c r="DR7" s="680"/>
      <c r="DS7" s="680"/>
      <c r="DT7" s="680"/>
      <c r="DU7" s="680"/>
      <c r="DV7" s="680"/>
      <c r="DW7" s="680"/>
      <c r="DX7" s="680"/>
      <c r="DY7" s="680"/>
      <c r="DZ7" s="680"/>
      <c r="EA7" s="680"/>
      <c r="EB7" s="680"/>
      <c r="EC7" s="689"/>
    </row>
    <row r="8" spans="2:143" ht="11.25" customHeight="1" x14ac:dyDescent="0.15">
      <c r="B8" s="676" t="s">
        <v>241</v>
      </c>
      <c r="C8" s="677"/>
      <c r="D8" s="677"/>
      <c r="E8" s="677"/>
      <c r="F8" s="677"/>
      <c r="G8" s="677"/>
      <c r="H8" s="677"/>
      <c r="I8" s="677"/>
      <c r="J8" s="677"/>
      <c r="K8" s="677"/>
      <c r="L8" s="677"/>
      <c r="M8" s="677"/>
      <c r="N8" s="677"/>
      <c r="O8" s="677"/>
      <c r="P8" s="677"/>
      <c r="Q8" s="678"/>
      <c r="R8" s="679">
        <v>9404</v>
      </c>
      <c r="S8" s="680"/>
      <c r="T8" s="680"/>
      <c r="U8" s="680"/>
      <c r="V8" s="680"/>
      <c r="W8" s="680"/>
      <c r="X8" s="680"/>
      <c r="Y8" s="681"/>
      <c r="Z8" s="682">
        <v>0</v>
      </c>
      <c r="AA8" s="682"/>
      <c r="AB8" s="682"/>
      <c r="AC8" s="682"/>
      <c r="AD8" s="683">
        <v>9404</v>
      </c>
      <c r="AE8" s="683"/>
      <c r="AF8" s="683"/>
      <c r="AG8" s="683"/>
      <c r="AH8" s="683"/>
      <c r="AI8" s="683"/>
      <c r="AJ8" s="683"/>
      <c r="AK8" s="683"/>
      <c r="AL8" s="684">
        <v>0.1</v>
      </c>
      <c r="AM8" s="685"/>
      <c r="AN8" s="685"/>
      <c r="AO8" s="686"/>
      <c r="AP8" s="676" t="s">
        <v>242</v>
      </c>
      <c r="AQ8" s="677"/>
      <c r="AR8" s="677"/>
      <c r="AS8" s="677"/>
      <c r="AT8" s="677"/>
      <c r="AU8" s="677"/>
      <c r="AV8" s="677"/>
      <c r="AW8" s="677"/>
      <c r="AX8" s="677"/>
      <c r="AY8" s="677"/>
      <c r="AZ8" s="677"/>
      <c r="BA8" s="677"/>
      <c r="BB8" s="677"/>
      <c r="BC8" s="677"/>
      <c r="BD8" s="677"/>
      <c r="BE8" s="677"/>
      <c r="BF8" s="678"/>
      <c r="BG8" s="679">
        <v>88629</v>
      </c>
      <c r="BH8" s="680"/>
      <c r="BI8" s="680"/>
      <c r="BJ8" s="680"/>
      <c r="BK8" s="680"/>
      <c r="BL8" s="680"/>
      <c r="BM8" s="680"/>
      <c r="BN8" s="681"/>
      <c r="BO8" s="682">
        <v>1.6</v>
      </c>
      <c r="BP8" s="682"/>
      <c r="BQ8" s="682"/>
      <c r="BR8" s="682"/>
      <c r="BS8" s="688" t="s">
        <v>130</v>
      </c>
      <c r="BT8" s="680"/>
      <c r="BU8" s="680"/>
      <c r="BV8" s="680"/>
      <c r="BW8" s="680"/>
      <c r="BX8" s="680"/>
      <c r="BY8" s="680"/>
      <c r="BZ8" s="680"/>
      <c r="CA8" s="680"/>
      <c r="CB8" s="689"/>
      <c r="CD8" s="694" t="s">
        <v>243</v>
      </c>
      <c r="CE8" s="695"/>
      <c r="CF8" s="695"/>
      <c r="CG8" s="695"/>
      <c r="CH8" s="695"/>
      <c r="CI8" s="695"/>
      <c r="CJ8" s="695"/>
      <c r="CK8" s="695"/>
      <c r="CL8" s="695"/>
      <c r="CM8" s="695"/>
      <c r="CN8" s="695"/>
      <c r="CO8" s="695"/>
      <c r="CP8" s="695"/>
      <c r="CQ8" s="696"/>
      <c r="CR8" s="679">
        <v>9246009</v>
      </c>
      <c r="CS8" s="680"/>
      <c r="CT8" s="680"/>
      <c r="CU8" s="680"/>
      <c r="CV8" s="680"/>
      <c r="CW8" s="680"/>
      <c r="CX8" s="680"/>
      <c r="CY8" s="681"/>
      <c r="CZ8" s="682">
        <v>21.1</v>
      </c>
      <c r="DA8" s="682"/>
      <c r="DB8" s="682"/>
      <c r="DC8" s="682"/>
      <c r="DD8" s="688">
        <v>236798</v>
      </c>
      <c r="DE8" s="680"/>
      <c r="DF8" s="680"/>
      <c r="DG8" s="680"/>
      <c r="DH8" s="680"/>
      <c r="DI8" s="680"/>
      <c r="DJ8" s="680"/>
      <c r="DK8" s="680"/>
      <c r="DL8" s="680"/>
      <c r="DM8" s="680"/>
      <c r="DN8" s="680"/>
      <c r="DO8" s="680"/>
      <c r="DP8" s="681"/>
      <c r="DQ8" s="688">
        <v>4898896</v>
      </c>
      <c r="DR8" s="680"/>
      <c r="DS8" s="680"/>
      <c r="DT8" s="680"/>
      <c r="DU8" s="680"/>
      <c r="DV8" s="680"/>
      <c r="DW8" s="680"/>
      <c r="DX8" s="680"/>
      <c r="DY8" s="680"/>
      <c r="DZ8" s="680"/>
      <c r="EA8" s="680"/>
      <c r="EB8" s="680"/>
      <c r="EC8" s="689"/>
    </row>
    <row r="9" spans="2:143" ht="11.25" customHeight="1" x14ac:dyDescent="0.15">
      <c r="B9" s="676" t="s">
        <v>244</v>
      </c>
      <c r="C9" s="677"/>
      <c r="D9" s="677"/>
      <c r="E9" s="677"/>
      <c r="F9" s="677"/>
      <c r="G9" s="677"/>
      <c r="H9" s="677"/>
      <c r="I9" s="677"/>
      <c r="J9" s="677"/>
      <c r="K9" s="677"/>
      <c r="L9" s="677"/>
      <c r="M9" s="677"/>
      <c r="N9" s="677"/>
      <c r="O9" s="677"/>
      <c r="P9" s="677"/>
      <c r="Q9" s="678"/>
      <c r="R9" s="679">
        <v>8750</v>
      </c>
      <c r="S9" s="680"/>
      <c r="T9" s="680"/>
      <c r="U9" s="680"/>
      <c r="V9" s="680"/>
      <c r="W9" s="680"/>
      <c r="X9" s="680"/>
      <c r="Y9" s="681"/>
      <c r="Z9" s="682">
        <v>0</v>
      </c>
      <c r="AA9" s="682"/>
      <c r="AB9" s="682"/>
      <c r="AC9" s="682"/>
      <c r="AD9" s="683">
        <v>8750</v>
      </c>
      <c r="AE9" s="683"/>
      <c r="AF9" s="683"/>
      <c r="AG9" s="683"/>
      <c r="AH9" s="683"/>
      <c r="AI9" s="683"/>
      <c r="AJ9" s="683"/>
      <c r="AK9" s="683"/>
      <c r="AL9" s="684">
        <v>0.1</v>
      </c>
      <c r="AM9" s="685"/>
      <c r="AN9" s="685"/>
      <c r="AO9" s="686"/>
      <c r="AP9" s="676" t="s">
        <v>245</v>
      </c>
      <c r="AQ9" s="677"/>
      <c r="AR9" s="677"/>
      <c r="AS9" s="677"/>
      <c r="AT9" s="677"/>
      <c r="AU9" s="677"/>
      <c r="AV9" s="677"/>
      <c r="AW9" s="677"/>
      <c r="AX9" s="677"/>
      <c r="AY9" s="677"/>
      <c r="AZ9" s="677"/>
      <c r="BA9" s="677"/>
      <c r="BB9" s="677"/>
      <c r="BC9" s="677"/>
      <c r="BD9" s="677"/>
      <c r="BE9" s="677"/>
      <c r="BF9" s="678"/>
      <c r="BG9" s="679">
        <v>2010700</v>
      </c>
      <c r="BH9" s="680"/>
      <c r="BI9" s="680"/>
      <c r="BJ9" s="680"/>
      <c r="BK9" s="680"/>
      <c r="BL9" s="680"/>
      <c r="BM9" s="680"/>
      <c r="BN9" s="681"/>
      <c r="BO9" s="682">
        <v>35.4</v>
      </c>
      <c r="BP9" s="682"/>
      <c r="BQ9" s="682"/>
      <c r="BR9" s="682"/>
      <c r="BS9" s="688" t="s">
        <v>130</v>
      </c>
      <c r="BT9" s="680"/>
      <c r="BU9" s="680"/>
      <c r="BV9" s="680"/>
      <c r="BW9" s="680"/>
      <c r="BX9" s="680"/>
      <c r="BY9" s="680"/>
      <c r="BZ9" s="680"/>
      <c r="CA9" s="680"/>
      <c r="CB9" s="689"/>
      <c r="CD9" s="694" t="s">
        <v>246</v>
      </c>
      <c r="CE9" s="695"/>
      <c r="CF9" s="695"/>
      <c r="CG9" s="695"/>
      <c r="CH9" s="695"/>
      <c r="CI9" s="695"/>
      <c r="CJ9" s="695"/>
      <c r="CK9" s="695"/>
      <c r="CL9" s="695"/>
      <c r="CM9" s="695"/>
      <c r="CN9" s="695"/>
      <c r="CO9" s="695"/>
      <c r="CP9" s="695"/>
      <c r="CQ9" s="696"/>
      <c r="CR9" s="679">
        <v>1754188</v>
      </c>
      <c r="CS9" s="680"/>
      <c r="CT9" s="680"/>
      <c r="CU9" s="680"/>
      <c r="CV9" s="680"/>
      <c r="CW9" s="680"/>
      <c r="CX9" s="680"/>
      <c r="CY9" s="681"/>
      <c r="CZ9" s="682">
        <v>4</v>
      </c>
      <c r="DA9" s="682"/>
      <c r="DB9" s="682"/>
      <c r="DC9" s="682"/>
      <c r="DD9" s="688">
        <v>43905</v>
      </c>
      <c r="DE9" s="680"/>
      <c r="DF9" s="680"/>
      <c r="DG9" s="680"/>
      <c r="DH9" s="680"/>
      <c r="DI9" s="680"/>
      <c r="DJ9" s="680"/>
      <c r="DK9" s="680"/>
      <c r="DL9" s="680"/>
      <c r="DM9" s="680"/>
      <c r="DN9" s="680"/>
      <c r="DO9" s="680"/>
      <c r="DP9" s="681"/>
      <c r="DQ9" s="688">
        <v>1588406</v>
      </c>
      <c r="DR9" s="680"/>
      <c r="DS9" s="680"/>
      <c r="DT9" s="680"/>
      <c r="DU9" s="680"/>
      <c r="DV9" s="680"/>
      <c r="DW9" s="680"/>
      <c r="DX9" s="680"/>
      <c r="DY9" s="680"/>
      <c r="DZ9" s="680"/>
      <c r="EA9" s="680"/>
      <c r="EB9" s="680"/>
      <c r="EC9" s="689"/>
    </row>
    <row r="10" spans="2:143" ht="11.25" customHeight="1" x14ac:dyDescent="0.15">
      <c r="B10" s="676" t="s">
        <v>247</v>
      </c>
      <c r="C10" s="677"/>
      <c r="D10" s="677"/>
      <c r="E10" s="677"/>
      <c r="F10" s="677"/>
      <c r="G10" s="677"/>
      <c r="H10" s="677"/>
      <c r="I10" s="677"/>
      <c r="J10" s="677"/>
      <c r="K10" s="677"/>
      <c r="L10" s="677"/>
      <c r="M10" s="677"/>
      <c r="N10" s="677"/>
      <c r="O10" s="677"/>
      <c r="P10" s="677"/>
      <c r="Q10" s="678"/>
      <c r="R10" s="679" t="s">
        <v>130</v>
      </c>
      <c r="S10" s="680"/>
      <c r="T10" s="680"/>
      <c r="U10" s="680"/>
      <c r="V10" s="680"/>
      <c r="W10" s="680"/>
      <c r="X10" s="680"/>
      <c r="Y10" s="681"/>
      <c r="Z10" s="682" t="s">
        <v>130</v>
      </c>
      <c r="AA10" s="682"/>
      <c r="AB10" s="682"/>
      <c r="AC10" s="682"/>
      <c r="AD10" s="683" t="s">
        <v>130</v>
      </c>
      <c r="AE10" s="683"/>
      <c r="AF10" s="683"/>
      <c r="AG10" s="683"/>
      <c r="AH10" s="683"/>
      <c r="AI10" s="683"/>
      <c r="AJ10" s="683"/>
      <c r="AK10" s="683"/>
      <c r="AL10" s="684" t="s">
        <v>130</v>
      </c>
      <c r="AM10" s="685"/>
      <c r="AN10" s="685"/>
      <c r="AO10" s="686"/>
      <c r="AP10" s="676" t="s">
        <v>248</v>
      </c>
      <c r="AQ10" s="677"/>
      <c r="AR10" s="677"/>
      <c r="AS10" s="677"/>
      <c r="AT10" s="677"/>
      <c r="AU10" s="677"/>
      <c r="AV10" s="677"/>
      <c r="AW10" s="677"/>
      <c r="AX10" s="677"/>
      <c r="AY10" s="677"/>
      <c r="AZ10" s="677"/>
      <c r="BA10" s="677"/>
      <c r="BB10" s="677"/>
      <c r="BC10" s="677"/>
      <c r="BD10" s="677"/>
      <c r="BE10" s="677"/>
      <c r="BF10" s="678"/>
      <c r="BG10" s="679">
        <v>192638</v>
      </c>
      <c r="BH10" s="680"/>
      <c r="BI10" s="680"/>
      <c r="BJ10" s="680"/>
      <c r="BK10" s="680"/>
      <c r="BL10" s="680"/>
      <c r="BM10" s="680"/>
      <c r="BN10" s="681"/>
      <c r="BO10" s="682">
        <v>3.4</v>
      </c>
      <c r="BP10" s="682"/>
      <c r="BQ10" s="682"/>
      <c r="BR10" s="682"/>
      <c r="BS10" s="688">
        <v>24909</v>
      </c>
      <c r="BT10" s="680"/>
      <c r="BU10" s="680"/>
      <c r="BV10" s="680"/>
      <c r="BW10" s="680"/>
      <c r="BX10" s="680"/>
      <c r="BY10" s="680"/>
      <c r="BZ10" s="680"/>
      <c r="CA10" s="680"/>
      <c r="CB10" s="689"/>
      <c r="CD10" s="694" t="s">
        <v>249</v>
      </c>
      <c r="CE10" s="695"/>
      <c r="CF10" s="695"/>
      <c r="CG10" s="695"/>
      <c r="CH10" s="695"/>
      <c r="CI10" s="695"/>
      <c r="CJ10" s="695"/>
      <c r="CK10" s="695"/>
      <c r="CL10" s="695"/>
      <c r="CM10" s="695"/>
      <c r="CN10" s="695"/>
      <c r="CO10" s="695"/>
      <c r="CP10" s="695"/>
      <c r="CQ10" s="696"/>
      <c r="CR10" s="679">
        <v>66085</v>
      </c>
      <c r="CS10" s="680"/>
      <c r="CT10" s="680"/>
      <c r="CU10" s="680"/>
      <c r="CV10" s="680"/>
      <c r="CW10" s="680"/>
      <c r="CX10" s="680"/>
      <c r="CY10" s="681"/>
      <c r="CZ10" s="682">
        <v>0.2</v>
      </c>
      <c r="DA10" s="682"/>
      <c r="DB10" s="682"/>
      <c r="DC10" s="682"/>
      <c r="DD10" s="688">
        <v>3499</v>
      </c>
      <c r="DE10" s="680"/>
      <c r="DF10" s="680"/>
      <c r="DG10" s="680"/>
      <c r="DH10" s="680"/>
      <c r="DI10" s="680"/>
      <c r="DJ10" s="680"/>
      <c r="DK10" s="680"/>
      <c r="DL10" s="680"/>
      <c r="DM10" s="680"/>
      <c r="DN10" s="680"/>
      <c r="DO10" s="680"/>
      <c r="DP10" s="681"/>
      <c r="DQ10" s="688">
        <v>51085</v>
      </c>
      <c r="DR10" s="680"/>
      <c r="DS10" s="680"/>
      <c r="DT10" s="680"/>
      <c r="DU10" s="680"/>
      <c r="DV10" s="680"/>
      <c r="DW10" s="680"/>
      <c r="DX10" s="680"/>
      <c r="DY10" s="680"/>
      <c r="DZ10" s="680"/>
      <c r="EA10" s="680"/>
      <c r="EB10" s="680"/>
      <c r="EC10" s="689"/>
    </row>
    <row r="11" spans="2:143" ht="11.25" customHeight="1" x14ac:dyDescent="0.15">
      <c r="B11" s="676" t="s">
        <v>250</v>
      </c>
      <c r="C11" s="677"/>
      <c r="D11" s="677"/>
      <c r="E11" s="677"/>
      <c r="F11" s="677"/>
      <c r="G11" s="677"/>
      <c r="H11" s="677"/>
      <c r="I11" s="677"/>
      <c r="J11" s="677"/>
      <c r="K11" s="677"/>
      <c r="L11" s="677"/>
      <c r="M11" s="677"/>
      <c r="N11" s="677"/>
      <c r="O11" s="677"/>
      <c r="P11" s="677"/>
      <c r="Q11" s="678"/>
      <c r="R11" s="679" t="s">
        <v>251</v>
      </c>
      <c r="S11" s="680"/>
      <c r="T11" s="680"/>
      <c r="U11" s="680"/>
      <c r="V11" s="680"/>
      <c r="W11" s="680"/>
      <c r="X11" s="680"/>
      <c r="Y11" s="681"/>
      <c r="Z11" s="682" t="s">
        <v>130</v>
      </c>
      <c r="AA11" s="682"/>
      <c r="AB11" s="682"/>
      <c r="AC11" s="682"/>
      <c r="AD11" s="683" t="s">
        <v>251</v>
      </c>
      <c r="AE11" s="683"/>
      <c r="AF11" s="683"/>
      <c r="AG11" s="683"/>
      <c r="AH11" s="683"/>
      <c r="AI11" s="683"/>
      <c r="AJ11" s="683"/>
      <c r="AK11" s="683"/>
      <c r="AL11" s="684" t="s">
        <v>130</v>
      </c>
      <c r="AM11" s="685"/>
      <c r="AN11" s="685"/>
      <c r="AO11" s="686"/>
      <c r="AP11" s="676" t="s">
        <v>252</v>
      </c>
      <c r="AQ11" s="677"/>
      <c r="AR11" s="677"/>
      <c r="AS11" s="677"/>
      <c r="AT11" s="677"/>
      <c r="AU11" s="677"/>
      <c r="AV11" s="677"/>
      <c r="AW11" s="677"/>
      <c r="AX11" s="677"/>
      <c r="AY11" s="677"/>
      <c r="AZ11" s="677"/>
      <c r="BA11" s="677"/>
      <c r="BB11" s="677"/>
      <c r="BC11" s="677"/>
      <c r="BD11" s="677"/>
      <c r="BE11" s="677"/>
      <c r="BF11" s="678"/>
      <c r="BG11" s="679">
        <v>469342</v>
      </c>
      <c r="BH11" s="680"/>
      <c r="BI11" s="680"/>
      <c r="BJ11" s="680"/>
      <c r="BK11" s="680"/>
      <c r="BL11" s="680"/>
      <c r="BM11" s="680"/>
      <c r="BN11" s="681"/>
      <c r="BO11" s="682">
        <v>8.3000000000000007</v>
      </c>
      <c r="BP11" s="682"/>
      <c r="BQ11" s="682"/>
      <c r="BR11" s="682"/>
      <c r="BS11" s="688">
        <v>93022</v>
      </c>
      <c r="BT11" s="680"/>
      <c r="BU11" s="680"/>
      <c r="BV11" s="680"/>
      <c r="BW11" s="680"/>
      <c r="BX11" s="680"/>
      <c r="BY11" s="680"/>
      <c r="BZ11" s="680"/>
      <c r="CA11" s="680"/>
      <c r="CB11" s="689"/>
      <c r="CD11" s="694" t="s">
        <v>253</v>
      </c>
      <c r="CE11" s="695"/>
      <c r="CF11" s="695"/>
      <c r="CG11" s="695"/>
      <c r="CH11" s="695"/>
      <c r="CI11" s="695"/>
      <c r="CJ11" s="695"/>
      <c r="CK11" s="695"/>
      <c r="CL11" s="695"/>
      <c r="CM11" s="695"/>
      <c r="CN11" s="695"/>
      <c r="CO11" s="695"/>
      <c r="CP11" s="695"/>
      <c r="CQ11" s="696"/>
      <c r="CR11" s="679">
        <v>1795223</v>
      </c>
      <c r="CS11" s="680"/>
      <c r="CT11" s="680"/>
      <c r="CU11" s="680"/>
      <c r="CV11" s="680"/>
      <c r="CW11" s="680"/>
      <c r="CX11" s="680"/>
      <c r="CY11" s="681"/>
      <c r="CZ11" s="682">
        <v>4.0999999999999996</v>
      </c>
      <c r="DA11" s="682"/>
      <c r="DB11" s="682"/>
      <c r="DC11" s="682"/>
      <c r="DD11" s="688">
        <v>581260</v>
      </c>
      <c r="DE11" s="680"/>
      <c r="DF11" s="680"/>
      <c r="DG11" s="680"/>
      <c r="DH11" s="680"/>
      <c r="DI11" s="680"/>
      <c r="DJ11" s="680"/>
      <c r="DK11" s="680"/>
      <c r="DL11" s="680"/>
      <c r="DM11" s="680"/>
      <c r="DN11" s="680"/>
      <c r="DO11" s="680"/>
      <c r="DP11" s="681"/>
      <c r="DQ11" s="688">
        <v>1377544</v>
      </c>
      <c r="DR11" s="680"/>
      <c r="DS11" s="680"/>
      <c r="DT11" s="680"/>
      <c r="DU11" s="680"/>
      <c r="DV11" s="680"/>
      <c r="DW11" s="680"/>
      <c r="DX11" s="680"/>
      <c r="DY11" s="680"/>
      <c r="DZ11" s="680"/>
      <c r="EA11" s="680"/>
      <c r="EB11" s="680"/>
      <c r="EC11" s="689"/>
    </row>
    <row r="12" spans="2:143" ht="11.25" customHeight="1" x14ac:dyDescent="0.15">
      <c r="B12" s="676" t="s">
        <v>254</v>
      </c>
      <c r="C12" s="677"/>
      <c r="D12" s="677"/>
      <c r="E12" s="677"/>
      <c r="F12" s="677"/>
      <c r="G12" s="677"/>
      <c r="H12" s="677"/>
      <c r="I12" s="677"/>
      <c r="J12" s="677"/>
      <c r="K12" s="677"/>
      <c r="L12" s="677"/>
      <c r="M12" s="677"/>
      <c r="N12" s="677"/>
      <c r="O12" s="677"/>
      <c r="P12" s="677"/>
      <c r="Q12" s="678"/>
      <c r="R12" s="679">
        <v>1046512</v>
      </c>
      <c r="S12" s="680"/>
      <c r="T12" s="680"/>
      <c r="U12" s="680"/>
      <c r="V12" s="680"/>
      <c r="W12" s="680"/>
      <c r="X12" s="680"/>
      <c r="Y12" s="681"/>
      <c r="Z12" s="682">
        <v>2.2999999999999998</v>
      </c>
      <c r="AA12" s="682"/>
      <c r="AB12" s="682"/>
      <c r="AC12" s="682"/>
      <c r="AD12" s="683">
        <v>1046512</v>
      </c>
      <c r="AE12" s="683"/>
      <c r="AF12" s="683"/>
      <c r="AG12" s="683"/>
      <c r="AH12" s="683"/>
      <c r="AI12" s="683"/>
      <c r="AJ12" s="683"/>
      <c r="AK12" s="683"/>
      <c r="AL12" s="684">
        <v>6.3</v>
      </c>
      <c r="AM12" s="685"/>
      <c r="AN12" s="685"/>
      <c r="AO12" s="686"/>
      <c r="AP12" s="676" t="s">
        <v>255</v>
      </c>
      <c r="AQ12" s="677"/>
      <c r="AR12" s="677"/>
      <c r="AS12" s="677"/>
      <c r="AT12" s="677"/>
      <c r="AU12" s="677"/>
      <c r="AV12" s="677"/>
      <c r="AW12" s="677"/>
      <c r="AX12" s="677"/>
      <c r="AY12" s="677"/>
      <c r="AZ12" s="677"/>
      <c r="BA12" s="677"/>
      <c r="BB12" s="677"/>
      <c r="BC12" s="677"/>
      <c r="BD12" s="677"/>
      <c r="BE12" s="677"/>
      <c r="BF12" s="678"/>
      <c r="BG12" s="679">
        <v>2341124</v>
      </c>
      <c r="BH12" s="680"/>
      <c r="BI12" s="680"/>
      <c r="BJ12" s="680"/>
      <c r="BK12" s="680"/>
      <c r="BL12" s="680"/>
      <c r="BM12" s="680"/>
      <c r="BN12" s="681"/>
      <c r="BO12" s="682">
        <v>41.2</v>
      </c>
      <c r="BP12" s="682"/>
      <c r="BQ12" s="682"/>
      <c r="BR12" s="682"/>
      <c r="BS12" s="688">
        <v>151608</v>
      </c>
      <c r="BT12" s="680"/>
      <c r="BU12" s="680"/>
      <c r="BV12" s="680"/>
      <c r="BW12" s="680"/>
      <c r="BX12" s="680"/>
      <c r="BY12" s="680"/>
      <c r="BZ12" s="680"/>
      <c r="CA12" s="680"/>
      <c r="CB12" s="689"/>
      <c r="CD12" s="694" t="s">
        <v>256</v>
      </c>
      <c r="CE12" s="695"/>
      <c r="CF12" s="695"/>
      <c r="CG12" s="695"/>
      <c r="CH12" s="695"/>
      <c r="CI12" s="695"/>
      <c r="CJ12" s="695"/>
      <c r="CK12" s="695"/>
      <c r="CL12" s="695"/>
      <c r="CM12" s="695"/>
      <c r="CN12" s="695"/>
      <c r="CO12" s="695"/>
      <c r="CP12" s="695"/>
      <c r="CQ12" s="696"/>
      <c r="CR12" s="679">
        <v>1527643</v>
      </c>
      <c r="CS12" s="680"/>
      <c r="CT12" s="680"/>
      <c r="CU12" s="680"/>
      <c r="CV12" s="680"/>
      <c r="CW12" s="680"/>
      <c r="CX12" s="680"/>
      <c r="CY12" s="681"/>
      <c r="CZ12" s="682">
        <v>3.5</v>
      </c>
      <c r="DA12" s="682"/>
      <c r="DB12" s="682"/>
      <c r="DC12" s="682"/>
      <c r="DD12" s="688">
        <v>124666</v>
      </c>
      <c r="DE12" s="680"/>
      <c r="DF12" s="680"/>
      <c r="DG12" s="680"/>
      <c r="DH12" s="680"/>
      <c r="DI12" s="680"/>
      <c r="DJ12" s="680"/>
      <c r="DK12" s="680"/>
      <c r="DL12" s="680"/>
      <c r="DM12" s="680"/>
      <c r="DN12" s="680"/>
      <c r="DO12" s="680"/>
      <c r="DP12" s="681"/>
      <c r="DQ12" s="688">
        <v>706095</v>
      </c>
      <c r="DR12" s="680"/>
      <c r="DS12" s="680"/>
      <c r="DT12" s="680"/>
      <c r="DU12" s="680"/>
      <c r="DV12" s="680"/>
      <c r="DW12" s="680"/>
      <c r="DX12" s="680"/>
      <c r="DY12" s="680"/>
      <c r="DZ12" s="680"/>
      <c r="EA12" s="680"/>
      <c r="EB12" s="680"/>
      <c r="EC12" s="689"/>
    </row>
    <row r="13" spans="2:143" ht="11.25" customHeight="1" x14ac:dyDescent="0.15">
      <c r="B13" s="676" t="s">
        <v>257</v>
      </c>
      <c r="C13" s="677"/>
      <c r="D13" s="677"/>
      <c r="E13" s="677"/>
      <c r="F13" s="677"/>
      <c r="G13" s="677"/>
      <c r="H13" s="677"/>
      <c r="I13" s="677"/>
      <c r="J13" s="677"/>
      <c r="K13" s="677"/>
      <c r="L13" s="677"/>
      <c r="M13" s="677"/>
      <c r="N13" s="677"/>
      <c r="O13" s="677"/>
      <c r="P13" s="677"/>
      <c r="Q13" s="678"/>
      <c r="R13" s="679">
        <v>9432</v>
      </c>
      <c r="S13" s="680"/>
      <c r="T13" s="680"/>
      <c r="U13" s="680"/>
      <c r="V13" s="680"/>
      <c r="W13" s="680"/>
      <c r="X13" s="680"/>
      <c r="Y13" s="681"/>
      <c r="Z13" s="682">
        <v>0</v>
      </c>
      <c r="AA13" s="682"/>
      <c r="AB13" s="682"/>
      <c r="AC13" s="682"/>
      <c r="AD13" s="683">
        <v>9432</v>
      </c>
      <c r="AE13" s="683"/>
      <c r="AF13" s="683"/>
      <c r="AG13" s="683"/>
      <c r="AH13" s="683"/>
      <c r="AI13" s="683"/>
      <c r="AJ13" s="683"/>
      <c r="AK13" s="683"/>
      <c r="AL13" s="684">
        <v>0.1</v>
      </c>
      <c r="AM13" s="685"/>
      <c r="AN13" s="685"/>
      <c r="AO13" s="686"/>
      <c r="AP13" s="676" t="s">
        <v>258</v>
      </c>
      <c r="AQ13" s="677"/>
      <c r="AR13" s="677"/>
      <c r="AS13" s="677"/>
      <c r="AT13" s="677"/>
      <c r="AU13" s="677"/>
      <c r="AV13" s="677"/>
      <c r="AW13" s="677"/>
      <c r="AX13" s="677"/>
      <c r="AY13" s="677"/>
      <c r="AZ13" s="677"/>
      <c r="BA13" s="677"/>
      <c r="BB13" s="677"/>
      <c r="BC13" s="677"/>
      <c r="BD13" s="677"/>
      <c r="BE13" s="677"/>
      <c r="BF13" s="678"/>
      <c r="BG13" s="679">
        <v>2280655</v>
      </c>
      <c r="BH13" s="680"/>
      <c r="BI13" s="680"/>
      <c r="BJ13" s="680"/>
      <c r="BK13" s="680"/>
      <c r="BL13" s="680"/>
      <c r="BM13" s="680"/>
      <c r="BN13" s="681"/>
      <c r="BO13" s="682">
        <v>40.200000000000003</v>
      </c>
      <c r="BP13" s="682"/>
      <c r="BQ13" s="682"/>
      <c r="BR13" s="682"/>
      <c r="BS13" s="688">
        <v>151608</v>
      </c>
      <c r="BT13" s="680"/>
      <c r="BU13" s="680"/>
      <c r="BV13" s="680"/>
      <c r="BW13" s="680"/>
      <c r="BX13" s="680"/>
      <c r="BY13" s="680"/>
      <c r="BZ13" s="680"/>
      <c r="CA13" s="680"/>
      <c r="CB13" s="689"/>
      <c r="CD13" s="694" t="s">
        <v>259</v>
      </c>
      <c r="CE13" s="695"/>
      <c r="CF13" s="695"/>
      <c r="CG13" s="695"/>
      <c r="CH13" s="695"/>
      <c r="CI13" s="695"/>
      <c r="CJ13" s="695"/>
      <c r="CK13" s="695"/>
      <c r="CL13" s="695"/>
      <c r="CM13" s="695"/>
      <c r="CN13" s="695"/>
      <c r="CO13" s="695"/>
      <c r="CP13" s="695"/>
      <c r="CQ13" s="696"/>
      <c r="CR13" s="679">
        <v>6644405</v>
      </c>
      <c r="CS13" s="680"/>
      <c r="CT13" s="680"/>
      <c r="CU13" s="680"/>
      <c r="CV13" s="680"/>
      <c r="CW13" s="680"/>
      <c r="CX13" s="680"/>
      <c r="CY13" s="681"/>
      <c r="CZ13" s="682">
        <v>15.2</v>
      </c>
      <c r="DA13" s="682"/>
      <c r="DB13" s="682"/>
      <c r="DC13" s="682"/>
      <c r="DD13" s="688">
        <v>4541642</v>
      </c>
      <c r="DE13" s="680"/>
      <c r="DF13" s="680"/>
      <c r="DG13" s="680"/>
      <c r="DH13" s="680"/>
      <c r="DI13" s="680"/>
      <c r="DJ13" s="680"/>
      <c r="DK13" s="680"/>
      <c r="DL13" s="680"/>
      <c r="DM13" s="680"/>
      <c r="DN13" s="680"/>
      <c r="DO13" s="680"/>
      <c r="DP13" s="681"/>
      <c r="DQ13" s="688">
        <v>1661584</v>
      </c>
      <c r="DR13" s="680"/>
      <c r="DS13" s="680"/>
      <c r="DT13" s="680"/>
      <c r="DU13" s="680"/>
      <c r="DV13" s="680"/>
      <c r="DW13" s="680"/>
      <c r="DX13" s="680"/>
      <c r="DY13" s="680"/>
      <c r="DZ13" s="680"/>
      <c r="EA13" s="680"/>
      <c r="EB13" s="680"/>
      <c r="EC13" s="689"/>
    </row>
    <row r="14" spans="2:143" ht="11.25" customHeight="1" x14ac:dyDescent="0.15">
      <c r="B14" s="676" t="s">
        <v>260</v>
      </c>
      <c r="C14" s="677"/>
      <c r="D14" s="677"/>
      <c r="E14" s="677"/>
      <c r="F14" s="677"/>
      <c r="G14" s="677"/>
      <c r="H14" s="677"/>
      <c r="I14" s="677"/>
      <c r="J14" s="677"/>
      <c r="K14" s="677"/>
      <c r="L14" s="677"/>
      <c r="M14" s="677"/>
      <c r="N14" s="677"/>
      <c r="O14" s="677"/>
      <c r="P14" s="677"/>
      <c r="Q14" s="678"/>
      <c r="R14" s="679" t="s">
        <v>251</v>
      </c>
      <c r="S14" s="680"/>
      <c r="T14" s="680"/>
      <c r="U14" s="680"/>
      <c r="V14" s="680"/>
      <c r="W14" s="680"/>
      <c r="X14" s="680"/>
      <c r="Y14" s="681"/>
      <c r="Z14" s="682" t="s">
        <v>251</v>
      </c>
      <c r="AA14" s="682"/>
      <c r="AB14" s="682"/>
      <c r="AC14" s="682"/>
      <c r="AD14" s="683" t="s">
        <v>251</v>
      </c>
      <c r="AE14" s="683"/>
      <c r="AF14" s="683"/>
      <c r="AG14" s="683"/>
      <c r="AH14" s="683"/>
      <c r="AI14" s="683"/>
      <c r="AJ14" s="683"/>
      <c r="AK14" s="683"/>
      <c r="AL14" s="684" t="s">
        <v>251</v>
      </c>
      <c r="AM14" s="685"/>
      <c r="AN14" s="685"/>
      <c r="AO14" s="686"/>
      <c r="AP14" s="676" t="s">
        <v>261</v>
      </c>
      <c r="AQ14" s="677"/>
      <c r="AR14" s="677"/>
      <c r="AS14" s="677"/>
      <c r="AT14" s="677"/>
      <c r="AU14" s="677"/>
      <c r="AV14" s="677"/>
      <c r="AW14" s="677"/>
      <c r="AX14" s="677"/>
      <c r="AY14" s="677"/>
      <c r="AZ14" s="677"/>
      <c r="BA14" s="677"/>
      <c r="BB14" s="677"/>
      <c r="BC14" s="677"/>
      <c r="BD14" s="677"/>
      <c r="BE14" s="677"/>
      <c r="BF14" s="678"/>
      <c r="BG14" s="679">
        <v>151615</v>
      </c>
      <c r="BH14" s="680"/>
      <c r="BI14" s="680"/>
      <c r="BJ14" s="680"/>
      <c r="BK14" s="680"/>
      <c r="BL14" s="680"/>
      <c r="BM14" s="680"/>
      <c r="BN14" s="681"/>
      <c r="BO14" s="682">
        <v>2.7</v>
      </c>
      <c r="BP14" s="682"/>
      <c r="BQ14" s="682"/>
      <c r="BR14" s="682"/>
      <c r="BS14" s="688" t="s">
        <v>130</v>
      </c>
      <c r="BT14" s="680"/>
      <c r="BU14" s="680"/>
      <c r="BV14" s="680"/>
      <c r="BW14" s="680"/>
      <c r="BX14" s="680"/>
      <c r="BY14" s="680"/>
      <c r="BZ14" s="680"/>
      <c r="CA14" s="680"/>
      <c r="CB14" s="689"/>
      <c r="CD14" s="694" t="s">
        <v>262</v>
      </c>
      <c r="CE14" s="695"/>
      <c r="CF14" s="695"/>
      <c r="CG14" s="695"/>
      <c r="CH14" s="695"/>
      <c r="CI14" s="695"/>
      <c r="CJ14" s="695"/>
      <c r="CK14" s="695"/>
      <c r="CL14" s="695"/>
      <c r="CM14" s="695"/>
      <c r="CN14" s="695"/>
      <c r="CO14" s="695"/>
      <c r="CP14" s="695"/>
      <c r="CQ14" s="696"/>
      <c r="CR14" s="679">
        <v>1928413</v>
      </c>
      <c r="CS14" s="680"/>
      <c r="CT14" s="680"/>
      <c r="CU14" s="680"/>
      <c r="CV14" s="680"/>
      <c r="CW14" s="680"/>
      <c r="CX14" s="680"/>
      <c r="CY14" s="681"/>
      <c r="CZ14" s="682">
        <v>4.4000000000000004</v>
      </c>
      <c r="DA14" s="682"/>
      <c r="DB14" s="682"/>
      <c r="DC14" s="682"/>
      <c r="DD14" s="688">
        <v>500512</v>
      </c>
      <c r="DE14" s="680"/>
      <c r="DF14" s="680"/>
      <c r="DG14" s="680"/>
      <c r="DH14" s="680"/>
      <c r="DI14" s="680"/>
      <c r="DJ14" s="680"/>
      <c r="DK14" s="680"/>
      <c r="DL14" s="680"/>
      <c r="DM14" s="680"/>
      <c r="DN14" s="680"/>
      <c r="DO14" s="680"/>
      <c r="DP14" s="681"/>
      <c r="DQ14" s="688">
        <v>1369919</v>
      </c>
      <c r="DR14" s="680"/>
      <c r="DS14" s="680"/>
      <c r="DT14" s="680"/>
      <c r="DU14" s="680"/>
      <c r="DV14" s="680"/>
      <c r="DW14" s="680"/>
      <c r="DX14" s="680"/>
      <c r="DY14" s="680"/>
      <c r="DZ14" s="680"/>
      <c r="EA14" s="680"/>
      <c r="EB14" s="680"/>
      <c r="EC14" s="689"/>
    </row>
    <row r="15" spans="2:143" ht="11.25" customHeight="1" x14ac:dyDescent="0.15">
      <c r="B15" s="676" t="s">
        <v>263</v>
      </c>
      <c r="C15" s="677"/>
      <c r="D15" s="677"/>
      <c r="E15" s="677"/>
      <c r="F15" s="677"/>
      <c r="G15" s="677"/>
      <c r="H15" s="677"/>
      <c r="I15" s="677"/>
      <c r="J15" s="677"/>
      <c r="K15" s="677"/>
      <c r="L15" s="677"/>
      <c r="M15" s="677"/>
      <c r="N15" s="677"/>
      <c r="O15" s="677"/>
      <c r="P15" s="677"/>
      <c r="Q15" s="678"/>
      <c r="R15" s="679">
        <v>47500</v>
      </c>
      <c r="S15" s="680"/>
      <c r="T15" s="680"/>
      <c r="U15" s="680"/>
      <c r="V15" s="680"/>
      <c r="W15" s="680"/>
      <c r="X15" s="680"/>
      <c r="Y15" s="681"/>
      <c r="Z15" s="682">
        <v>0.1</v>
      </c>
      <c r="AA15" s="682"/>
      <c r="AB15" s="682"/>
      <c r="AC15" s="682"/>
      <c r="AD15" s="683">
        <v>47500</v>
      </c>
      <c r="AE15" s="683"/>
      <c r="AF15" s="683"/>
      <c r="AG15" s="683"/>
      <c r="AH15" s="683"/>
      <c r="AI15" s="683"/>
      <c r="AJ15" s="683"/>
      <c r="AK15" s="683"/>
      <c r="AL15" s="684">
        <v>0.3</v>
      </c>
      <c r="AM15" s="685"/>
      <c r="AN15" s="685"/>
      <c r="AO15" s="686"/>
      <c r="AP15" s="676" t="s">
        <v>264</v>
      </c>
      <c r="AQ15" s="677"/>
      <c r="AR15" s="677"/>
      <c r="AS15" s="677"/>
      <c r="AT15" s="677"/>
      <c r="AU15" s="677"/>
      <c r="AV15" s="677"/>
      <c r="AW15" s="677"/>
      <c r="AX15" s="677"/>
      <c r="AY15" s="677"/>
      <c r="AZ15" s="677"/>
      <c r="BA15" s="677"/>
      <c r="BB15" s="677"/>
      <c r="BC15" s="677"/>
      <c r="BD15" s="677"/>
      <c r="BE15" s="677"/>
      <c r="BF15" s="678"/>
      <c r="BG15" s="679">
        <v>424538</v>
      </c>
      <c r="BH15" s="680"/>
      <c r="BI15" s="680"/>
      <c r="BJ15" s="680"/>
      <c r="BK15" s="680"/>
      <c r="BL15" s="680"/>
      <c r="BM15" s="680"/>
      <c r="BN15" s="681"/>
      <c r="BO15" s="682">
        <v>7.5</v>
      </c>
      <c r="BP15" s="682"/>
      <c r="BQ15" s="682"/>
      <c r="BR15" s="682"/>
      <c r="BS15" s="688" t="s">
        <v>130</v>
      </c>
      <c r="BT15" s="680"/>
      <c r="BU15" s="680"/>
      <c r="BV15" s="680"/>
      <c r="BW15" s="680"/>
      <c r="BX15" s="680"/>
      <c r="BY15" s="680"/>
      <c r="BZ15" s="680"/>
      <c r="CA15" s="680"/>
      <c r="CB15" s="689"/>
      <c r="CD15" s="694" t="s">
        <v>265</v>
      </c>
      <c r="CE15" s="695"/>
      <c r="CF15" s="695"/>
      <c r="CG15" s="695"/>
      <c r="CH15" s="695"/>
      <c r="CI15" s="695"/>
      <c r="CJ15" s="695"/>
      <c r="CK15" s="695"/>
      <c r="CL15" s="695"/>
      <c r="CM15" s="695"/>
      <c r="CN15" s="695"/>
      <c r="CO15" s="695"/>
      <c r="CP15" s="695"/>
      <c r="CQ15" s="696"/>
      <c r="CR15" s="679">
        <v>2896977</v>
      </c>
      <c r="CS15" s="680"/>
      <c r="CT15" s="680"/>
      <c r="CU15" s="680"/>
      <c r="CV15" s="680"/>
      <c r="CW15" s="680"/>
      <c r="CX15" s="680"/>
      <c r="CY15" s="681"/>
      <c r="CZ15" s="682">
        <v>6.6</v>
      </c>
      <c r="DA15" s="682"/>
      <c r="DB15" s="682"/>
      <c r="DC15" s="682"/>
      <c r="DD15" s="688">
        <v>566788</v>
      </c>
      <c r="DE15" s="680"/>
      <c r="DF15" s="680"/>
      <c r="DG15" s="680"/>
      <c r="DH15" s="680"/>
      <c r="DI15" s="680"/>
      <c r="DJ15" s="680"/>
      <c r="DK15" s="680"/>
      <c r="DL15" s="680"/>
      <c r="DM15" s="680"/>
      <c r="DN15" s="680"/>
      <c r="DO15" s="680"/>
      <c r="DP15" s="681"/>
      <c r="DQ15" s="688">
        <v>2260503</v>
      </c>
      <c r="DR15" s="680"/>
      <c r="DS15" s="680"/>
      <c r="DT15" s="680"/>
      <c r="DU15" s="680"/>
      <c r="DV15" s="680"/>
      <c r="DW15" s="680"/>
      <c r="DX15" s="680"/>
      <c r="DY15" s="680"/>
      <c r="DZ15" s="680"/>
      <c r="EA15" s="680"/>
      <c r="EB15" s="680"/>
      <c r="EC15" s="689"/>
    </row>
    <row r="16" spans="2:143" ht="11.25" customHeight="1" x14ac:dyDescent="0.15">
      <c r="B16" s="676" t="s">
        <v>266</v>
      </c>
      <c r="C16" s="677"/>
      <c r="D16" s="677"/>
      <c r="E16" s="677"/>
      <c r="F16" s="677"/>
      <c r="G16" s="677"/>
      <c r="H16" s="677"/>
      <c r="I16" s="677"/>
      <c r="J16" s="677"/>
      <c r="K16" s="677"/>
      <c r="L16" s="677"/>
      <c r="M16" s="677"/>
      <c r="N16" s="677"/>
      <c r="O16" s="677"/>
      <c r="P16" s="677"/>
      <c r="Q16" s="678"/>
      <c r="R16" s="679" t="s">
        <v>130</v>
      </c>
      <c r="S16" s="680"/>
      <c r="T16" s="680"/>
      <c r="U16" s="680"/>
      <c r="V16" s="680"/>
      <c r="W16" s="680"/>
      <c r="X16" s="680"/>
      <c r="Y16" s="681"/>
      <c r="Z16" s="682" t="s">
        <v>130</v>
      </c>
      <c r="AA16" s="682"/>
      <c r="AB16" s="682"/>
      <c r="AC16" s="682"/>
      <c r="AD16" s="683" t="s">
        <v>130</v>
      </c>
      <c r="AE16" s="683"/>
      <c r="AF16" s="683"/>
      <c r="AG16" s="683"/>
      <c r="AH16" s="683"/>
      <c r="AI16" s="683"/>
      <c r="AJ16" s="683"/>
      <c r="AK16" s="683"/>
      <c r="AL16" s="684" t="s">
        <v>130</v>
      </c>
      <c r="AM16" s="685"/>
      <c r="AN16" s="685"/>
      <c r="AO16" s="686"/>
      <c r="AP16" s="676" t="s">
        <v>267</v>
      </c>
      <c r="AQ16" s="677"/>
      <c r="AR16" s="677"/>
      <c r="AS16" s="677"/>
      <c r="AT16" s="677"/>
      <c r="AU16" s="677"/>
      <c r="AV16" s="677"/>
      <c r="AW16" s="677"/>
      <c r="AX16" s="677"/>
      <c r="AY16" s="677"/>
      <c r="AZ16" s="677"/>
      <c r="BA16" s="677"/>
      <c r="BB16" s="677"/>
      <c r="BC16" s="677"/>
      <c r="BD16" s="677"/>
      <c r="BE16" s="677"/>
      <c r="BF16" s="678"/>
      <c r="BG16" s="679" t="s">
        <v>130</v>
      </c>
      <c r="BH16" s="680"/>
      <c r="BI16" s="680"/>
      <c r="BJ16" s="680"/>
      <c r="BK16" s="680"/>
      <c r="BL16" s="680"/>
      <c r="BM16" s="680"/>
      <c r="BN16" s="681"/>
      <c r="BO16" s="682" t="s">
        <v>130</v>
      </c>
      <c r="BP16" s="682"/>
      <c r="BQ16" s="682"/>
      <c r="BR16" s="682"/>
      <c r="BS16" s="688" t="s">
        <v>130</v>
      </c>
      <c r="BT16" s="680"/>
      <c r="BU16" s="680"/>
      <c r="BV16" s="680"/>
      <c r="BW16" s="680"/>
      <c r="BX16" s="680"/>
      <c r="BY16" s="680"/>
      <c r="BZ16" s="680"/>
      <c r="CA16" s="680"/>
      <c r="CB16" s="689"/>
      <c r="CD16" s="694" t="s">
        <v>268</v>
      </c>
      <c r="CE16" s="695"/>
      <c r="CF16" s="695"/>
      <c r="CG16" s="695"/>
      <c r="CH16" s="695"/>
      <c r="CI16" s="695"/>
      <c r="CJ16" s="695"/>
      <c r="CK16" s="695"/>
      <c r="CL16" s="695"/>
      <c r="CM16" s="695"/>
      <c r="CN16" s="695"/>
      <c r="CO16" s="695"/>
      <c r="CP16" s="695"/>
      <c r="CQ16" s="696"/>
      <c r="CR16" s="679">
        <v>3513768</v>
      </c>
      <c r="CS16" s="680"/>
      <c r="CT16" s="680"/>
      <c r="CU16" s="680"/>
      <c r="CV16" s="680"/>
      <c r="CW16" s="680"/>
      <c r="CX16" s="680"/>
      <c r="CY16" s="681"/>
      <c r="CZ16" s="682">
        <v>8</v>
      </c>
      <c r="DA16" s="682"/>
      <c r="DB16" s="682"/>
      <c r="DC16" s="682"/>
      <c r="DD16" s="688" t="s">
        <v>130</v>
      </c>
      <c r="DE16" s="680"/>
      <c r="DF16" s="680"/>
      <c r="DG16" s="680"/>
      <c r="DH16" s="680"/>
      <c r="DI16" s="680"/>
      <c r="DJ16" s="680"/>
      <c r="DK16" s="680"/>
      <c r="DL16" s="680"/>
      <c r="DM16" s="680"/>
      <c r="DN16" s="680"/>
      <c r="DO16" s="680"/>
      <c r="DP16" s="681"/>
      <c r="DQ16" s="688">
        <v>246807</v>
      </c>
      <c r="DR16" s="680"/>
      <c r="DS16" s="680"/>
      <c r="DT16" s="680"/>
      <c r="DU16" s="680"/>
      <c r="DV16" s="680"/>
      <c r="DW16" s="680"/>
      <c r="DX16" s="680"/>
      <c r="DY16" s="680"/>
      <c r="DZ16" s="680"/>
      <c r="EA16" s="680"/>
      <c r="EB16" s="680"/>
      <c r="EC16" s="689"/>
    </row>
    <row r="17" spans="2:133" ht="11.25" customHeight="1" x14ac:dyDescent="0.15">
      <c r="B17" s="676" t="s">
        <v>269</v>
      </c>
      <c r="C17" s="677"/>
      <c r="D17" s="677"/>
      <c r="E17" s="677"/>
      <c r="F17" s="677"/>
      <c r="G17" s="677"/>
      <c r="H17" s="677"/>
      <c r="I17" s="677"/>
      <c r="J17" s="677"/>
      <c r="K17" s="677"/>
      <c r="L17" s="677"/>
      <c r="M17" s="677"/>
      <c r="N17" s="677"/>
      <c r="O17" s="677"/>
      <c r="P17" s="677"/>
      <c r="Q17" s="678"/>
      <c r="R17" s="679">
        <v>24466</v>
      </c>
      <c r="S17" s="680"/>
      <c r="T17" s="680"/>
      <c r="U17" s="680"/>
      <c r="V17" s="680"/>
      <c r="W17" s="680"/>
      <c r="X17" s="680"/>
      <c r="Y17" s="681"/>
      <c r="Z17" s="682">
        <v>0.1</v>
      </c>
      <c r="AA17" s="682"/>
      <c r="AB17" s="682"/>
      <c r="AC17" s="682"/>
      <c r="AD17" s="683">
        <v>24466</v>
      </c>
      <c r="AE17" s="683"/>
      <c r="AF17" s="683"/>
      <c r="AG17" s="683"/>
      <c r="AH17" s="683"/>
      <c r="AI17" s="683"/>
      <c r="AJ17" s="683"/>
      <c r="AK17" s="683"/>
      <c r="AL17" s="684">
        <v>0.1</v>
      </c>
      <c r="AM17" s="685"/>
      <c r="AN17" s="685"/>
      <c r="AO17" s="686"/>
      <c r="AP17" s="676" t="s">
        <v>270</v>
      </c>
      <c r="AQ17" s="677"/>
      <c r="AR17" s="677"/>
      <c r="AS17" s="677"/>
      <c r="AT17" s="677"/>
      <c r="AU17" s="677"/>
      <c r="AV17" s="677"/>
      <c r="AW17" s="677"/>
      <c r="AX17" s="677"/>
      <c r="AY17" s="677"/>
      <c r="AZ17" s="677"/>
      <c r="BA17" s="677"/>
      <c r="BB17" s="677"/>
      <c r="BC17" s="677"/>
      <c r="BD17" s="677"/>
      <c r="BE17" s="677"/>
      <c r="BF17" s="678"/>
      <c r="BG17" s="679" t="s">
        <v>130</v>
      </c>
      <c r="BH17" s="680"/>
      <c r="BI17" s="680"/>
      <c r="BJ17" s="680"/>
      <c r="BK17" s="680"/>
      <c r="BL17" s="680"/>
      <c r="BM17" s="680"/>
      <c r="BN17" s="681"/>
      <c r="BO17" s="682" t="s">
        <v>130</v>
      </c>
      <c r="BP17" s="682"/>
      <c r="BQ17" s="682"/>
      <c r="BR17" s="682"/>
      <c r="BS17" s="688" t="s">
        <v>130</v>
      </c>
      <c r="BT17" s="680"/>
      <c r="BU17" s="680"/>
      <c r="BV17" s="680"/>
      <c r="BW17" s="680"/>
      <c r="BX17" s="680"/>
      <c r="BY17" s="680"/>
      <c r="BZ17" s="680"/>
      <c r="CA17" s="680"/>
      <c r="CB17" s="689"/>
      <c r="CD17" s="694" t="s">
        <v>271</v>
      </c>
      <c r="CE17" s="695"/>
      <c r="CF17" s="695"/>
      <c r="CG17" s="695"/>
      <c r="CH17" s="695"/>
      <c r="CI17" s="695"/>
      <c r="CJ17" s="695"/>
      <c r="CK17" s="695"/>
      <c r="CL17" s="695"/>
      <c r="CM17" s="695"/>
      <c r="CN17" s="695"/>
      <c r="CO17" s="695"/>
      <c r="CP17" s="695"/>
      <c r="CQ17" s="696"/>
      <c r="CR17" s="679">
        <v>3221255</v>
      </c>
      <c r="CS17" s="680"/>
      <c r="CT17" s="680"/>
      <c r="CU17" s="680"/>
      <c r="CV17" s="680"/>
      <c r="CW17" s="680"/>
      <c r="CX17" s="680"/>
      <c r="CY17" s="681"/>
      <c r="CZ17" s="682">
        <v>7.3</v>
      </c>
      <c r="DA17" s="682"/>
      <c r="DB17" s="682"/>
      <c r="DC17" s="682"/>
      <c r="DD17" s="688" t="s">
        <v>130</v>
      </c>
      <c r="DE17" s="680"/>
      <c r="DF17" s="680"/>
      <c r="DG17" s="680"/>
      <c r="DH17" s="680"/>
      <c r="DI17" s="680"/>
      <c r="DJ17" s="680"/>
      <c r="DK17" s="680"/>
      <c r="DL17" s="680"/>
      <c r="DM17" s="680"/>
      <c r="DN17" s="680"/>
      <c r="DO17" s="680"/>
      <c r="DP17" s="681"/>
      <c r="DQ17" s="688">
        <v>3131974</v>
      </c>
      <c r="DR17" s="680"/>
      <c r="DS17" s="680"/>
      <c r="DT17" s="680"/>
      <c r="DU17" s="680"/>
      <c r="DV17" s="680"/>
      <c r="DW17" s="680"/>
      <c r="DX17" s="680"/>
      <c r="DY17" s="680"/>
      <c r="DZ17" s="680"/>
      <c r="EA17" s="680"/>
      <c r="EB17" s="680"/>
      <c r="EC17" s="689"/>
    </row>
    <row r="18" spans="2:133" ht="11.25" customHeight="1" x14ac:dyDescent="0.15">
      <c r="B18" s="676" t="s">
        <v>272</v>
      </c>
      <c r="C18" s="677"/>
      <c r="D18" s="677"/>
      <c r="E18" s="677"/>
      <c r="F18" s="677"/>
      <c r="G18" s="677"/>
      <c r="H18" s="677"/>
      <c r="I18" s="677"/>
      <c r="J18" s="677"/>
      <c r="K18" s="677"/>
      <c r="L18" s="677"/>
      <c r="M18" s="677"/>
      <c r="N18" s="677"/>
      <c r="O18" s="677"/>
      <c r="P18" s="677"/>
      <c r="Q18" s="678"/>
      <c r="R18" s="679">
        <v>12740136</v>
      </c>
      <c r="S18" s="680"/>
      <c r="T18" s="680"/>
      <c r="U18" s="680"/>
      <c r="V18" s="680"/>
      <c r="W18" s="680"/>
      <c r="X18" s="680"/>
      <c r="Y18" s="681"/>
      <c r="Z18" s="682">
        <v>27.6</v>
      </c>
      <c r="AA18" s="682"/>
      <c r="AB18" s="682"/>
      <c r="AC18" s="682"/>
      <c r="AD18" s="683">
        <v>9365525</v>
      </c>
      <c r="AE18" s="683"/>
      <c r="AF18" s="683"/>
      <c r="AG18" s="683"/>
      <c r="AH18" s="683"/>
      <c r="AI18" s="683"/>
      <c r="AJ18" s="683"/>
      <c r="AK18" s="683"/>
      <c r="AL18" s="684">
        <v>56.8</v>
      </c>
      <c r="AM18" s="685"/>
      <c r="AN18" s="685"/>
      <c r="AO18" s="686"/>
      <c r="AP18" s="676" t="s">
        <v>273</v>
      </c>
      <c r="AQ18" s="677"/>
      <c r="AR18" s="677"/>
      <c r="AS18" s="677"/>
      <c r="AT18" s="677"/>
      <c r="AU18" s="677"/>
      <c r="AV18" s="677"/>
      <c r="AW18" s="677"/>
      <c r="AX18" s="677"/>
      <c r="AY18" s="677"/>
      <c r="AZ18" s="677"/>
      <c r="BA18" s="677"/>
      <c r="BB18" s="677"/>
      <c r="BC18" s="677"/>
      <c r="BD18" s="677"/>
      <c r="BE18" s="677"/>
      <c r="BF18" s="678"/>
      <c r="BG18" s="679" t="s">
        <v>251</v>
      </c>
      <c r="BH18" s="680"/>
      <c r="BI18" s="680"/>
      <c r="BJ18" s="680"/>
      <c r="BK18" s="680"/>
      <c r="BL18" s="680"/>
      <c r="BM18" s="680"/>
      <c r="BN18" s="681"/>
      <c r="BO18" s="682" t="s">
        <v>130</v>
      </c>
      <c r="BP18" s="682"/>
      <c r="BQ18" s="682"/>
      <c r="BR18" s="682"/>
      <c r="BS18" s="688" t="s">
        <v>130</v>
      </c>
      <c r="BT18" s="680"/>
      <c r="BU18" s="680"/>
      <c r="BV18" s="680"/>
      <c r="BW18" s="680"/>
      <c r="BX18" s="680"/>
      <c r="BY18" s="680"/>
      <c r="BZ18" s="680"/>
      <c r="CA18" s="680"/>
      <c r="CB18" s="689"/>
      <c r="CD18" s="694" t="s">
        <v>274</v>
      </c>
      <c r="CE18" s="695"/>
      <c r="CF18" s="695"/>
      <c r="CG18" s="695"/>
      <c r="CH18" s="695"/>
      <c r="CI18" s="695"/>
      <c r="CJ18" s="695"/>
      <c r="CK18" s="695"/>
      <c r="CL18" s="695"/>
      <c r="CM18" s="695"/>
      <c r="CN18" s="695"/>
      <c r="CO18" s="695"/>
      <c r="CP18" s="695"/>
      <c r="CQ18" s="696"/>
      <c r="CR18" s="679" t="s">
        <v>130</v>
      </c>
      <c r="CS18" s="680"/>
      <c r="CT18" s="680"/>
      <c r="CU18" s="680"/>
      <c r="CV18" s="680"/>
      <c r="CW18" s="680"/>
      <c r="CX18" s="680"/>
      <c r="CY18" s="681"/>
      <c r="CZ18" s="682" t="s">
        <v>130</v>
      </c>
      <c r="DA18" s="682"/>
      <c r="DB18" s="682"/>
      <c r="DC18" s="682"/>
      <c r="DD18" s="688" t="s">
        <v>251</v>
      </c>
      <c r="DE18" s="680"/>
      <c r="DF18" s="680"/>
      <c r="DG18" s="680"/>
      <c r="DH18" s="680"/>
      <c r="DI18" s="680"/>
      <c r="DJ18" s="680"/>
      <c r="DK18" s="680"/>
      <c r="DL18" s="680"/>
      <c r="DM18" s="680"/>
      <c r="DN18" s="680"/>
      <c r="DO18" s="680"/>
      <c r="DP18" s="681"/>
      <c r="DQ18" s="688" t="s">
        <v>130</v>
      </c>
      <c r="DR18" s="680"/>
      <c r="DS18" s="680"/>
      <c r="DT18" s="680"/>
      <c r="DU18" s="680"/>
      <c r="DV18" s="680"/>
      <c r="DW18" s="680"/>
      <c r="DX18" s="680"/>
      <c r="DY18" s="680"/>
      <c r="DZ18" s="680"/>
      <c r="EA18" s="680"/>
      <c r="EB18" s="680"/>
      <c r="EC18" s="689"/>
    </row>
    <row r="19" spans="2:133" ht="11.25" customHeight="1" x14ac:dyDescent="0.15">
      <c r="B19" s="676" t="s">
        <v>275</v>
      </c>
      <c r="C19" s="677"/>
      <c r="D19" s="677"/>
      <c r="E19" s="677"/>
      <c r="F19" s="677"/>
      <c r="G19" s="677"/>
      <c r="H19" s="677"/>
      <c r="I19" s="677"/>
      <c r="J19" s="677"/>
      <c r="K19" s="677"/>
      <c r="L19" s="677"/>
      <c r="M19" s="677"/>
      <c r="N19" s="677"/>
      <c r="O19" s="677"/>
      <c r="P19" s="677"/>
      <c r="Q19" s="678"/>
      <c r="R19" s="679">
        <v>9365525</v>
      </c>
      <c r="S19" s="680"/>
      <c r="T19" s="680"/>
      <c r="U19" s="680"/>
      <c r="V19" s="680"/>
      <c r="W19" s="680"/>
      <c r="X19" s="680"/>
      <c r="Y19" s="681"/>
      <c r="Z19" s="682">
        <v>20.3</v>
      </c>
      <c r="AA19" s="682"/>
      <c r="AB19" s="682"/>
      <c r="AC19" s="682"/>
      <c r="AD19" s="683">
        <v>9365525</v>
      </c>
      <c r="AE19" s="683"/>
      <c r="AF19" s="683"/>
      <c r="AG19" s="683"/>
      <c r="AH19" s="683"/>
      <c r="AI19" s="683"/>
      <c r="AJ19" s="683"/>
      <c r="AK19" s="683"/>
      <c r="AL19" s="684">
        <v>56.8</v>
      </c>
      <c r="AM19" s="685"/>
      <c r="AN19" s="685"/>
      <c r="AO19" s="686"/>
      <c r="AP19" s="676" t="s">
        <v>276</v>
      </c>
      <c r="AQ19" s="677"/>
      <c r="AR19" s="677"/>
      <c r="AS19" s="677"/>
      <c r="AT19" s="677"/>
      <c r="AU19" s="677"/>
      <c r="AV19" s="677"/>
      <c r="AW19" s="677"/>
      <c r="AX19" s="677"/>
      <c r="AY19" s="677"/>
      <c r="AZ19" s="677"/>
      <c r="BA19" s="677"/>
      <c r="BB19" s="677"/>
      <c r="BC19" s="677"/>
      <c r="BD19" s="677"/>
      <c r="BE19" s="677"/>
      <c r="BF19" s="678"/>
      <c r="BG19" s="679">
        <v>1480</v>
      </c>
      <c r="BH19" s="680"/>
      <c r="BI19" s="680"/>
      <c r="BJ19" s="680"/>
      <c r="BK19" s="680"/>
      <c r="BL19" s="680"/>
      <c r="BM19" s="680"/>
      <c r="BN19" s="681"/>
      <c r="BO19" s="682">
        <v>0</v>
      </c>
      <c r="BP19" s="682"/>
      <c r="BQ19" s="682"/>
      <c r="BR19" s="682"/>
      <c r="BS19" s="688" t="s">
        <v>251</v>
      </c>
      <c r="BT19" s="680"/>
      <c r="BU19" s="680"/>
      <c r="BV19" s="680"/>
      <c r="BW19" s="680"/>
      <c r="BX19" s="680"/>
      <c r="BY19" s="680"/>
      <c r="BZ19" s="680"/>
      <c r="CA19" s="680"/>
      <c r="CB19" s="689"/>
      <c r="CD19" s="694" t="s">
        <v>277</v>
      </c>
      <c r="CE19" s="695"/>
      <c r="CF19" s="695"/>
      <c r="CG19" s="695"/>
      <c r="CH19" s="695"/>
      <c r="CI19" s="695"/>
      <c r="CJ19" s="695"/>
      <c r="CK19" s="695"/>
      <c r="CL19" s="695"/>
      <c r="CM19" s="695"/>
      <c r="CN19" s="695"/>
      <c r="CO19" s="695"/>
      <c r="CP19" s="695"/>
      <c r="CQ19" s="696"/>
      <c r="CR19" s="679" t="s">
        <v>130</v>
      </c>
      <c r="CS19" s="680"/>
      <c r="CT19" s="680"/>
      <c r="CU19" s="680"/>
      <c r="CV19" s="680"/>
      <c r="CW19" s="680"/>
      <c r="CX19" s="680"/>
      <c r="CY19" s="681"/>
      <c r="CZ19" s="682" t="s">
        <v>130</v>
      </c>
      <c r="DA19" s="682"/>
      <c r="DB19" s="682"/>
      <c r="DC19" s="682"/>
      <c r="DD19" s="688" t="s">
        <v>130</v>
      </c>
      <c r="DE19" s="680"/>
      <c r="DF19" s="680"/>
      <c r="DG19" s="680"/>
      <c r="DH19" s="680"/>
      <c r="DI19" s="680"/>
      <c r="DJ19" s="680"/>
      <c r="DK19" s="680"/>
      <c r="DL19" s="680"/>
      <c r="DM19" s="680"/>
      <c r="DN19" s="680"/>
      <c r="DO19" s="680"/>
      <c r="DP19" s="681"/>
      <c r="DQ19" s="688" t="s">
        <v>130</v>
      </c>
      <c r="DR19" s="680"/>
      <c r="DS19" s="680"/>
      <c r="DT19" s="680"/>
      <c r="DU19" s="680"/>
      <c r="DV19" s="680"/>
      <c r="DW19" s="680"/>
      <c r="DX19" s="680"/>
      <c r="DY19" s="680"/>
      <c r="DZ19" s="680"/>
      <c r="EA19" s="680"/>
      <c r="EB19" s="680"/>
      <c r="EC19" s="689"/>
    </row>
    <row r="20" spans="2:133" ht="11.25" customHeight="1" x14ac:dyDescent="0.15">
      <c r="B20" s="676" t="s">
        <v>278</v>
      </c>
      <c r="C20" s="677"/>
      <c r="D20" s="677"/>
      <c r="E20" s="677"/>
      <c r="F20" s="677"/>
      <c r="G20" s="677"/>
      <c r="H20" s="677"/>
      <c r="I20" s="677"/>
      <c r="J20" s="677"/>
      <c r="K20" s="677"/>
      <c r="L20" s="677"/>
      <c r="M20" s="677"/>
      <c r="N20" s="677"/>
      <c r="O20" s="677"/>
      <c r="P20" s="677"/>
      <c r="Q20" s="678"/>
      <c r="R20" s="679">
        <v>1127189</v>
      </c>
      <c r="S20" s="680"/>
      <c r="T20" s="680"/>
      <c r="U20" s="680"/>
      <c r="V20" s="680"/>
      <c r="W20" s="680"/>
      <c r="X20" s="680"/>
      <c r="Y20" s="681"/>
      <c r="Z20" s="682">
        <v>2.4</v>
      </c>
      <c r="AA20" s="682"/>
      <c r="AB20" s="682"/>
      <c r="AC20" s="682"/>
      <c r="AD20" s="683" t="s">
        <v>130</v>
      </c>
      <c r="AE20" s="683"/>
      <c r="AF20" s="683"/>
      <c r="AG20" s="683"/>
      <c r="AH20" s="683"/>
      <c r="AI20" s="683"/>
      <c r="AJ20" s="683"/>
      <c r="AK20" s="683"/>
      <c r="AL20" s="684" t="s">
        <v>130</v>
      </c>
      <c r="AM20" s="685"/>
      <c r="AN20" s="685"/>
      <c r="AO20" s="686"/>
      <c r="AP20" s="676" t="s">
        <v>279</v>
      </c>
      <c r="AQ20" s="677"/>
      <c r="AR20" s="677"/>
      <c r="AS20" s="677"/>
      <c r="AT20" s="677"/>
      <c r="AU20" s="677"/>
      <c r="AV20" s="677"/>
      <c r="AW20" s="677"/>
      <c r="AX20" s="677"/>
      <c r="AY20" s="677"/>
      <c r="AZ20" s="677"/>
      <c r="BA20" s="677"/>
      <c r="BB20" s="677"/>
      <c r="BC20" s="677"/>
      <c r="BD20" s="677"/>
      <c r="BE20" s="677"/>
      <c r="BF20" s="678"/>
      <c r="BG20" s="679">
        <v>1480</v>
      </c>
      <c r="BH20" s="680"/>
      <c r="BI20" s="680"/>
      <c r="BJ20" s="680"/>
      <c r="BK20" s="680"/>
      <c r="BL20" s="680"/>
      <c r="BM20" s="680"/>
      <c r="BN20" s="681"/>
      <c r="BO20" s="682">
        <v>0</v>
      </c>
      <c r="BP20" s="682"/>
      <c r="BQ20" s="682"/>
      <c r="BR20" s="682"/>
      <c r="BS20" s="688" t="s">
        <v>251</v>
      </c>
      <c r="BT20" s="680"/>
      <c r="BU20" s="680"/>
      <c r="BV20" s="680"/>
      <c r="BW20" s="680"/>
      <c r="BX20" s="680"/>
      <c r="BY20" s="680"/>
      <c r="BZ20" s="680"/>
      <c r="CA20" s="680"/>
      <c r="CB20" s="689"/>
      <c r="CD20" s="694" t="s">
        <v>280</v>
      </c>
      <c r="CE20" s="695"/>
      <c r="CF20" s="695"/>
      <c r="CG20" s="695"/>
      <c r="CH20" s="695"/>
      <c r="CI20" s="695"/>
      <c r="CJ20" s="695"/>
      <c r="CK20" s="695"/>
      <c r="CL20" s="695"/>
      <c r="CM20" s="695"/>
      <c r="CN20" s="695"/>
      <c r="CO20" s="695"/>
      <c r="CP20" s="695"/>
      <c r="CQ20" s="696"/>
      <c r="CR20" s="679">
        <v>43840141</v>
      </c>
      <c r="CS20" s="680"/>
      <c r="CT20" s="680"/>
      <c r="CU20" s="680"/>
      <c r="CV20" s="680"/>
      <c r="CW20" s="680"/>
      <c r="CX20" s="680"/>
      <c r="CY20" s="681"/>
      <c r="CZ20" s="682">
        <v>100</v>
      </c>
      <c r="DA20" s="682"/>
      <c r="DB20" s="682"/>
      <c r="DC20" s="682"/>
      <c r="DD20" s="688">
        <v>11865850</v>
      </c>
      <c r="DE20" s="680"/>
      <c r="DF20" s="680"/>
      <c r="DG20" s="680"/>
      <c r="DH20" s="680"/>
      <c r="DI20" s="680"/>
      <c r="DJ20" s="680"/>
      <c r="DK20" s="680"/>
      <c r="DL20" s="680"/>
      <c r="DM20" s="680"/>
      <c r="DN20" s="680"/>
      <c r="DO20" s="680"/>
      <c r="DP20" s="681"/>
      <c r="DQ20" s="688">
        <v>22796257</v>
      </c>
      <c r="DR20" s="680"/>
      <c r="DS20" s="680"/>
      <c r="DT20" s="680"/>
      <c r="DU20" s="680"/>
      <c r="DV20" s="680"/>
      <c r="DW20" s="680"/>
      <c r="DX20" s="680"/>
      <c r="DY20" s="680"/>
      <c r="DZ20" s="680"/>
      <c r="EA20" s="680"/>
      <c r="EB20" s="680"/>
      <c r="EC20" s="689"/>
    </row>
    <row r="21" spans="2:133" ht="11.25" customHeight="1" x14ac:dyDescent="0.15">
      <c r="B21" s="676" t="s">
        <v>281</v>
      </c>
      <c r="C21" s="677"/>
      <c r="D21" s="677"/>
      <c r="E21" s="677"/>
      <c r="F21" s="677"/>
      <c r="G21" s="677"/>
      <c r="H21" s="677"/>
      <c r="I21" s="677"/>
      <c r="J21" s="677"/>
      <c r="K21" s="677"/>
      <c r="L21" s="677"/>
      <c r="M21" s="677"/>
      <c r="N21" s="677"/>
      <c r="O21" s="677"/>
      <c r="P21" s="677"/>
      <c r="Q21" s="678"/>
      <c r="R21" s="679">
        <v>2247422</v>
      </c>
      <c r="S21" s="680"/>
      <c r="T21" s="680"/>
      <c r="U21" s="680"/>
      <c r="V21" s="680"/>
      <c r="W21" s="680"/>
      <c r="X21" s="680"/>
      <c r="Y21" s="681"/>
      <c r="Z21" s="682">
        <v>4.9000000000000004</v>
      </c>
      <c r="AA21" s="682"/>
      <c r="AB21" s="682"/>
      <c r="AC21" s="682"/>
      <c r="AD21" s="683" t="s">
        <v>251</v>
      </c>
      <c r="AE21" s="683"/>
      <c r="AF21" s="683"/>
      <c r="AG21" s="683"/>
      <c r="AH21" s="683"/>
      <c r="AI21" s="683"/>
      <c r="AJ21" s="683"/>
      <c r="AK21" s="683"/>
      <c r="AL21" s="684" t="s">
        <v>130</v>
      </c>
      <c r="AM21" s="685"/>
      <c r="AN21" s="685"/>
      <c r="AO21" s="686"/>
      <c r="AP21" s="697" t="s">
        <v>282</v>
      </c>
      <c r="AQ21" s="698"/>
      <c r="AR21" s="698"/>
      <c r="AS21" s="698"/>
      <c r="AT21" s="698"/>
      <c r="AU21" s="698"/>
      <c r="AV21" s="698"/>
      <c r="AW21" s="698"/>
      <c r="AX21" s="698"/>
      <c r="AY21" s="698"/>
      <c r="AZ21" s="698"/>
      <c r="BA21" s="698"/>
      <c r="BB21" s="698"/>
      <c r="BC21" s="698"/>
      <c r="BD21" s="698"/>
      <c r="BE21" s="698"/>
      <c r="BF21" s="699"/>
      <c r="BG21" s="679">
        <v>1480</v>
      </c>
      <c r="BH21" s="680"/>
      <c r="BI21" s="680"/>
      <c r="BJ21" s="680"/>
      <c r="BK21" s="680"/>
      <c r="BL21" s="680"/>
      <c r="BM21" s="680"/>
      <c r="BN21" s="681"/>
      <c r="BO21" s="682">
        <v>0</v>
      </c>
      <c r="BP21" s="682"/>
      <c r="BQ21" s="682"/>
      <c r="BR21" s="682"/>
      <c r="BS21" s="688" t="s">
        <v>130</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283</v>
      </c>
      <c r="C22" s="677"/>
      <c r="D22" s="677"/>
      <c r="E22" s="677"/>
      <c r="F22" s="677"/>
      <c r="G22" s="677"/>
      <c r="H22" s="677"/>
      <c r="I22" s="677"/>
      <c r="J22" s="677"/>
      <c r="K22" s="677"/>
      <c r="L22" s="677"/>
      <c r="M22" s="677"/>
      <c r="N22" s="677"/>
      <c r="O22" s="677"/>
      <c r="P22" s="677"/>
      <c r="Q22" s="678"/>
      <c r="R22" s="679">
        <v>19832982</v>
      </c>
      <c r="S22" s="680"/>
      <c r="T22" s="680"/>
      <c r="U22" s="680"/>
      <c r="V22" s="680"/>
      <c r="W22" s="680"/>
      <c r="X22" s="680"/>
      <c r="Y22" s="681"/>
      <c r="Z22" s="682">
        <v>42.9</v>
      </c>
      <c r="AA22" s="682"/>
      <c r="AB22" s="682"/>
      <c r="AC22" s="682"/>
      <c r="AD22" s="683">
        <v>16458371</v>
      </c>
      <c r="AE22" s="683"/>
      <c r="AF22" s="683"/>
      <c r="AG22" s="683"/>
      <c r="AH22" s="683"/>
      <c r="AI22" s="683"/>
      <c r="AJ22" s="683"/>
      <c r="AK22" s="683"/>
      <c r="AL22" s="684">
        <v>99.8</v>
      </c>
      <c r="AM22" s="685"/>
      <c r="AN22" s="685"/>
      <c r="AO22" s="686"/>
      <c r="AP22" s="697" t="s">
        <v>284</v>
      </c>
      <c r="AQ22" s="698"/>
      <c r="AR22" s="698"/>
      <c r="AS22" s="698"/>
      <c r="AT22" s="698"/>
      <c r="AU22" s="698"/>
      <c r="AV22" s="698"/>
      <c r="AW22" s="698"/>
      <c r="AX22" s="698"/>
      <c r="AY22" s="698"/>
      <c r="AZ22" s="698"/>
      <c r="BA22" s="698"/>
      <c r="BB22" s="698"/>
      <c r="BC22" s="698"/>
      <c r="BD22" s="698"/>
      <c r="BE22" s="698"/>
      <c r="BF22" s="699"/>
      <c r="BG22" s="679" t="s">
        <v>251</v>
      </c>
      <c r="BH22" s="680"/>
      <c r="BI22" s="680"/>
      <c r="BJ22" s="680"/>
      <c r="BK22" s="680"/>
      <c r="BL22" s="680"/>
      <c r="BM22" s="680"/>
      <c r="BN22" s="681"/>
      <c r="BO22" s="682" t="s">
        <v>130</v>
      </c>
      <c r="BP22" s="682"/>
      <c r="BQ22" s="682"/>
      <c r="BR22" s="682"/>
      <c r="BS22" s="688" t="s">
        <v>130</v>
      </c>
      <c r="BT22" s="680"/>
      <c r="BU22" s="680"/>
      <c r="BV22" s="680"/>
      <c r="BW22" s="680"/>
      <c r="BX22" s="680"/>
      <c r="BY22" s="680"/>
      <c r="BZ22" s="680"/>
      <c r="CA22" s="680"/>
      <c r="CB22" s="689"/>
      <c r="CD22" s="661" t="s">
        <v>285</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286</v>
      </c>
      <c r="C23" s="677"/>
      <c r="D23" s="677"/>
      <c r="E23" s="677"/>
      <c r="F23" s="677"/>
      <c r="G23" s="677"/>
      <c r="H23" s="677"/>
      <c r="I23" s="677"/>
      <c r="J23" s="677"/>
      <c r="K23" s="677"/>
      <c r="L23" s="677"/>
      <c r="M23" s="677"/>
      <c r="N23" s="677"/>
      <c r="O23" s="677"/>
      <c r="P23" s="677"/>
      <c r="Q23" s="678"/>
      <c r="R23" s="679">
        <v>6635</v>
      </c>
      <c r="S23" s="680"/>
      <c r="T23" s="680"/>
      <c r="U23" s="680"/>
      <c r="V23" s="680"/>
      <c r="W23" s="680"/>
      <c r="X23" s="680"/>
      <c r="Y23" s="681"/>
      <c r="Z23" s="682">
        <v>0</v>
      </c>
      <c r="AA23" s="682"/>
      <c r="AB23" s="682"/>
      <c r="AC23" s="682"/>
      <c r="AD23" s="683">
        <v>6635</v>
      </c>
      <c r="AE23" s="683"/>
      <c r="AF23" s="683"/>
      <c r="AG23" s="683"/>
      <c r="AH23" s="683"/>
      <c r="AI23" s="683"/>
      <c r="AJ23" s="683"/>
      <c r="AK23" s="683"/>
      <c r="AL23" s="684">
        <v>0</v>
      </c>
      <c r="AM23" s="685"/>
      <c r="AN23" s="685"/>
      <c r="AO23" s="686"/>
      <c r="AP23" s="697" t="s">
        <v>287</v>
      </c>
      <c r="AQ23" s="698"/>
      <c r="AR23" s="698"/>
      <c r="AS23" s="698"/>
      <c r="AT23" s="698"/>
      <c r="AU23" s="698"/>
      <c r="AV23" s="698"/>
      <c r="AW23" s="698"/>
      <c r="AX23" s="698"/>
      <c r="AY23" s="698"/>
      <c r="AZ23" s="698"/>
      <c r="BA23" s="698"/>
      <c r="BB23" s="698"/>
      <c r="BC23" s="698"/>
      <c r="BD23" s="698"/>
      <c r="BE23" s="698"/>
      <c r="BF23" s="699"/>
      <c r="BG23" s="679" t="s">
        <v>130</v>
      </c>
      <c r="BH23" s="680"/>
      <c r="BI23" s="680"/>
      <c r="BJ23" s="680"/>
      <c r="BK23" s="680"/>
      <c r="BL23" s="680"/>
      <c r="BM23" s="680"/>
      <c r="BN23" s="681"/>
      <c r="BO23" s="682" t="s">
        <v>130</v>
      </c>
      <c r="BP23" s="682"/>
      <c r="BQ23" s="682"/>
      <c r="BR23" s="682"/>
      <c r="BS23" s="688" t="s">
        <v>130</v>
      </c>
      <c r="BT23" s="680"/>
      <c r="BU23" s="680"/>
      <c r="BV23" s="680"/>
      <c r="BW23" s="680"/>
      <c r="BX23" s="680"/>
      <c r="BY23" s="680"/>
      <c r="BZ23" s="680"/>
      <c r="CA23" s="680"/>
      <c r="CB23" s="689"/>
      <c r="CD23" s="661" t="s">
        <v>226</v>
      </c>
      <c r="CE23" s="662"/>
      <c r="CF23" s="662"/>
      <c r="CG23" s="662"/>
      <c r="CH23" s="662"/>
      <c r="CI23" s="662"/>
      <c r="CJ23" s="662"/>
      <c r="CK23" s="662"/>
      <c r="CL23" s="662"/>
      <c r="CM23" s="662"/>
      <c r="CN23" s="662"/>
      <c r="CO23" s="662"/>
      <c r="CP23" s="662"/>
      <c r="CQ23" s="663"/>
      <c r="CR23" s="661" t="s">
        <v>288</v>
      </c>
      <c r="CS23" s="662"/>
      <c r="CT23" s="662"/>
      <c r="CU23" s="662"/>
      <c r="CV23" s="662"/>
      <c r="CW23" s="662"/>
      <c r="CX23" s="662"/>
      <c r="CY23" s="663"/>
      <c r="CZ23" s="661" t="s">
        <v>289</v>
      </c>
      <c r="DA23" s="662"/>
      <c r="DB23" s="662"/>
      <c r="DC23" s="663"/>
      <c r="DD23" s="661" t="s">
        <v>290</v>
      </c>
      <c r="DE23" s="662"/>
      <c r="DF23" s="662"/>
      <c r="DG23" s="662"/>
      <c r="DH23" s="662"/>
      <c r="DI23" s="662"/>
      <c r="DJ23" s="662"/>
      <c r="DK23" s="663"/>
      <c r="DL23" s="709" t="s">
        <v>291</v>
      </c>
      <c r="DM23" s="710"/>
      <c r="DN23" s="710"/>
      <c r="DO23" s="710"/>
      <c r="DP23" s="710"/>
      <c r="DQ23" s="710"/>
      <c r="DR23" s="710"/>
      <c r="DS23" s="710"/>
      <c r="DT23" s="710"/>
      <c r="DU23" s="710"/>
      <c r="DV23" s="711"/>
      <c r="DW23" s="661" t="s">
        <v>292</v>
      </c>
      <c r="DX23" s="662"/>
      <c r="DY23" s="662"/>
      <c r="DZ23" s="662"/>
      <c r="EA23" s="662"/>
      <c r="EB23" s="662"/>
      <c r="EC23" s="663"/>
    </row>
    <row r="24" spans="2:133" ht="11.25" customHeight="1" x14ac:dyDescent="0.15">
      <c r="B24" s="676" t="s">
        <v>293</v>
      </c>
      <c r="C24" s="677"/>
      <c r="D24" s="677"/>
      <c r="E24" s="677"/>
      <c r="F24" s="677"/>
      <c r="G24" s="677"/>
      <c r="H24" s="677"/>
      <c r="I24" s="677"/>
      <c r="J24" s="677"/>
      <c r="K24" s="677"/>
      <c r="L24" s="677"/>
      <c r="M24" s="677"/>
      <c r="N24" s="677"/>
      <c r="O24" s="677"/>
      <c r="P24" s="677"/>
      <c r="Q24" s="678"/>
      <c r="R24" s="679">
        <v>111395</v>
      </c>
      <c r="S24" s="680"/>
      <c r="T24" s="680"/>
      <c r="U24" s="680"/>
      <c r="V24" s="680"/>
      <c r="W24" s="680"/>
      <c r="X24" s="680"/>
      <c r="Y24" s="681"/>
      <c r="Z24" s="682">
        <v>0.2</v>
      </c>
      <c r="AA24" s="682"/>
      <c r="AB24" s="682"/>
      <c r="AC24" s="682"/>
      <c r="AD24" s="683" t="s">
        <v>130</v>
      </c>
      <c r="AE24" s="683"/>
      <c r="AF24" s="683"/>
      <c r="AG24" s="683"/>
      <c r="AH24" s="683"/>
      <c r="AI24" s="683"/>
      <c r="AJ24" s="683"/>
      <c r="AK24" s="683"/>
      <c r="AL24" s="684" t="s">
        <v>251</v>
      </c>
      <c r="AM24" s="685"/>
      <c r="AN24" s="685"/>
      <c r="AO24" s="686"/>
      <c r="AP24" s="697" t="s">
        <v>294</v>
      </c>
      <c r="AQ24" s="698"/>
      <c r="AR24" s="698"/>
      <c r="AS24" s="698"/>
      <c r="AT24" s="698"/>
      <c r="AU24" s="698"/>
      <c r="AV24" s="698"/>
      <c r="AW24" s="698"/>
      <c r="AX24" s="698"/>
      <c r="AY24" s="698"/>
      <c r="AZ24" s="698"/>
      <c r="BA24" s="698"/>
      <c r="BB24" s="698"/>
      <c r="BC24" s="698"/>
      <c r="BD24" s="698"/>
      <c r="BE24" s="698"/>
      <c r="BF24" s="699"/>
      <c r="BG24" s="679" t="s">
        <v>130</v>
      </c>
      <c r="BH24" s="680"/>
      <c r="BI24" s="680"/>
      <c r="BJ24" s="680"/>
      <c r="BK24" s="680"/>
      <c r="BL24" s="680"/>
      <c r="BM24" s="680"/>
      <c r="BN24" s="681"/>
      <c r="BO24" s="682" t="s">
        <v>130</v>
      </c>
      <c r="BP24" s="682"/>
      <c r="BQ24" s="682"/>
      <c r="BR24" s="682"/>
      <c r="BS24" s="688" t="s">
        <v>130</v>
      </c>
      <c r="BT24" s="680"/>
      <c r="BU24" s="680"/>
      <c r="BV24" s="680"/>
      <c r="BW24" s="680"/>
      <c r="BX24" s="680"/>
      <c r="BY24" s="680"/>
      <c r="BZ24" s="680"/>
      <c r="CA24" s="680"/>
      <c r="CB24" s="689"/>
      <c r="CD24" s="690" t="s">
        <v>295</v>
      </c>
      <c r="CE24" s="691"/>
      <c r="CF24" s="691"/>
      <c r="CG24" s="691"/>
      <c r="CH24" s="691"/>
      <c r="CI24" s="691"/>
      <c r="CJ24" s="691"/>
      <c r="CK24" s="691"/>
      <c r="CL24" s="691"/>
      <c r="CM24" s="691"/>
      <c r="CN24" s="691"/>
      <c r="CO24" s="691"/>
      <c r="CP24" s="691"/>
      <c r="CQ24" s="692"/>
      <c r="CR24" s="668">
        <v>12943773</v>
      </c>
      <c r="CS24" s="669"/>
      <c r="CT24" s="669"/>
      <c r="CU24" s="669"/>
      <c r="CV24" s="669"/>
      <c r="CW24" s="669"/>
      <c r="CX24" s="669"/>
      <c r="CY24" s="670"/>
      <c r="CZ24" s="673">
        <v>29.5</v>
      </c>
      <c r="DA24" s="674"/>
      <c r="DB24" s="674"/>
      <c r="DC24" s="693"/>
      <c r="DD24" s="712">
        <v>9149476</v>
      </c>
      <c r="DE24" s="669"/>
      <c r="DF24" s="669"/>
      <c r="DG24" s="669"/>
      <c r="DH24" s="669"/>
      <c r="DI24" s="669"/>
      <c r="DJ24" s="669"/>
      <c r="DK24" s="670"/>
      <c r="DL24" s="712">
        <v>8628436</v>
      </c>
      <c r="DM24" s="669"/>
      <c r="DN24" s="669"/>
      <c r="DO24" s="669"/>
      <c r="DP24" s="669"/>
      <c r="DQ24" s="669"/>
      <c r="DR24" s="669"/>
      <c r="DS24" s="669"/>
      <c r="DT24" s="669"/>
      <c r="DU24" s="669"/>
      <c r="DV24" s="670"/>
      <c r="DW24" s="673">
        <v>50</v>
      </c>
      <c r="DX24" s="674"/>
      <c r="DY24" s="674"/>
      <c r="DZ24" s="674"/>
      <c r="EA24" s="674"/>
      <c r="EB24" s="674"/>
      <c r="EC24" s="675"/>
    </row>
    <row r="25" spans="2:133" ht="11.25" customHeight="1" x14ac:dyDescent="0.15">
      <c r="B25" s="676" t="s">
        <v>296</v>
      </c>
      <c r="C25" s="677"/>
      <c r="D25" s="677"/>
      <c r="E25" s="677"/>
      <c r="F25" s="677"/>
      <c r="G25" s="677"/>
      <c r="H25" s="677"/>
      <c r="I25" s="677"/>
      <c r="J25" s="677"/>
      <c r="K25" s="677"/>
      <c r="L25" s="677"/>
      <c r="M25" s="677"/>
      <c r="N25" s="677"/>
      <c r="O25" s="677"/>
      <c r="P25" s="677"/>
      <c r="Q25" s="678"/>
      <c r="R25" s="679">
        <v>510987</v>
      </c>
      <c r="S25" s="680"/>
      <c r="T25" s="680"/>
      <c r="U25" s="680"/>
      <c r="V25" s="680"/>
      <c r="W25" s="680"/>
      <c r="X25" s="680"/>
      <c r="Y25" s="681"/>
      <c r="Z25" s="682">
        <v>1.1000000000000001</v>
      </c>
      <c r="AA25" s="682"/>
      <c r="AB25" s="682"/>
      <c r="AC25" s="682"/>
      <c r="AD25" s="683">
        <v>9631</v>
      </c>
      <c r="AE25" s="683"/>
      <c r="AF25" s="683"/>
      <c r="AG25" s="683"/>
      <c r="AH25" s="683"/>
      <c r="AI25" s="683"/>
      <c r="AJ25" s="683"/>
      <c r="AK25" s="683"/>
      <c r="AL25" s="684">
        <v>0.1</v>
      </c>
      <c r="AM25" s="685"/>
      <c r="AN25" s="685"/>
      <c r="AO25" s="686"/>
      <c r="AP25" s="697" t="s">
        <v>297</v>
      </c>
      <c r="AQ25" s="698"/>
      <c r="AR25" s="698"/>
      <c r="AS25" s="698"/>
      <c r="AT25" s="698"/>
      <c r="AU25" s="698"/>
      <c r="AV25" s="698"/>
      <c r="AW25" s="698"/>
      <c r="AX25" s="698"/>
      <c r="AY25" s="698"/>
      <c r="AZ25" s="698"/>
      <c r="BA25" s="698"/>
      <c r="BB25" s="698"/>
      <c r="BC25" s="698"/>
      <c r="BD25" s="698"/>
      <c r="BE25" s="698"/>
      <c r="BF25" s="699"/>
      <c r="BG25" s="679" t="s">
        <v>130</v>
      </c>
      <c r="BH25" s="680"/>
      <c r="BI25" s="680"/>
      <c r="BJ25" s="680"/>
      <c r="BK25" s="680"/>
      <c r="BL25" s="680"/>
      <c r="BM25" s="680"/>
      <c r="BN25" s="681"/>
      <c r="BO25" s="682" t="s">
        <v>130</v>
      </c>
      <c r="BP25" s="682"/>
      <c r="BQ25" s="682"/>
      <c r="BR25" s="682"/>
      <c r="BS25" s="688" t="s">
        <v>130</v>
      </c>
      <c r="BT25" s="680"/>
      <c r="BU25" s="680"/>
      <c r="BV25" s="680"/>
      <c r="BW25" s="680"/>
      <c r="BX25" s="680"/>
      <c r="BY25" s="680"/>
      <c r="BZ25" s="680"/>
      <c r="CA25" s="680"/>
      <c r="CB25" s="689"/>
      <c r="CD25" s="694" t="s">
        <v>298</v>
      </c>
      <c r="CE25" s="695"/>
      <c r="CF25" s="695"/>
      <c r="CG25" s="695"/>
      <c r="CH25" s="695"/>
      <c r="CI25" s="695"/>
      <c r="CJ25" s="695"/>
      <c r="CK25" s="695"/>
      <c r="CL25" s="695"/>
      <c r="CM25" s="695"/>
      <c r="CN25" s="695"/>
      <c r="CO25" s="695"/>
      <c r="CP25" s="695"/>
      <c r="CQ25" s="696"/>
      <c r="CR25" s="679">
        <v>5054911</v>
      </c>
      <c r="CS25" s="715"/>
      <c r="CT25" s="715"/>
      <c r="CU25" s="715"/>
      <c r="CV25" s="715"/>
      <c r="CW25" s="715"/>
      <c r="CX25" s="715"/>
      <c r="CY25" s="716"/>
      <c r="CZ25" s="684">
        <v>11.5</v>
      </c>
      <c r="DA25" s="713"/>
      <c r="DB25" s="713"/>
      <c r="DC25" s="717"/>
      <c r="DD25" s="688">
        <v>4717213</v>
      </c>
      <c r="DE25" s="715"/>
      <c r="DF25" s="715"/>
      <c r="DG25" s="715"/>
      <c r="DH25" s="715"/>
      <c r="DI25" s="715"/>
      <c r="DJ25" s="715"/>
      <c r="DK25" s="716"/>
      <c r="DL25" s="688">
        <v>4247450</v>
      </c>
      <c r="DM25" s="715"/>
      <c r="DN25" s="715"/>
      <c r="DO25" s="715"/>
      <c r="DP25" s="715"/>
      <c r="DQ25" s="715"/>
      <c r="DR25" s="715"/>
      <c r="DS25" s="715"/>
      <c r="DT25" s="715"/>
      <c r="DU25" s="715"/>
      <c r="DV25" s="716"/>
      <c r="DW25" s="684">
        <v>24.6</v>
      </c>
      <c r="DX25" s="713"/>
      <c r="DY25" s="713"/>
      <c r="DZ25" s="713"/>
      <c r="EA25" s="713"/>
      <c r="EB25" s="713"/>
      <c r="EC25" s="714"/>
    </row>
    <row r="26" spans="2:133" ht="11.25" customHeight="1" x14ac:dyDescent="0.15">
      <c r="B26" s="676" t="s">
        <v>299</v>
      </c>
      <c r="C26" s="677"/>
      <c r="D26" s="677"/>
      <c r="E26" s="677"/>
      <c r="F26" s="677"/>
      <c r="G26" s="677"/>
      <c r="H26" s="677"/>
      <c r="I26" s="677"/>
      <c r="J26" s="677"/>
      <c r="K26" s="677"/>
      <c r="L26" s="677"/>
      <c r="M26" s="677"/>
      <c r="N26" s="677"/>
      <c r="O26" s="677"/>
      <c r="P26" s="677"/>
      <c r="Q26" s="678"/>
      <c r="R26" s="679">
        <v>38810</v>
      </c>
      <c r="S26" s="680"/>
      <c r="T26" s="680"/>
      <c r="U26" s="680"/>
      <c r="V26" s="680"/>
      <c r="W26" s="680"/>
      <c r="X26" s="680"/>
      <c r="Y26" s="681"/>
      <c r="Z26" s="682">
        <v>0.1</v>
      </c>
      <c r="AA26" s="682"/>
      <c r="AB26" s="682"/>
      <c r="AC26" s="682"/>
      <c r="AD26" s="683">
        <v>2373</v>
      </c>
      <c r="AE26" s="683"/>
      <c r="AF26" s="683"/>
      <c r="AG26" s="683"/>
      <c r="AH26" s="683"/>
      <c r="AI26" s="683"/>
      <c r="AJ26" s="683"/>
      <c r="AK26" s="683"/>
      <c r="AL26" s="684">
        <v>0</v>
      </c>
      <c r="AM26" s="685"/>
      <c r="AN26" s="685"/>
      <c r="AO26" s="686"/>
      <c r="AP26" s="697" t="s">
        <v>300</v>
      </c>
      <c r="AQ26" s="718"/>
      <c r="AR26" s="718"/>
      <c r="AS26" s="718"/>
      <c r="AT26" s="718"/>
      <c r="AU26" s="718"/>
      <c r="AV26" s="718"/>
      <c r="AW26" s="718"/>
      <c r="AX26" s="718"/>
      <c r="AY26" s="718"/>
      <c r="AZ26" s="718"/>
      <c r="BA26" s="718"/>
      <c r="BB26" s="718"/>
      <c r="BC26" s="718"/>
      <c r="BD26" s="718"/>
      <c r="BE26" s="718"/>
      <c r="BF26" s="699"/>
      <c r="BG26" s="679" t="s">
        <v>130</v>
      </c>
      <c r="BH26" s="680"/>
      <c r="BI26" s="680"/>
      <c r="BJ26" s="680"/>
      <c r="BK26" s="680"/>
      <c r="BL26" s="680"/>
      <c r="BM26" s="680"/>
      <c r="BN26" s="681"/>
      <c r="BO26" s="682" t="s">
        <v>130</v>
      </c>
      <c r="BP26" s="682"/>
      <c r="BQ26" s="682"/>
      <c r="BR26" s="682"/>
      <c r="BS26" s="688" t="s">
        <v>130</v>
      </c>
      <c r="BT26" s="680"/>
      <c r="BU26" s="680"/>
      <c r="BV26" s="680"/>
      <c r="BW26" s="680"/>
      <c r="BX26" s="680"/>
      <c r="BY26" s="680"/>
      <c r="BZ26" s="680"/>
      <c r="CA26" s="680"/>
      <c r="CB26" s="689"/>
      <c r="CD26" s="694" t="s">
        <v>301</v>
      </c>
      <c r="CE26" s="695"/>
      <c r="CF26" s="695"/>
      <c r="CG26" s="695"/>
      <c r="CH26" s="695"/>
      <c r="CI26" s="695"/>
      <c r="CJ26" s="695"/>
      <c r="CK26" s="695"/>
      <c r="CL26" s="695"/>
      <c r="CM26" s="695"/>
      <c r="CN26" s="695"/>
      <c r="CO26" s="695"/>
      <c r="CP26" s="695"/>
      <c r="CQ26" s="696"/>
      <c r="CR26" s="679">
        <v>3149814</v>
      </c>
      <c r="CS26" s="680"/>
      <c r="CT26" s="680"/>
      <c r="CU26" s="680"/>
      <c r="CV26" s="680"/>
      <c r="CW26" s="680"/>
      <c r="CX26" s="680"/>
      <c r="CY26" s="681"/>
      <c r="CZ26" s="684">
        <v>7.2</v>
      </c>
      <c r="DA26" s="713"/>
      <c r="DB26" s="713"/>
      <c r="DC26" s="717"/>
      <c r="DD26" s="688">
        <v>2896425</v>
      </c>
      <c r="DE26" s="680"/>
      <c r="DF26" s="680"/>
      <c r="DG26" s="680"/>
      <c r="DH26" s="680"/>
      <c r="DI26" s="680"/>
      <c r="DJ26" s="680"/>
      <c r="DK26" s="681"/>
      <c r="DL26" s="688" t="s">
        <v>130</v>
      </c>
      <c r="DM26" s="680"/>
      <c r="DN26" s="680"/>
      <c r="DO26" s="680"/>
      <c r="DP26" s="680"/>
      <c r="DQ26" s="680"/>
      <c r="DR26" s="680"/>
      <c r="DS26" s="680"/>
      <c r="DT26" s="680"/>
      <c r="DU26" s="680"/>
      <c r="DV26" s="681"/>
      <c r="DW26" s="684" t="s">
        <v>251</v>
      </c>
      <c r="DX26" s="713"/>
      <c r="DY26" s="713"/>
      <c r="DZ26" s="713"/>
      <c r="EA26" s="713"/>
      <c r="EB26" s="713"/>
      <c r="EC26" s="714"/>
    </row>
    <row r="27" spans="2:133" ht="11.25" customHeight="1" x14ac:dyDescent="0.15">
      <c r="B27" s="676" t="s">
        <v>302</v>
      </c>
      <c r="C27" s="677"/>
      <c r="D27" s="677"/>
      <c r="E27" s="677"/>
      <c r="F27" s="677"/>
      <c r="G27" s="677"/>
      <c r="H27" s="677"/>
      <c r="I27" s="677"/>
      <c r="J27" s="677"/>
      <c r="K27" s="677"/>
      <c r="L27" s="677"/>
      <c r="M27" s="677"/>
      <c r="N27" s="677"/>
      <c r="O27" s="677"/>
      <c r="P27" s="677"/>
      <c r="Q27" s="678"/>
      <c r="R27" s="679">
        <v>5528478</v>
      </c>
      <c r="S27" s="680"/>
      <c r="T27" s="680"/>
      <c r="U27" s="680"/>
      <c r="V27" s="680"/>
      <c r="W27" s="680"/>
      <c r="X27" s="680"/>
      <c r="Y27" s="681"/>
      <c r="Z27" s="682">
        <v>12</v>
      </c>
      <c r="AA27" s="682"/>
      <c r="AB27" s="682"/>
      <c r="AC27" s="682"/>
      <c r="AD27" s="683" t="s">
        <v>251</v>
      </c>
      <c r="AE27" s="683"/>
      <c r="AF27" s="683"/>
      <c r="AG27" s="683"/>
      <c r="AH27" s="683"/>
      <c r="AI27" s="683"/>
      <c r="AJ27" s="683"/>
      <c r="AK27" s="683"/>
      <c r="AL27" s="684" t="s">
        <v>130</v>
      </c>
      <c r="AM27" s="685"/>
      <c r="AN27" s="685"/>
      <c r="AO27" s="686"/>
      <c r="AP27" s="676" t="s">
        <v>303</v>
      </c>
      <c r="AQ27" s="677"/>
      <c r="AR27" s="677"/>
      <c r="AS27" s="677"/>
      <c r="AT27" s="677"/>
      <c r="AU27" s="677"/>
      <c r="AV27" s="677"/>
      <c r="AW27" s="677"/>
      <c r="AX27" s="677"/>
      <c r="AY27" s="677"/>
      <c r="AZ27" s="677"/>
      <c r="BA27" s="677"/>
      <c r="BB27" s="677"/>
      <c r="BC27" s="677"/>
      <c r="BD27" s="677"/>
      <c r="BE27" s="677"/>
      <c r="BF27" s="678"/>
      <c r="BG27" s="679">
        <v>5680066</v>
      </c>
      <c r="BH27" s="680"/>
      <c r="BI27" s="680"/>
      <c r="BJ27" s="680"/>
      <c r="BK27" s="680"/>
      <c r="BL27" s="680"/>
      <c r="BM27" s="680"/>
      <c r="BN27" s="681"/>
      <c r="BO27" s="682">
        <v>100</v>
      </c>
      <c r="BP27" s="682"/>
      <c r="BQ27" s="682"/>
      <c r="BR27" s="682"/>
      <c r="BS27" s="688">
        <v>269539</v>
      </c>
      <c r="BT27" s="680"/>
      <c r="BU27" s="680"/>
      <c r="BV27" s="680"/>
      <c r="BW27" s="680"/>
      <c r="BX27" s="680"/>
      <c r="BY27" s="680"/>
      <c r="BZ27" s="680"/>
      <c r="CA27" s="680"/>
      <c r="CB27" s="689"/>
      <c r="CD27" s="694" t="s">
        <v>304</v>
      </c>
      <c r="CE27" s="695"/>
      <c r="CF27" s="695"/>
      <c r="CG27" s="695"/>
      <c r="CH27" s="695"/>
      <c r="CI27" s="695"/>
      <c r="CJ27" s="695"/>
      <c r="CK27" s="695"/>
      <c r="CL27" s="695"/>
      <c r="CM27" s="695"/>
      <c r="CN27" s="695"/>
      <c r="CO27" s="695"/>
      <c r="CP27" s="695"/>
      <c r="CQ27" s="696"/>
      <c r="CR27" s="679">
        <v>4667607</v>
      </c>
      <c r="CS27" s="715"/>
      <c r="CT27" s="715"/>
      <c r="CU27" s="715"/>
      <c r="CV27" s="715"/>
      <c r="CW27" s="715"/>
      <c r="CX27" s="715"/>
      <c r="CY27" s="716"/>
      <c r="CZ27" s="684">
        <v>10.6</v>
      </c>
      <c r="DA27" s="713"/>
      <c r="DB27" s="713"/>
      <c r="DC27" s="717"/>
      <c r="DD27" s="688">
        <v>1300289</v>
      </c>
      <c r="DE27" s="715"/>
      <c r="DF27" s="715"/>
      <c r="DG27" s="715"/>
      <c r="DH27" s="715"/>
      <c r="DI27" s="715"/>
      <c r="DJ27" s="715"/>
      <c r="DK27" s="716"/>
      <c r="DL27" s="688">
        <v>1249012</v>
      </c>
      <c r="DM27" s="715"/>
      <c r="DN27" s="715"/>
      <c r="DO27" s="715"/>
      <c r="DP27" s="715"/>
      <c r="DQ27" s="715"/>
      <c r="DR27" s="715"/>
      <c r="DS27" s="715"/>
      <c r="DT27" s="715"/>
      <c r="DU27" s="715"/>
      <c r="DV27" s="716"/>
      <c r="DW27" s="684">
        <v>7.2</v>
      </c>
      <c r="DX27" s="713"/>
      <c r="DY27" s="713"/>
      <c r="DZ27" s="713"/>
      <c r="EA27" s="713"/>
      <c r="EB27" s="713"/>
      <c r="EC27" s="714"/>
    </row>
    <row r="28" spans="2:133" ht="11.25" customHeight="1" x14ac:dyDescent="0.15">
      <c r="B28" s="721" t="s">
        <v>305</v>
      </c>
      <c r="C28" s="722"/>
      <c r="D28" s="722"/>
      <c r="E28" s="722"/>
      <c r="F28" s="722"/>
      <c r="G28" s="722"/>
      <c r="H28" s="722"/>
      <c r="I28" s="722"/>
      <c r="J28" s="722"/>
      <c r="K28" s="722"/>
      <c r="L28" s="722"/>
      <c r="M28" s="722"/>
      <c r="N28" s="722"/>
      <c r="O28" s="722"/>
      <c r="P28" s="722"/>
      <c r="Q28" s="723"/>
      <c r="R28" s="679" t="s">
        <v>130</v>
      </c>
      <c r="S28" s="680"/>
      <c r="T28" s="680"/>
      <c r="U28" s="680"/>
      <c r="V28" s="680"/>
      <c r="W28" s="680"/>
      <c r="X28" s="680"/>
      <c r="Y28" s="681"/>
      <c r="Z28" s="682" t="s">
        <v>130</v>
      </c>
      <c r="AA28" s="682"/>
      <c r="AB28" s="682"/>
      <c r="AC28" s="682"/>
      <c r="AD28" s="683" t="s">
        <v>130</v>
      </c>
      <c r="AE28" s="683"/>
      <c r="AF28" s="683"/>
      <c r="AG28" s="683"/>
      <c r="AH28" s="683"/>
      <c r="AI28" s="683"/>
      <c r="AJ28" s="683"/>
      <c r="AK28" s="683"/>
      <c r="AL28" s="684" t="s">
        <v>251</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306</v>
      </c>
      <c r="CE28" s="695"/>
      <c r="CF28" s="695"/>
      <c r="CG28" s="695"/>
      <c r="CH28" s="695"/>
      <c r="CI28" s="695"/>
      <c r="CJ28" s="695"/>
      <c r="CK28" s="695"/>
      <c r="CL28" s="695"/>
      <c r="CM28" s="695"/>
      <c r="CN28" s="695"/>
      <c r="CO28" s="695"/>
      <c r="CP28" s="695"/>
      <c r="CQ28" s="696"/>
      <c r="CR28" s="679">
        <v>3221255</v>
      </c>
      <c r="CS28" s="680"/>
      <c r="CT28" s="680"/>
      <c r="CU28" s="680"/>
      <c r="CV28" s="680"/>
      <c r="CW28" s="680"/>
      <c r="CX28" s="680"/>
      <c r="CY28" s="681"/>
      <c r="CZ28" s="684">
        <v>7.3</v>
      </c>
      <c r="DA28" s="713"/>
      <c r="DB28" s="713"/>
      <c r="DC28" s="717"/>
      <c r="DD28" s="688">
        <v>3131974</v>
      </c>
      <c r="DE28" s="680"/>
      <c r="DF28" s="680"/>
      <c r="DG28" s="680"/>
      <c r="DH28" s="680"/>
      <c r="DI28" s="680"/>
      <c r="DJ28" s="680"/>
      <c r="DK28" s="681"/>
      <c r="DL28" s="688">
        <v>3131974</v>
      </c>
      <c r="DM28" s="680"/>
      <c r="DN28" s="680"/>
      <c r="DO28" s="680"/>
      <c r="DP28" s="680"/>
      <c r="DQ28" s="680"/>
      <c r="DR28" s="680"/>
      <c r="DS28" s="680"/>
      <c r="DT28" s="680"/>
      <c r="DU28" s="680"/>
      <c r="DV28" s="681"/>
      <c r="DW28" s="684">
        <v>18.100000000000001</v>
      </c>
      <c r="DX28" s="713"/>
      <c r="DY28" s="713"/>
      <c r="DZ28" s="713"/>
      <c r="EA28" s="713"/>
      <c r="EB28" s="713"/>
      <c r="EC28" s="714"/>
    </row>
    <row r="29" spans="2:133" ht="11.25" customHeight="1" x14ac:dyDescent="0.15">
      <c r="B29" s="676" t="s">
        <v>307</v>
      </c>
      <c r="C29" s="677"/>
      <c r="D29" s="677"/>
      <c r="E29" s="677"/>
      <c r="F29" s="677"/>
      <c r="G29" s="677"/>
      <c r="H29" s="677"/>
      <c r="I29" s="677"/>
      <c r="J29" s="677"/>
      <c r="K29" s="677"/>
      <c r="L29" s="677"/>
      <c r="M29" s="677"/>
      <c r="N29" s="677"/>
      <c r="O29" s="677"/>
      <c r="P29" s="677"/>
      <c r="Q29" s="678"/>
      <c r="R29" s="679">
        <v>2857389</v>
      </c>
      <c r="S29" s="680"/>
      <c r="T29" s="680"/>
      <c r="U29" s="680"/>
      <c r="V29" s="680"/>
      <c r="W29" s="680"/>
      <c r="X29" s="680"/>
      <c r="Y29" s="681"/>
      <c r="Z29" s="682">
        <v>6.2</v>
      </c>
      <c r="AA29" s="682"/>
      <c r="AB29" s="682"/>
      <c r="AC29" s="682"/>
      <c r="AD29" s="683" t="s">
        <v>130</v>
      </c>
      <c r="AE29" s="683"/>
      <c r="AF29" s="683"/>
      <c r="AG29" s="683"/>
      <c r="AH29" s="683"/>
      <c r="AI29" s="683"/>
      <c r="AJ29" s="683"/>
      <c r="AK29" s="683"/>
      <c r="AL29" s="684" t="s">
        <v>130</v>
      </c>
      <c r="AM29" s="685"/>
      <c r="AN29" s="685"/>
      <c r="AO29" s="686"/>
      <c r="AP29" s="658" t="s">
        <v>226</v>
      </c>
      <c r="AQ29" s="659"/>
      <c r="AR29" s="659"/>
      <c r="AS29" s="659"/>
      <c r="AT29" s="659"/>
      <c r="AU29" s="659"/>
      <c r="AV29" s="659"/>
      <c r="AW29" s="659"/>
      <c r="AX29" s="659"/>
      <c r="AY29" s="659"/>
      <c r="AZ29" s="659"/>
      <c r="BA29" s="659"/>
      <c r="BB29" s="659"/>
      <c r="BC29" s="659"/>
      <c r="BD29" s="659"/>
      <c r="BE29" s="659"/>
      <c r="BF29" s="660"/>
      <c r="BG29" s="658" t="s">
        <v>308</v>
      </c>
      <c r="BH29" s="719"/>
      <c r="BI29" s="719"/>
      <c r="BJ29" s="719"/>
      <c r="BK29" s="719"/>
      <c r="BL29" s="719"/>
      <c r="BM29" s="719"/>
      <c r="BN29" s="719"/>
      <c r="BO29" s="719"/>
      <c r="BP29" s="719"/>
      <c r="BQ29" s="720"/>
      <c r="BR29" s="658" t="s">
        <v>309</v>
      </c>
      <c r="BS29" s="719"/>
      <c r="BT29" s="719"/>
      <c r="BU29" s="719"/>
      <c r="BV29" s="719"/>
      <c r="BW29" s="719"/>
      <c r="BX29" s="719"/>
      <c r="BY29" s="719"/>
      <c r="BZ29" s="719"/>
      <c r="CA29" s="719"/>
      <c r="CB29" s="720"/>
      <c r="CD29" s="742" t="s">
        <v>310</v>
      </c>
      <c r="CE29" s="743"/>
      <c r="CF29" s="694" t="s">
        <v>311</v>
      </c>
      <c r="CG29" s="695"/>
      <c r="CH29" s="695"/>
      <c r="CI29" s="695"/>
      <c r="CJ29" s="695"/>
      <c r="CK29" s="695"/>
      <c r="CL29" s="695"/>
      <c r="CM29" s="695"/>
      <c r="CN29" s="695"/>
      <c r="CO29" s="695"/>
      <c r="CP29" s="695"/>
      <c r="CQ29" s="696"/>
      <c r="CR29" s="679">
        <v>3221100</v>
      </c>
      <c r="CS29" s="715"/>
      <c r="CT29" s="715"/>
      <c r="CU29" s="715"/>
      <c r="CV29" s="715"/>
      <c r="CW29" s="715"/>
      <c r="CX29" s="715"/>
      <c r="CY29" s="716"/>
      <c r="CZ29" s="684">
        <v>7.3</v>
      </c>
      <c r="DA29" s="713"/>
      <c r="DB29" s="713"/>
      <c r="DC29" s="717"/>
      <c r="DD29" s="688">
        <v>3131819</v>
      </c>
      <c r="DE29" s="715"/>
      <c r="DF29" s="715"/>
      <c r="DG29" s="715"/>
      <c r="DH29" s="715"/>
      <c r="DI29" s="715"/>
      <c r="DJ29" s="715"/>
      <c r="DK29" s="716"/>
      <c r="DL29" s="688">
        <v>3131819</v>
      </c>
      <c r="DM29" s="715"/>
      <c r="DN29" s="715"/>
      <c r="DO29" s="715"/>
      <c r="DP29" s="715"/>
      <c r="DQ29" s="715"/>
      <c r="DR29" s="715"/>
      <c r="DS29" s="715"/>
      <c r="DT29" s="715"/>
      <c r="DU29" s="715"/>
      <c r="DV29" s="716"/>
      <c r="DW29" s="684">
        <v>18.100000000000001</v>
      </c>
      <c r="DX29" s="713"/>
      <c r="DY29" s="713"/>
      <c r="DZ29" s="713"/>
      <c r="EA29" s="713"/>
      <c r="EB29" s="713"/>
      <c r="EC29" s="714"/>
    </row>
    <row r="30" spans="2:133" ht="11.25" customHeight="1" x14ac:dyDescent="0.15">
      <c r="B30" s="676" t="s">
        <v>312</v>
      </c>
      <c r="C30" s="677"/>
      <c r="D30" s="677"/>
      <c r="E30" s="677"/>
      <c r="F30" s="677"/>
      <c r="G30" s="677"/>
      <c r="H30" s="677"/>
      <c r="I30" s="677"/>
      <c r="J30" s="677"/>
      <c r="K30" s="677"/>
      <c r="L30" s="677"/>
      <c r="M30" s="677"/>
      <c r="N30" s="677"/>
      <c r="O30" s="677"/>
      <c r="P30" s="677"/>
      <c r="Q30" s="678"/>
      <c r="R30" s="679">
        <v>63417</v>
      </c>
      <c r="S30" s="680"/>
      <c r="T30" s="680"/>
      <c r="U30" s="680"/>
      <c r="V30" s="680"/>
      <c r="W30" s="680"/>
      <c r="X30" s="680"/>
      <c r="Y30" s="681"/>
      <c r="Z30" s="682">
        <v>0.1</v>
      </c>
      <c r="AA30" s="682"/>
      <c r="AB30" s="682"/>
      <c r="AC30" s="682"/>
      <c r="AD30" s="683">
        <v>9546</v>
      </c>
      <c r="AE30" s="683"/>
      <c r="AF30" s="683"/>
      <c r="AG30" s="683"/>
      <c r="AH30" s="683"/>
      <c r="AI30" s="683"/>
      <c r="AJ30" s="683"/>
      <c r="AK30" s="683"/>
      <c r="AL30" s="684">
        <v>0.1</v>
      </c>
      <c r="AM30" s="685"/>
      <c r="AN30" s="685"/>
      <c r="AO30" s="686"/>
      <c r="AP30" s="727" t="s">
        <v>313</v>
      </c>
      <c r="AQ30" s="728"/>
      <c r="AR30" s="728"/>
      <c r="AS30" s="728"/>
      <c r="AT30" s="733" t="s">
        <v>314</v>
      </c>
      <c r="AU30" s="230"/>
      <c r="AV30" s="230"/>
      <c r="AW30" s="230"/>
      <c r="AX30" s="665" t="s">
        <v>190</v>
      </c>
      <c r="AY30" s="666"/>
      <c r="AZ30" s="666"/>
      <c r="BA30" s="666"/>
      <c r="BB30" s="666"/>
      <c r="BC30" s="666"/>
      <c r="BD30" s="666"/>
      <c r="BE30" s="666"/>
      <c r="BF30" s="667"/>
      <c r="BG30" s="739">
        <v>99.8</v>
      </c>
      <c r="BH30" s="740"/>
      <c r="BI30" s="740"/>
      <c r="BJ30" s="740"/>
      <c r="BK30" s="740"/>
      <c r="BL30" s="740"/>
      <c r="BM30" s="674">
        <v>99.4</v>
      </c>
      <c r="BN30" s="740"/>
      <c r="BO30" s="740"/>
      <c r="BP30" s="740"/>
      <c r="BQ30" s="741"/>
      <c r="BR30" s="739">
        <v>99.7</v>
      </c>
      <c r="BS30" s="740"/>
      <c r="BT30" s="740"/>
      <c r="BU30" s="740"/>
      <c r="BV30" s="740"/>
      <c r="BW30" s="740"/>
      <c r="BX30" s="674">
        <v>99.3</v>
      </c>
      <c r="BY30" s="740"/>
      <c r="BZ30" s="740"/>
      <c r="CA30" s="740"/>
      <c r="CB30" s="741"/>
      <c r="CD30" s="744"/>
      <c r="CE30" s="745"/>
      <c r="CF30" s="694" t="s">
        <v>315</v>
      </c>
      <c r="CG30" s="695"/>
      <c r="CH30" s="695"/>
      <c r="CI30" s="695"/>
      <c r="CJ30" s="695"/>
      <c r="CK30" s="695"/>
      <c r="CL30" s="695"/>
      <c r="CM30" s="695"/>
      <c r="CN30" s="695"/>
      <c r="CO30" s="695"/>
      <c r="CP30" s="695"/>
      <c r="CQ30" s="696"/>
      <c r="CR30" s="679">
        <v>2948322</v>
      </c>
      <c r="CS30" s="680"/>
      <c r="CT30" s="680"/>
      <c r="CU30" s="680"/>
      <c r="CV30" s="680"/>
      <c r="CW30" s="680"/>
      <c r="CX30" s="680"/>
      <c r="CY30" s="681"/>
      <c r="CZ30" s="684">
        <v>6.7</v>
      </c>
      <c r="DA30" s="713"/>
      <c r="DB30" s="713"/>
      <c r="DC30" s="717"/>
      <c r="DD30" s="688">
        <v>2881552</v>
      </c>
      <c r="DE30" s="680"/>
      <c r="DF30" s="680"/>
      <c r="DG30" s="680"/>
      <c r="DH30" s="680"/>
      <c r="DI30" s="680"/>
      <c r="DJ30" s="680"/>
      <c r="DK30" s="681"/>
      <c r="DL30" s="688">
        <v>2881552</v>
      </c>
      <c r="DM30" s="680"/>
      <c r="DN30" s="680"/>
      <c r="DO30" s="680"/>
      <c r="DP30" s="680"/>
      <c r="DQ30" s="680"/>
      <c r="DR30" s="680"/>
      <c r="DS30" s="680"/>
      <c r="DT30" s="680"/>
      <c r="DU30" s="680"/>
      <c r="DV30" s="681"/>
      <c r="DW30" s="684">
        <v>16.7</v>
      </c>
      <c r="DX30" s="713"/>
      <c r="DY30" s="713"/>
      <c r="DZ30" s="713"/>
      <c r="EA30" s="713"/>
      <c r="EB30" s="713"/>
      <c r="EC30" s="714"/>
    </row>
    <row r="31" spans="2:133" ht="11.25" customHeight="1" x14ac:dyDescent="0.15">
      <c r="B31" s="676" t="s">
        <v>316</v>
      </c>
      <c r="C31" s="677"/>
      <c r="D31" s="677"/>
      <c r="E31" s="677"/>
      <c r="F31" s="677"/>
      <c r="G31" s="677"/>
      <c r="H31" s="677"/>
      <c r="I31" s="677"/>
      <c r="J31" s="677"/>
      <c r="K31" s="677"/>
      <c r="L31" s="677"/>
      <c r="M31" s="677"/>
      <c r="N31" s="677"/>
      <c r="O31" s="677"/>
      <c r="P31" s="677"/>
      <c r="Q31" s="678"/>
      <c r="R31" s="679">
        <v>121269</v>
      </c>
      <c r="S31" s="680"/>
      <c r="T31" s="680"/>
      <c r="U31" s="680"/>
      <c r="V31" s="680"/>
      <c r="W31" s="680"/>
      <c r="X31" s="680"/>
      <c r="Y31" s="681"/>
      <c r="Z31" s="682">
        <v>0.3</v>
      </c>
      <c r="AA31" s="682"/>
      <c r="AB31" s="682"/>
      <c r="AC31" s="682"/>
      <c r="AD31" s="683" t="s">
        <v>130</v>
      </c>
      <c r="AE31" s="683"/>
      <c r="AF31" s="683"/>
      <c r="AG31" s="683"/>
      <c r="AH31" s="683"/>
      <c r="AI31" s="683"/>
      <c r="AJ31" s="683"/>
      <c r="AK31" s="683"/>
      <c r="AL31" s="684" t="s">
        <v>130</v>
      </c>
      <c r="AM31" s="685"/>
      <c r="AN31" s="685"/>
      <c r="AO31" s="686"/>
      <c r="AP31" s="729"/>
      <c r="AQ31" s="730"/>
      <c r="AR31" s="730"/>
      <c r="AS31" s="730"/>
      <c r="AT31" s="734"/>
      <c r="AU31" s="229" t="s">
        <v>317</v>
      </c>
      <c r="AV31" s="229"/>
      <c r="AW31" s="229"/>
      <c r="AX31" s="676" t="s">
        <v>318</v>
      </c>
      <c r="AY31" s="677"/>
      <c r="AZ31" s="677"/>
      <c r="BA31" s="677"/>
      <c r="BB31" s="677"/>
      <c r="BC31" s="677"/>
      <c r="BD31" s="677"/>
      <c r="BE31" s="677"/>
      <c r="BF31" s="678"/>
      <c r="BG31" s="736">
        <v>99.8</v>
      </c>
      <c r="BH31" s="715"/>
      <c r="BI31" s="715"/>
      <c r="BJ31" s="715"/>
      <c r="BK31" s="715"/>
      <c r="BL31" s="715"/>
      <c r="BM31" s="685">
        <v>99.6</v>
      </c>
      <c r="BN31" s="737"/>
      <c r="BO31" s="737"/>
      <c r="BP31" s="737"/>
      <c r="BQ31" s="738"/>
      <c r="BR31" s="736">
        <v>99.8</v>
      </c>
      <c r="BS31" s="715"/>
      <c r="BT31" s="715"/>
      <c r="BU31" s="715"/>
      <c r="BV31" s="715"/>
      <c r="BW31" s="715"/>
      <c r="BX31" s="685">
        <v>99.5</v>
      </c>
      <c r="BY31" s="737"/>
      <c r="BZ31" s="737"/>
      <c r="CA31" s="737"/>
      <c r="CB31" s="738"/>
      <c r="CD31" s="744"/>
      <c r="CE31" s="745"/>
      <c r="CF31" s="694" t="s">
        <v>319</v>
      </c>
      <c r="CG31" s="695"/>
      <c r="CH31" s="695"/>
      <c r="CI31" s="695"/>
      <c r="CJ31" s="695"/>
      <c r="CK31" s="695"/>
      <c r="CL31" s="695"/>
      <c r="CM31" s="695"/>
      <c r="CN31" s="695"/>
      <c r="CO31" s="695"/>
      <c r="CP31" s="695"/>
      <c r="CQ31" s="696"/>
      <c r="CR31" s="679">
        <v>272778</v>
      </c>
      <c r="CS31" s="715"/>
      <c r="CT31" s="715"/>
      <c r="CU31" s="715"/>
      <c r="CV31" s="715"/>
      <c r="CW31" s="715"/>
      <c r="CX31" s="715"/>
      <c r="CY31" s="716"/>
      <c r="CZ31" s="684">
        <v>0.6</v>
      </c>
      <c r="DA31" s="713"/>
      <c r="DB31" s="713"/>
      <c r="DC31" s="717"/>
      <c r="DD31" s="688">
        <v>250267</v>
      </c>
      <c r="DE31" s="715"/>
      <c r="DF31" s="715"/>
      <c r="DG31" s="715"/>
      <c r="DH31" s="715"/>
      <c r="DI31" s="715"/>
      <c r="DJ31" s="715"/>
      <c r="DK31" s="716"/>
      <c r="DL31" s="688">
        <v>250267</v>
      </c>
      <c r="DM31" s="715"/>
      <c r="DN31" s="715"/>
      <c r="DO31" s="715"/>
      <c r="DP31" s="715"/>
      <c r="DQ31" s="715"/>
      <c r="DR31" s="715"/>
      <c r="DS31" s="715"/>
      <c r="DT31" s="715"/>
      <c r="DU31" s="715"/>
      <c r="DV31" s="716"/>
      <c r="DW31" s="684">
        <v>1.4</v>
      </c>
      <c r="DX31" s="713"/>
      <c r="DY31" s="713"/>
      <c r="DZ31" s="713"/>
      <c r="EA31" s="713"/>
      <c r="EB31" s="713"/>
      <c r="EC31" s="714"/>
    </row>
    <row r="32" spans="2:133" ht="11.25" customHeight="1" x14ac:dyDescent="0.15">
      <c r="B32" s="676" t="s">
        <v>320</v>
      </c>
      <c r="C32" s="677"/>
      <c r="D32" s="677"/>
      <c r="E32" s="677"/>
      <c r="F32" s="677"/>
      <c r="G32" s="677"/>
      <c r="H32" s="677"/>
      <c r="I32" s="677"/>
      <c r="J32" s="677"/>
      <c r="K32" s="677"/>
      <c r="L32" s="677"/>
      <c r="M32" s="677"/>
      <c r="N32" s="677"/>
      <c r="O32" s="677"/>
      <c r="P32" s="677"/>
      <c r="Q32" s="678"/>
      <c r="R32" s="679">
        <v>7029831</v>
      </c>
      <c r="S32" s="680"/>
      <c r="T32" s="680"/>
      <c r="U32" s="680"/>
      <c r="V32" s="680"/>
      <c r="W32" s="680"/>
      <c r="X32" s="680"/>
      <c r="Y32" s="681"/>
      <c r="Z32" s="682">
        <v>15.2</v>
      </c>
      <c r="AA32" s="682"/>
      <c r="AB32" s="682"/>
      <c r="AC32" s="682"/>
      <c r="AD32" s="683" t="s">
        <v>130</v>
      </c>
      <c r="AE32" s="683"/>
      <c r="AF32" s="683"/>
      <c r="AG32" s="683"/>
      <c r="AH32" s="683"/>
      <c r="AI32" s="683"/>
      <c r="AJ32" s="683"/>
      <c r="AK32" s="683"/>
      <c r="AL32" s="684" t="s">
        <v>130</v>
      </c>
      <c r="AM32" s="685"/>
      <c r="AN32" s="685"/>
      <c r="AO32" s="686"/>
      <c r="AP32" s="731"/>
      <c r="AQ32" s="732"/>
      <c r="AR32" s="732"/>
      <c r="AS32" s="732"/>
      <c r="AT32" s="735"/>
      <c r="AU32" s="231"/>
      <c r="AV32" s="231"/>
      <c r="AW32" s="231"/>
      <c r="AX32" s="724" t="s">
        <v>321</v>
      </c>
      <c r="AY32" s="725"/>
      <c r="AZ32" s="725"/>
      <c r="BA32" s="725"/>
      <c r="BB32" s="725"/>
      <c r="BC32" s="725"/>
      <c r="BD32" s="725"/>
      <c r="BE32" s="725"/>
      <c r="BF32" s="726"/>
      <c r="BG32" s="748">
        <v>99.7</v>
      </c>
      <c r="BH32" s="749"/>
      <c r="BI32" s="749"/>
      <c r="BJ32" s="749"/>
      <c r="BK32" s="749"/>
      <c r="BL32" s="749"/>
      <c r="BM32" s="750">
        <v>99.1</v>
      </c>
      <c r="BN32" s="749"/>
      <c r="BO32" s="749"/>
      <c r="BP32" s="749"/>
      <c r="BQ32" s="751"/>
      <c r="BR32" s="748">
        <v>99.7</v>
      </c>
      <c r="BS32" s="749"/>
      <c r="BT32" s="749"/>
      <c r="BU32" s="749"/>
      <c r="BV32" s="749"/>
      <c r="BW32" s="749"/>
      <c r="BX32" s="750">
        <v>99</v>
      </c>
      <c r="BY32" s="749"/>
      <c r="BZ32" s="749"/>
      <c r="CA32" s="749"/>
      <c r="CB32" s="751"/>
      <c r="CD32" s="746"/>
      <c r="CE32" s="747"/>
      <c r="CF32" s="694" t="s">
        <v>322</v>
      </c>
      <c r="CG32" s="695"/>
      <c r="CH32" s="695"/>
      <c r="CI32" s="695"/>
      <c r="CJ32" s="695"/>
      <c r="CK32" s="695"/>
      <c r="CL32" s="695"/>
      <c r="CM32" s="695"/>
      <c r="CN32" s="695"/>
      <c r="CO32" s="695"/>
      <c r="CP32" s="695"/>
      <c r="CQ32" s="696"/>
      <c r="CR32" s="679">
        <v>155</v>
      </c>
      <c r="CS32" s="680"/>
      <c r="CT32" s="680"/>
      <c r="CU32" s="680"/>
      <c r="CV32" s="680"/>
      <c r="CW32" s="680"/>
      <c r="CX32" s="680"/>
      <c r="CY32" s="681"/>
      <c r="CZ32" s="684">
        <v>0</v>
      </c>
      <c r="DA32" s="713"/>
      <c r="DB32" s="713"/>
      <c r="DC32" s="717"/>
      <c r="DD32" s="688">
        <v>155</v>
      </c>
      <c r="DE32" s="680"/>
      <c r="DF32" s="680"/>
      <c r="DG32" s="680"/>
      <c r="DH32" s="680"/>
      <c r="DI32" s="680"/>
      <c r="DJ32" s="680"/>
      <c r="DK32" s="681"/>
      <c r="DL32" s="688">
        <v>155</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323</v>
      </c>
      <c r="C33" s="677"/>
      <c r="D33" s="677"/>
      <c r="E33" s="677"/>
      <c r="F33" s="677"/>
      <c r="G33" s="677"/>
      <c r="H33" s="677"/>
      <c r="I33" s="677"/>
      <c r="J33" s="677"/>
      <c r="K33" s="677"/>
      <c r="L33" s="677"/>
      <c r="M33" s="677"/>
      <c r="N33" s="677"/>
      <c r="O33" s="677"/>
      <c r="P33" s="677"/>
      <c r="Q33" s="678"/>
      <c r="R33" s="679">
        <v>3333221</v>
      </c>
      <c r="S33" s="680"/>
      <c r="T33" s="680"/>
      <c r="U33" s="680"/>
      <c r="V33" s="680"/>
      <c r="W33" s="680"/>
      <c r="X33" s="680"/>
      <c r="Y33" s="681"/>
      <c r="Z33" s="682">
        <v>7.2</v>
      </c>
      <c r="AA33" s="682"/>
      <c r="AB33" s="682"/>
      <c r="AC33" s="682"/>
      <c r="AD33" s="683" t="s">
        <v>130</v>
      </c>
      <c r="AE33" s="683"/>
      <c r="AF33" s="683"/>
      <c r="AG33" s="683"/>
      <c r="AH33" s="683"/>
      <c r="AI33" s="683"/>
      <c r="AJ33" s="683"/>
      <c r="AK33" s="683"/>
      <c r="AL33" s="684" t="s">
        <v>130</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324</v>
      </c>
      <c r="CE33" s="695"/>
      <c r="CF33" s="695"/>
      <c r="CG33" s="695"/>
      <c r="CH33" s="695"/>
      <c r="CI33" s="695"/>
      <c r="CJ33" s="695"/>
      <c r="CK33" s="695"/>
      <c r="CL33" s="695"/>
      <c r="CM33" s="695"/>
      <c r="CN33" s="695"/>
      <c r="CO33" s="695"/>
      <c r="CP33" s="695"/>
      <c r="CQ33" s="696"/>
      <c r="CR33" s="679">
        <v>15516750</v>
      </c>
      <c r="CS33" s="715"/>
      <c r="CT33" s="715"/>
      <c r="CU33" s="715"/>
      <c r="CV33" s="715"/>
      <c r="CW33" s="715"/>
      <c r="CX33" s="715"/>
      <c r="CY33" s="716"/>
      <c r="CZ33" s="684">
        <v>35.4</v>
      </c>
      <c r="DA33" s="713"/>
      <c r="DB33" s="713"/>
      <c r="DC33" s="717"/>
      <c r="DD33" s="688">
        <v>12277724</v>
      </c>
      <c r="DE33" s="715"/>
      <c r="DF33" s="715"/>
      <c r="DG33" s="715"/>
      <c r="DH33" s="715"/>
      <c r="DI33" s="715"/>
      <c r="DJ33" s="715"/>
      <c r="DK33" s="716"/>
      <c r="DL33" s="688">
        <v>7224358</v>
      </c>
      <c r="DM33" s="715"/>
      <c r="DN33" s="715"/>
      <c r="DO33" s="715"/>
      <c r="DP33" s="715"/>
      <c r="DQ33" s="715"/>
      <c r="DR33" s="715"/>
      <c r="DS33" s="715"/>
      <c r="DT33" s="715"/>
      <c r="DU33" s="715"/>
      <c r="DV33" s="716"/>
      <c r="DW33" s="684">
        <v>41.9</v>
      </c>
      <c r="DX33" s="713"/>
      <c r="DY33" s="713"/>
      <c r="DZ33" s="713"/>
      <c r="EA33" s="713"/>
      <c r="EB33" s="713"/>
      <c r="EC33" s="714"/>
    </row>
    <row r="34" spans="2:133" ht="11.25" customHeight="1" x14ac:dyDescent="0.15">
      <c r="B34" s="676" t="s">
        <v>325</v>
      </c>
      <c r="C34" s="677"/>
      <c r="D34" s="677"/>
      <c r="E34" s="677"/>
      <c r="F34" s="677"/>
      <c r="G34" s="677"/>
      <c r="H34" s="677"/>
      <c r="I34" s="677"/>
      <c r="J34" s="677"/>
      <c r="K34" s="677"/>
      <c r="L34" s="677"/>
      <c r="M34" s="677"/>
      <c r="N34" s="677"/>
      <c r="O34" s="677"/>
      <c r="P34" s="677"/>
      <c r="Q34" s="678"/>
      <c r="R34" s="679">
        <v>839125</v>
      </c>
      <c r="S34" s="680"/>
      <c r="T34" s="680"/>
      <c r="U34" s="680"/>
      <c r="V34" s="680"/>
      <c r="W34" s="680"/>
      <c r="X34" s="680"/>
      <c r="Y34" s="681"/>
      <c r="Z34" s="682">
        <v>1.8</v>
      </c>
      <c r="AA34" s="682"/>
      <c r="AB34" s="682"/>
      <c r="AC34" s="682"/>
      <c r="AD34" s="683">
        <v>652</v>
      </c>
      <c r="AE34" s="683"/>
      <c r="AF34" s="683"/>
      <c r="AG34" s="683"/>
      <c r="AH34" s="683"/>
      <c r="AI34" s="683"/>
      <c r="AJ34" s="683"/>
      <c r="AK34" s="683"/>
      <c r="AL34" s="684">
        <v>0</v>
      </c>
      <c r="AM34" s="685"/>
      <c r="AN34" s="685"/>
      <c r="AO34" s="686"/>
      <c r="AP34" s="234"/>
      <c r="AQ34" s="658" t="s">
        <v>326</v>
      </c>
      <c r="AR34" s="659"/>
      <c r="AS34" s="659"/>
      <c r="AT34" s="659"/>
      <c r="AU34" s="659"/>
      <c r="AV34" s="659"/>
      <c r="AW34" s="659"/>
      <c r="AX34" s="659"/>
      <c r="AY34" s="659"/>
      <c r="AZ34" s="659"/>
      <c r="BA34" s="659"/>
      <c r="BB34" s="659"/>
      <c r="BC34" s="659"/>
      <c r="BD34" s="659"/>
      <c r="BE34" s="659"/>
      <c r="BF34" s="660"/>
      <c r="BG34" s="658" t="s">
        <v>327</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328</v>
      </c>
      <c r="CE34" s="695"/>
      <c r="CF34" s="695"/>
      <c r="CG34" s="695"/>
      <c r="CH34" s="695"/>
      <c r="CI34" s="695"/>
      <c r="CJ34" s="695"/>
      <c r="CK34" s="695"/>
      <c r="CL34" s="695"/>
      <c r="CM34" s="695"/>
      <c r="CN34" s="695"/>
      <c r="CO34" s="695"/>
      <c r="CP34" s="695"/>
      <c r="CQ34" s="696"/>
      <c r="CR34" s="679">
        <v>4962905</v>
      </c>
      <c r="CS34" s="680"/>
      <c r="CT34" s="680"/>
      <c r="CU34" s="680"/>
      <c r="CV34" s="680"/>
      <c r="CW34" s="680"/>
      <c r="CX34" s="680"/>
      <c r="CY34" s="681"/>
      <c r="CZ34" s="684">
        <v>11.3</v>
      </c>
      <c r="DA34" s="713"/>
      <c r="DB34" s="713"/>
      <c r="DC34" s="717"/>
      <c r="DD34" s="688">
        <v>4023481</v>
      </c>
      <c r="DE34" s="680"/>
      <c r="DF34" s="680"/>
      <c r="DG34" s="680"/>
      <c r="DH34" s="680"/>
      <c r="DI34" s="680"/>
      <c r="DJ34" s="680"/>
      <c r="DK34" s="681"/>
      <c r="DL34" s="688">
        <v>3026980</v>
      </c>
      <c r="DM34" s="680"/>
      <c r="DN34" s="680"/>
      <c r="DO34" s="680"/>
      <c r="DP34" s="680"/>
      <c r="DQ34" s="680"/>
      <c r="DR34" s="680"/>
      <c r="DS34" s="680"/>
      <c r="DT34" s="680"/>
      <c r="DU34" s="680"/>
      <c r="DV34" s="681"/>
      <c r="DW34" s="684">
        <v>17.5</v>
      </c>
      <c r="DX34" s="713"/>
      <c r="DY34" s="713"/>
      <c r="DZ34" s="713"/>
      <c r="EA34" s="713"/>
      <c r="EB34" s="713"/>
      <c r="EC34" s="714"/>
    </row>
    <row r="35" spans="2:133" ht="11.25" customHeight="1" x14ac:dyDescent="0.15">
      <c r="B35" s="676" t="s">
        <v>329</v>
      </c>
      <c r="C35" s="677"/>
      <c r="D35" s="677"/>
      <c r="E35" s="677"/>
      <c r="F35" s="677"/>
      <c r="G35" s="677"/>
      <c r="H35" s="677"/>
      <c r="I35" s="677"/>
      <c r="J35" s="677"/>
      <c r="K35" s="677"/>
      <c r="L35" s="677"/>
      <c r="M35" s="677"/>
      <c r="N35" s="677"/>
      <c r="O35" s="677"/>
      <c r="P35" s="677"/>
      <c r="Q35" s="678"/>
      <c r="R35" s="679">
        <v>5931400</v>
      </c>
      <c r="S35" s="680"/>
      <c r="T35" s="680"/>
      <c r="U35" s="680"/>
      <c r="V35" s="680"/>
      <c r="W35" s="680"/>
      <c r="X35" s="680"/>
      <c r="Y35" s="681"/>
      <c r="Z35" s="682">
        <v>12.8</v>
      </c>
      <c r="AA35" s="682"/>
      <c r="AB35" s="682"/>
      <c r="AC35" s="682"/>
      <c r="AD35" s="683" t="s">
        <v>251</v>
      </c>
      <c r="AE35" s="683"/>
      <c r="AF35" s="683"/>
      <c r="AG35" s="683"/>
      <c r="AH35" s="683"/>
      <c r="AI35" s="683"/>
      <c r="AJ35" s="683"/>
      <c r="AK35" s="683"/>
      <c r="AL35" s="684" t="s">
        <v>130</v>
      </c>
      <c r="AM35" s="685"/>
      <c r="AN35" s="685"/>
      <c r="AO35" s="686"/>
      <c r="AP35" s="234"/>
      <c r="AQ35" s="752" t="s">
        <v>330</v>
      </c>
      <c r="AR35" s="753"/>
      <c r="AS35" s="753"/>
      <c r="AT35" s="753"/>
      <c r="AU35" s="753"/>
      <c r="AV35" s="753"/>
      <c r="AW35" s="753"/>
      <c r="AX35" s="753"/>
      <c r="AY35" s="754"/>
      <c r="AZ35" s="668">
        <v>4035082</v>
      </c>
      <c r="BA35" s="669"/>
      <c r="BB35" s="669"/>
      <c r="BC35" s="669"/>
      <c r="BD35" s="669"/>
      <c r="BE35" s="669"/>
      <c r="BF35" s="755"/>
      <c r="BG35" s="690" t="s">
        <v>331</v>
      </c>
      <c r="BH35" s="691"/>
      <c r="BI35" s="691"/>
      <c r="BJ35" s="691"/>
      <c r="BK35" s="691"/>
      <c r="BL35" s="691"/>
      <c r="BM35" s="691"/>
      <c r="BN35" s="691"/>
      <c r="BO35" s="691"/>
      <c r="BP35" s="691"/>
      <c r="BQ35" s="691"/>
      <c r="BR35" s="691"/>
      <c r="BS35" s="691"/>
      <c r="BT35" s="691"/>
      <c r="BU35" s="692"/>
      <c r="BV35" s="668">
        <v>20412</v>
      </c>
      <c r="BW35" s="669"/>
      <c r="BX35" s="669"/>
      <c r="BY35" s="669"/>
      <c r="BZ35" s="669"/>
      <c r="CA35" s="669"/>
      <c r="CB35" s="755"/>
      <c r="CD35" s="694" t="s">
        <v>332</v>
      </c>
      <c r="CE35" s="695"/>
      <c r="CF35" s="695"/>
      <c r="CG35" s="695"/>
      <c r="CH35" s="695"/>
      <c r="CI35" s="695"/>
      <c r="CJ35" s="695"/>
      <c r="CK35" s="695"/>
      <c r="CL35" s="695"/>
      <c r="CM35" s="695"/>
      <c r="CN35" s="695"/>
      <c r="CO35" s="695"/>
      <c r="CP35" s="695"/>
      <c r="CQ35" s="696"/>
      <c r="CR35" s="679">
        <v>200082</v>
      </c>
      <c r="CS35" s="715"/>
      <c r="CT35" s="715"/>
      <c r="CU35" s="715"/>
      <c r="CV35" s="715"/>
      <c r="CW35" s="715"/>
      <c r="CX35" s="715"/>
      <c r="CY35" s="716"/>
      <c r="CZ35" s="684">
        <v>0.5</v>
      </c>
      <c r="DA35" s="713"/>
      <c r="DB35" s="713"/>
      <c r="DC35" s="717"/>
      <c r="DD35" s="688">
        <v>187775</v>
      </c>
      <c r="DE35" s="715"/>
      <c r="DF35" s="715"/>
      <c r="DG35" s="715"/>
      <c r="DH35" s="715"/>
      <c r="DI35" s="715"/>
      <c r="DJ35" s="715"/>
      <c r="DK35" s="716"/>
      <c r="DL35" s="688">
        <v>187775</v>
      </c>
      <c r="DM35" s="715"/>
      <c r="DN35" s="715"/>
      <c r="DO35" s="715"/>
      <c r="DP35" s="715"/>
      <c r="DQ35" s="715"/>
      <c r="DR35" s="715"/>
      <c r="DS35" s="715"/>
      <c r="DT35" s="715"/>
      <c r="DU35" s="715"/>
      <c r="DV35" s="716"/>
      <c r="DW35" s="684">
        <v>1.1000000000000001</v>
      </c>
      <c r="DX35" s="713"/>
      <c r="DY35" s="713"/>
      <c r="DZ35" s="713"/>
      <c r="EA35" s="713"/>
      <c r="EB35" s="713"/>
      <c r="EC35" s="714"/>
    </row>
    <row r="36" spans="2:133" ht="11.25" customHeight="1" x14ac:dyDescent="0.15">
      <c r="B36" s="676" t="s">
        <v>333</v>
      </c>
      <c r="C36" s="677"/>
      <c r="D36" s="677"/>
      <c r="E36" s="677"/>
      <c r="F36" s="677"/>
      <c r="G36" s="677"/>
      <c r="H36" s="677"/>
      <c r="I36" s="677"/>
      <c r="J36" s="677"/>
      <c r="K36" s="677"/>
      <c r="L36" s="677"/>
      <c r="M36" s="677"/>
      <c r="N36" s="677"/>
      <c r="O36" s="677"/>
      <c r="P36" s="677"/>
      <c r="Q36" s="678"/>
      <c r="R36" s="679" t="s">
        <v>251</v>
      </c>
      <c r="S36" s="680"/>
      <c r="T36" s="680"/>
      <c r="U36" s="680"/>
      <c r="V36" s="680"/>
      <c r="W36" s="680"/>
      <c r="X36" s="680"/>
      <c r="Y36" s="681"/>
      <c r="Z36" s="682" t="s">
        <v>130</v>
      </c>
      <c r="AA36" s="682"/>
      <c r="AB36" s="682"/>
      <c r="AC36" s="682"/>
      <c r="AD36" s="683" t="s">
        <v>130</v>
      </c>
      <c r="AE36" s="683"/>
      <c r="AF36" s="683"/>
      <c r="AG36" s="683"/>
      <c r="AH36" s="683"/>
      <c r="AI36" s="683"/>
      <c r="AJ36" s="683"/>
      <c r="AK36" s="683"/>
      <c r="AL36" s="684" t="s">
        <v>130</v>
      </c>
      <c r="AM36" s="685"/>
      <c r="AN36" s="685"/>
      <c r="AO36" s="686"/>
      <c r="AQ36" s="756" t="s">
        <v>334</v>
      </c>
      <c r="AR36" s="757"/>
      <c r="AS36" s="757"/>
      <c r="AT36" s="757"/>
      <c r="AU36" s="757"/>
      <c r="AV36" s="757"/>
      <c r="AW36" s="757"/>
      <c r="AX36" s="757"/>
      <c r="AY36" s="758"/>
      <c r="AZ36" s="679">
        <v>1172905</v>
      </c>
      <c r="BA36" s="680"/>
      <c r="BB36" s="680"/>
      <c r="BC36" s="680"/>
      <c r="BD36" s="715"/>
      <c r="BE36" s="715"/>
      <c r="BF36" s="738"/>
      <c r="BG36" s="694" t="s">
        <v>335</v>
      </c>
      <c r="BH36" s="695"/>
      <c r="BI36" s="695"/>
      <c r="BJ36" s="695"/>
      <c r="BK36" s="695"/>
      <c r="BL36" s="695"/>
      <c r="BM36" s="695"/>
      <c r="BN36" s="695"/>
      <c r="BO36" s="695"/>
      <c r="BP36" s="695"/>
      <c r="BQ36" s="695"/>
      <c r="BR36" s="695"/>
      <c r="BS36" s="695"/>
      <c r="BT36" s="695"/>
      <c r="BU36" s="696"/>
      <c r="BV36" s="679">
        <v>-50414</v>
      </c>
      <c r="BW36" s="680"/>
      <c r="BX36" s="680"/>
      <c r="BY36" s="680"/>
      <c r="BZ36" s="680"/>
      <c r="CA36" s="680"/>
      <c r="CB36" s="689"/>
      <c r="CD36" s="694" t="s">
        <v>336</v>
      </c>
      <c r="CE36" s="695"/>
      <c r="CF36" s="695"/>
      <c r="CG36" s="695"/>
      <c r="CH36" s="695"/>
      <c r="CI36" s="695"/>
      <c r="CJ36" s="695"/>
      <c r="CK36" s="695"/>
      <c r="CL36" s="695"/>
      <c r="CM36" s="695"/>
      <c r="CN36" s="695"/>
      <c r="CO36" s="695"/>
      <c r="CP36" s="695"/>
      <c r="CQ36" s="696"/>
      <c r="CR36" s="679">
        <v>4656883</v>
      </c>
      <c r="CS36" s="680"/>
      <c r="CT36" s="680"/>
      <c r="CU36" s="680"/>
      <c r="CV36" s="680"/>
      <c r="CW36" s="680"/>
      <c r="CX36" s="680"/>
      <c r="CY36" s="681"/>
      <c r="CZ36" s="684">
        <v>10.6</v>
      </c>
      <c r="DA36" s="713"/>
      <c r="DB36" s="713"/>
      <c r="DC36" s="717"/>
      <c r="DD36" s="688">
        <v>3732038</v>
      </c>
      <c r="DE36" s="680"/>
      <c r="DF36" s="680"/>
      <c r="DG36" s="680"/>
      <c r="DH36" s="680"/>
      <c r="DI36" s="680"/>
      <c r="DJ36" s="680"/>
      <c r="DK36" s="681"/>
      <c r="DL36" s="688">
        <v>2009430</v>
      </c>
      <c r="DM36" s="680"/>
      <c r="DN36" s="680"/>
      <c r="DO36" s="680"/>
      <c r="DP36" s="680"/>
      <c r="DQ36" s="680"/>
      <c r="DR36" s="680"/>
      <c r="DS36" s="680"/>
      <c r="DT36" s="680"/>
      <c r="DU36" s="680"/>
      <c r="DV36" s="681"/>
      <c r="DW36" s="684">
        <v>11.6</v>
      </c>
      <c r="DX36" s="713"/>
      <c r="DY36" s="713"/>
      <c r="DZ36" s="713"/>
      <c r="EA36" s="713"/>
      <c r="EB36" s="713"/>
      <c r="EC36" s="714"/>
    </row>
    <row r="37" spans="2:133" ht="11.25" customHeight="1" x14ac:dyDescent="0.15">
      <c r="B37" s="676" t="s">
        <v>337</v>
      </c>
      <c r="C37" s="677"/>
      <c r="D37" s="677"/>
      <c r="E37" s="677"/>
      <c r="F37" s="677"/>
      <c r="G37" s="677"/>
      <c r="H37" s="677"/>
      <c r="I37" s="677"/>
      <c r="J37" s="677"/>
      <c r="K37" s="677"/>
      <c r="L37" s="677"/>
      <c r="M37" s="677"/>
      <c r="N37" s="677"/>
      <c r="O37" s="677"/>
      <c r="P37" s="677"/>
      <c r="Q37" s="678"/>
      <c r="R37" s="679">
        <v>772800</v>
      </c>
      <c r="S37" s="680"/>
      <c r="T37" s="680"/>
      <c r="U37" s="680"/>
      <c r="V37" s="680"/>
      <c r="W37" s="680"/>
      <c r="X37" s="680"/>
      <c r="Y37" s="681"/>
      <c r="Z37" s="682">
        <v>1.7</v>
      </c>
      <c r="AA37" s="682"/>
      <c r="AB37" s="682"/>
      <c r="AC37" s="682"/>
      <c r="AD37" s="683" t="s">
        <v>251</v>
      </c>
      <c r="AE37" s="683"/>
      <c r="AF37" s="683"/>
      <c r="AG37" s="683"/>
      <c r="AH37" s="683"/>
      <c r="AI37" s="683"/>
      <c r="AJ37" s="683"/>
      <c r="AK37" s="683"/>
      <c r="AL37" s="684" t="s">
        <v>130</v>
      </c>
      <c r="AM37" s="685"/>
      <c r="AN37" s="685"/>
      <c r="AO37" s="686"/>
      <c r="AQ37" s="756" t="s">
        <v>338</v>
      </c>
      <c r="AR37" s="757"/>
      <c r="AS37" s="757"/>
      <c r="AT37" s="757"/>
      <c r="AU37" s="757"/>
      <c r="AV37" s="757"/>
      <c r="AW37" s="757"/>
      <c r="AX37" s="757"/>
      <c r="AY37" s="758"/>
      <c r="AZ37" s="679">
        <v>261897</v>
      </c>
      <c r="BA37" s="680"/>
      <c r="BB37" s="680"/>
      <c r="BC37" s="680"/>
      <c r="BD37" s="715"/>
      <c r="BE37" s="715"/>
      <c r="BF37" s="738"/>
      <c r="BG37" s="694" t="s">
        <v>339</v>
      </c>
      <c r="BH37" s="695"/>
      <c r="BI37" s="695"/>
      <c r="BJ37" s="695"/>
      <c r="BK37" s="695"/>
      <c r="BL37" s="695"/>
      <c r="BM37" s="695"/>
      <c r="BN37" s="695"/>
      <c r="BO37" s="695"/>
      <c r="BP37" s="695"/>
      <c r="BQ37" s="695"/>
      <c r="BR37" s="695"/>
      <c r="BS37" s="695"/>
      <c r="BT37" s="695"/>
      <c r="BU37" s="696"/>
      <c r="BV37" s="679">
        <v>8240</v>
      </c>
      <c r="BW37" s="680"/>
      <c r="BX37" s="680"/>
      <c r="BY37" s="680"/>
      <c r="BZ37" s="680"/>
      <c r="CA37" s="680"/>
      <c r="CB37" s="689"/>
      <c r="CD37" s="694" t="s">
        <v>340</v>
      </c>
      <c r="CE37" s="695"/>
      <c r="CF37" s="695"/>
      <c r="CG37" s="695"/>
      <c r="CH37" s="695"/>
      <c r="CI37" s="695"/>
      <c r="CJ37" s="695"/>
      <c r="CK37" s="695"/>
      <c r="CL37" s="695"/>
      <c r="CM37" s="695"/>
      <c r="CN37" s="695"/>
      <c r="CO37" s="695"/>
      <c r="CP37" s="695"/>
      <c r="CQ37" s="696"/>
      <c r="CR37" s="679">
        <v>1634628</v>
      </c>
      <c r="CS37" s="715"/>
      <c r="CT37" s="715"/>
      <c r="CU37" s="715"/>
      <c r="CV37" s="715"/>
      <c r="CW37" s="715"/>
      <c r="CX37" s="715"/>
      <c r="CY37" s="716"/>
      <c r="CZ37" s="684">
        <v>3.7</v>
      </c>
      <c r="DA37" s="713"/>
      <c r="DB37" s="713"/>
      <c r="DC37" s="717"/>
      <c r="DD37" s="688">
        <v>1583228</v>
      </c>
      <c r="DE37" s="715"/>
      <c r="DF37" s="715"/>
      <c r="DG37" s="715"/>
      <c r="DH37" s="715"/>
      <c r="DI37" s="715"/>
      <c r="DJ37" s="715"/>
      <c r="DK37" s="716"/>
      <c r="DL37" s="688">
        <v>1237157</v>
      </c>
      <c r="DM37" s="715"/>
      <c r="DN37" s="715"/>
      <c r="DO37" s="715"/>
      <c r="DP37" s="715"/>
      <c r="DQ37" s="715"/>
      <c r="DR37" s="715"/>
      <c r="DS37" s="715"/>
      <c r="DT37" s="715"/>
      <c r="DU37" s="715"/>
      <c r="DV37" s="716"/>
      <c r="DW37" s="684">
        <v>7.2</v>
      </c>
      <c r="DX37" s="713"/>
      <c r="DY37" s="713"/>
      <c r="DZ37" s="713"/>
      <c r="EA37" s="713"/>
      <c r="EB37" s="713"/>
      <c r="EC37" s="714"/>
    </row>
    <row r="38" spans="2:133" ht="11.25" customHeight="1" x14ac:dyDescent="0.15">
      <c r="B38" s="724" t="s">
        <v>341</v>
      </c>
      <c r="C38" s="725"/>
      <c r="D38" s="725"/>
      <c r="E38" s="725"/>
      <c r="F38" s="725"/>
      <c r="G38" s="725"/>
      <c r="H38" s="725"/>
      <c r="I38" s="725"/>
      <c r="J38" s="725"/>
      <c r="K38" s="725"/>
      <c r="L38" s="725"/>
      <c r="M38" s="725"/>
      <c r="N38" s="725"/>
      <c r="O38" s="725"/>
      <c r="P38" s="725"/>
      <c r="Q38" s="726"/>
      <c r="R38" s="759">
        <v>46204939</v>
      </c>
      <c r="S38" s="760"/>
      <c r="T38" s="760"/>
      <c r="U38" s="760"/>
      <c r="V38" s="760"/>
      <c r="W38" s="760"/>
      <c r="X38" s="760"/>
      <c r="Y38" s="761"/>
      <c r="Z38" s="762">
        <v>100</v>
      </c>
      <c r="AA38" s="762"/>
      <c r="AB38" s="762"/>
      <c r="AC38" s="762"/>
      <c r="AD38" s="763">
        <v>16487208</v>
      </c>
      <c r="AE38" s="763"/>
      <c r="AF38" s="763"/>
      <c r="AG38" s="763"/>
      <c r="AH38" s="763"/>
      <c r="AI38" s="763"/>
      <c r="AJ38" s="763"/>
      <c r="AK38" s="763"/>
      <c r="AL38" s="764">
        <v>100</v>
      </c>
      <c r="AM38" s="750"/>
      <c r="AN38" s="750"/>
      <c r="AO38" s="765"/>
      <c r="AQ38" s="756" t="s">
        <v>342</v>
      </c>
      <c r="AR38" s="757"/>
      <c r="AS38" s="757"/>
      <c r="AT38" s="757"/>
      <c r="AU38" s="757"/>
      <c r="AV38" s="757"/>
      <c r="AW38" s="757"/>
      <c r="AX38" s="757"/>
      <c r="AY38" s="758"/>
      <c r="AZ38" s="679">
        <v>77991</v>
      </c>
      <c r="BA38" s="680"/>
      <c r="BB38" s="680"/>
      <c r="BC38" s="680"/>
      <c r="BD38" s="715"/>
      <c r="BE38" s="715"/>
      <c r="BF38" s="738"/>
      <c r="BG38" s="694" t="s">
        <v>343</v>
      </c>
      <c r="BH38" s="695"/>
      <c r="BI38" s="695"/>
      <c r="BJ38" s="695"/>
      <c r="BK38" s="695"/>
      <c r="BL38" s="695"/>
      <c r="BM38" s="695"/>
      <c r="BN38" s="695"/>
      <c r="BO38" s="695"/>
      <c r="BP38" s="695"/>
      <c r="BQ38" s="695"/>
      <c r="BR38" s="695"/>
      <c r="BS38" s="695"/>
      <c r="BT38" s="695"/>
      <c r="BU38" s="696"/>
      <c r="BV38" s="679">
        <v>12869</v>
      </c>
      <c r="BW38" s="680"/>
      <c r="BX38" s="680"/>
      <c r="BY38" s="680"/>
      <c r="BZ38" s="680"/>
      <c r="CA38" s="680"/>
      <c r="CB38" s="689"/>
      <c r="CD38" s="694" t="s">
        <v>344</v>
      </c>
      <c r="CE38" s="695"/>
      <c r="CF38" s="695"/>
      <c r="CG38" s="695"/>
      <c r="CH38" s="695"/>
      <c r="CI38" s="695"/>
      <c r="CJ38" s="695"/>
      <c r="CK38" s="695"/>
      <c r="CL38" s="695"/>
      <c r="CM38" s="695"/>
      <c r="CN38" s="695"/>
      <c r="CO38" s="695"/>
      <c r="CP38" s="695"/>
      <c r="CQ38" s="696"/>
      <c r="CR38" s="679">
        <v>2867586</v>
      </c>
      <c r="CS38" s="680"/>
      <c r="CT38" s="680"/>
      <c r="CU38" s="680"/>
      <c r="CV38" s="680"/>
      <c r="CW38" s="680"/>
      <c r="CX38" s="680"/>
      <c r="CY38" s="681"/>
      <c r="CZ38" s="684">
        <v>6.5</v>
      </c>
      <c r="DA38" s="713"/>
      <c r="DB38" s="713"/>
      <c r="DC38" s="717"/>
      <c r="DD38" s="688">
        <v>2236636</v>
      </c>
      <c r="DE38" s="680"/>
      <c r="DF38" s="680"/>
      <c r="DG38" s="680"/>
      <c r="DH38" s="680"/>
      <c r="DI38" s="680"/>
      <c r="DJ38" s="680"/>
      <c r="DK38" s="681"/>
      <c r="DL38" s="688">
        <v>2000173</v>
      </c>
      <c r="DM38" s="680"/>
      <c r="DN38" s="680"/>
      <c r="DO38" s="680"/>
      <c r="DP38" s="680"/>
      <c r="DQ38" s="680"/>
      <c r="DR38" s="680"/>
      <c r="DS38" s="680"/>
      <c r="DT38" s="680"/>
      <c r="DU38" s="680"/>
      <c r="DV38" s="681"/>
      <c r="DW38" s="684">
        <v>11.6</v>
      </c>
      <c r="DX38" s="713"/>
      <c r="DY38" s="713"/>
      <c r="DZ38" s="713"/>
      <c r="EA38" s="713"/>
      <c r="EB38" s="713"/>
      <c r="EC38" s="714"/>
    </row>
    <row r="39" spans="2:133" ht="11.25" customHeight="1" x14ac:dyDescent="0.15">
      <c r="AQ39" s="756" t="s">
        <v>345</v>
      </c>
      <c r="AR39" s="757"/>
      <c r="AS39" s="757"/>
      <c r="AT39" s="757"/>
      <c r="AU39" s="757"/>
      <c r="AV39" s="757"/>
      <c r="AW39" s="757"/>
      <c r="AX39" s="757"/>
      <c r="AY39" s="758"/>
      <c r="AZ39" s="679" t="s">
        <v>251</v>
      </c>
      <c r="BA39" s="680"/>
      <c r="BB39" s="680"/>
      <c r="BC39" s="680"/>
      <c r="BD39" s="715"/>
      <c r="BE39" s="715"/>
      <c r="BF39" s="738"/>
      <c r="BG39" s="770" t="s">
        <v>346</v>
      </c>
      <c r="BH39" s="771"/>
      <c r="BI39" s="771"/>
      <c r="BJ39" s="771"/>
      <c r="BK39" s="771"/>
      <c r="BL39" s="235"/>
      <c r="BM39" s="695" t="s">
        <v>347</v>
      </c>
      <c r="BN39" s="695"/>
      <c r="BO39" s="695"/>
      <c r="BP39" s="695"/>
      <c r="BQ39" s="695"/>
      <c r="BR39" s="695"/>
      <c r="BS39" s="695"/>
      <c r="BT39" s="695"/>
      <c r="BU39" s="696"/>
      <c r="BV39" s="679">
        <v>87</v>
      </c>
      <c r="BW39" s="680"/>
      <c r="BX39" s="680"/>
      <c r="BY39" s="680"/>
      <c r="BZ39" s="680"/>
      <c r="CA39" s="680"/>
      <c r="CB39" s="689"/>
      <c r="CD39" s="694" t="s">
        <v>348</v>
      </c>
      <c r="CE39" s="695"/>
      <c r="CF39" s="695"/>
      <c r="CG39" s="695"/>
      <c r="CH39" s="695"/>
      <c r="CI39" s="695"/>
      <c r="CJ39" s="695"/>
      <c r="CK39" s="695"/>
      <c r="CL39" s="695"/>
      <c r="CM39" s="695"/>
      <c r="CN39" s="695"/>
      <c r="CO39" s="695"/>
      <c r="CP39" s="695"/>
      <c r="CQ39" s="696"/>
      <c r="CR39" s="679">
        <v>2299107</v>
      </c>
      <c r="CS39" s="715"/>
      <c r="CT39" s="715"/>
      <c r="CU39" s="715"/>
      <c r="CV39" s="715"/>
      <c r="CW39" s="715"/>
      <c r="CX39" s="715"/>
      <c r="CY39" s="716"/>
      <c r="CZ39" s="684">
        <v>5.2</v>
      </c>
      <c r="DA39" s="713"/>
      <c r="DB39" s="713"/>
      <c r="DC39" s="717"/>
      <c r="DD39" s="688">
        <v>2094203</v>
      </c>
      <c r="DE39" s="715"/>
      <c r="DF39" s="715"/>
      <c r="DG39" s="715"/>
      <c r="DH39" s="715"/>
      <c r="DI39" s="715"/>
      <c r="DJ39" s="715"/>
      <c r="DK39" s="716"/>
      <c r="DL39" s="688" t="s">
        <v>130</v>
      </c>
      <c r="DM39" s="715"/>
      <c r="DN39" s="715"/>
      <c r="DO39" s="715"/>
      <c r="DP39" s="715"/>
      <c r="DQ39" s="715"/>
      <c r="DR39" s="715"/>
      <c r="DS39" s="715"/>
      <c r="DT39" s="715"/>
      <c r="DU39" s="715"/>
      <c r="DV39" s="716"/>
      <c r="DW39" s="684" t="s">
        <v>130</v>
      </c>
      <c r="DX39" s="713"/>
      <c r="DY39" s="713"/>
      <c r="DZ39" s="713"/>
      <c r="EA39" s="713"/>
      <c r="EB39" s="713"/>
      <c r="EC39" s="714"/>
    </row>
    <row r="40" spans="2:133" ht="11.25" customHeight="1" x14ac:dyDescent="0.15">
      <c r="AQ40" s="756" t="s">
        <v>349</v>
      </c>
      <c r="AR40" s="757"/>
      <c r="AS40" s="757"/>
      <c r="AT40" s="757"/>
      <c r="AU40" s="757"/>
      <c r="AV40" s="757"/>
      <c r="AW40" s="757"/>
      <c r="AX40" s="757"/>
      <c r="AY40" s="758"/>
      <c r="AZ40" s="679">
        <v>719826</v>
      </c>
      <c r="BA40" s="680"/>
      <c r="BB40" s="680"/>
      <c r="BC40" s="680"/>
      <c r="BD40" s="715"/>
      <c r="BE40" s="715"/>
      <c r="BF40" s="738"/>
      <c r="BG40" s="770"/>
      <c r="BH40" s="771"/>
      <c r="BI40" s="771"/>
      <c r="BJ40" s="771"/>
      <c r="BK40" s="771"/>
      <c r="BL40" s="235"/>
      <c r="BM40" s="695" t="s">
        <v>350</v>
      </c>
      <c r="BN40" s="695"/>
      <c r="BO40" s="695"/>
      <c r="BP40" s="695"/>
      <c r="BQ40" s="695"/>
      <c r="BR40" s="695"/>
      <c r="BS40" s="695"/>
      <c r="BT40" s="695"/>
      <c r="BU40" s="696"/>
      <c r="BV40" s="679" t="s">
        <v>130</v>
      </c>
      <c r="BW40" s="680"/>
      <c r="BX40" s="680"/>
      <c r="BY40" s="680"/>
      <c r="BZ40" s="680"/>
      <c r="CA40" s="680"/>
      <c r="CB40" s="689"/>
      <c r="CD40" s="694" t="s">
        <v>351</v>
      </c>
      <c r="CE40" s="695"/>
      <c r="CF40" s="695"/>
      <c r="CG40" s="695"/>
      <c r="CH40" s="695"/>
      <c r="CI40" s="695"/>
      <c r="CJ40" s="695"/>
      <c r="CK40" s="695"/>
      <c r="CL40" s="695"/>
      <c r="CM40" s="695"/>
      <c r="CN40" s="695"/>
      <c r="CO40" s="695"/>
      <c r="CP40" s="695"/>
      <c r="CQ40" s="696"/>
      <c r="CR40" s="679">
        <v>530187</v>
      </c>
      <c r="CS40" s="680"/>
      <c r="CT40" s="680"/>
      <c r="CU40" s="680"/>
      <c r="CV40" s="680"/>
      <c r="CW40" s="680"/>
      <c r="CX40" s="680"/>
      <c r="CY40" s="681"/>
      <c r="CZ40" s="684">
        <v>1.2</v>
      </c>
      <c r="DA40" s="713"/>
      <c r="DB40" s="713"/>
      <c r="DC40" s="717"/>
      <c r="DD40" s="688">
        <v>3591</v>
      </c>
      <c r="DE40" s="680"/>
      <c r="DF40" s="680"/>
      <c r="DG40" s="680"/>
      <c r="DH40" s="680"/>
      <c r="DI40" s="680"/>
      <c r="DJ40" s="680"/>
      <c r="DK40" s="681"/>
      <c r="DL40" s="688" t="s">
        <v>130</v>
      </c>
      <c r="DM40" s="680"/>
      <c r="DN40" s="680"/>
      <c r="DO40" s="680"/>
      <c r="DP40" s="680"/>
      <c r="DQ40" s="680"/>
      <c r="DR40" s="680"/>
      <c r="DS40" s="680"/>
      <c r="DT40" s="680"/>
      <c r="DU40" s="680"/>
      <c r="DV40" s="681"/>
      <c r="DW40" s="684" t="s">
        <v>130</v>
      </c>
      <c r="DX40" s="713"/>
      <c r="DY40" s="713"/>
      <c r="DZ40" s="713"/>
      <c r="EA40" s="713"/>
      <c r="EB40" s="713"/>
      <c r="EC40" s="714"/>
    </row>
    <row r="41" spans="2:133" ht="11.25" customHeight="1" x14ac:dyDescent="0.15">
      <c r="AQ41" s="766" t="s">
        <v>352</v>
      </c>
      <c r="AR41" s="767"/>
      <c r="AS41" s="767"/>
      <c r="AT41" s="767"/>
      <c r="AU41" s="767"/>
      <c r="AV41" s="767"/>
      <c r="AW41" s="767"/>
      <c r="AX41" s="767"/>
      <c r="AY41" s="768"/>
      <c r="AZ41" s="759">
        <v>1802463</v>
      </c>
      <c r="BA41" s="760"/>
      <c r="BB41" s="760"/>
      <c r="BC41" s="760"/>
      <c r="BD41" s="749"/>
      <c r="BE41" s="749"/>
      <c r="BF41" s="751"/>
      <c r="BG41" s="772"/>
      <c r="BH41" s="773"/>
      <c r="BI41" s="773"/>
      <c r="BJ41" s="773"/>
      <c r="BK41" s="773"/>
      <c r="BL41" s="236"/>
      <c r="BM41" s="704" t="s">
        <v>353</v>
      </c>
      <c r="BN41" s="704"/>
      <c r="BO41" s="704"/>
      <c r="BP41" s="704"/>
      <c r="BQ41" s="704"/>
      <c r="BR41" s="704"/>
      <c r="BS41" s="704"/>
      <c r="BT41" s="704"/>
      <c r="BU41" s="705"/>
      <c r="BV41" s="759">
        <v>387</v>
      </c>
      <c r="BW41" s="760"/>
      <c r="BX41" s="760"/>
      <c r="BY41" s="760"/>
      <c r="BZ41" s="760"/>
      <c r="CA41" s="760"/>
      <c r="CB41" s="769"/>
      <c r="CD41" s="694" t="s">
        <v>354</v>
      </c>
      <c r="CE41" s="695"/>
      <c r="CF41" s="695"/>
      <c r="CG41" s="695"/>
      <c r="CH41" s="695"/>
      <c r="CI41" s="695"/>
      <c r="CJ41" s="695"/>
      <c r="CK41" s="695"/>
      <c r="CL41" s="695"/>
      <c r="CM41" s="695"/>
      <c r="CN41" s="695"/>
      <c r="CO41" s="695"/>
      <c r="CP41" s="695"/>
      <c r="CQ41" s="696"/>
      <c r="CR41" s="679" t="s">
        <v>130</v>
      </c>
      <c r="CS41" s="715"/>
      <c r="CT41" s="715"/>
      <c r="CU41" s="715"/>
      <c r="CV41" s="715"/>
      <c r="CW41" s="715"/>
      <c r="CX41" s="715"/>
      <c r="CY41" s="716"/>
      <c r="CZ41" s="684" t="s">
        <v>130</v>
      </c>
      <c r="DA41" s="713"/>
      <c r="DB41" s="713"/>
      <c r="DC41" s="717"/>
      <c r="DD41" s="688" t="s">
        <v>130</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356</v>
      </c>
      <c r="CE42" s="677"/>
      <c r="CF42" s="677"/>
      <c r="CG42" s="677"/>
      <c r="CH42" s="677"/>
      <c r="CI42" s="677"/>
      <c r="CJ42" s="677"/>
      <c r="CK42" s="677"/>
      <c r="CL42" s="677"/>
      <c r="CM42" s="677"/>
      <c r="CN42" s="677"/>
      <c r="CO42" s="677"/>
      <c r="CP42" s="677"/>
      <c r="CQ42" s="678"/>
      <c r="CR42" s="679">
        <v>15379618</v>
      </c>
      <c r="CS42" s="680"/>
      <c r="CT42" s="680"/>
      <c r="CU42" s="680"/>
      <c r="CV42" s="680"/>
      <c r="CW42" s="680"/>
      <c r="CX42" s="680"/>
      <c r="CY42" s="681"/>
      <c r="CZ42" s="684">
        <v>35.1</v>
      </c>
      <c r="DA42" s="685"/>
      <c r="DB42" s="685"/>
      <c r="DC42" s="780"/>
      <c r="DD42" s="688">
        <v>1369057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358</v>
      </c>
      <c r="CE43" s="677"/>
      <c r="CF43" s="677"/>
      <c r="CG43" s="677"/>
      <c r="CH43" s="677"/>
      <c r="CI43" s="677"/>
      <c r="CJ43" s="677"/>
      <c r="CK43" s="677"/>
      <c r="CL43" s="677"/>
      <c r="CM43" s="677"/>
      <c r="CN43" s="677"/>
      <c r="CO43" s="677"/>
      <c r="CP43" s="677"/>
      <c r="CQ43" s="678"/>
      <c r="CR43" s="679">
        <v>74651</v>
      </c>
      <c r="CS43" s="715"/>
      <c r="CT43" s="715"/>
      <c r="CU43" s="715"/>
      <c r="CV43" s="715"/>
      <c r="CW43" s="715"/>
      <c r="CX43" s="715"/>
      <c r="CY43" s="716"/>
      <c r="CZ43" s="684">
        <v>0.2</v>
      </c>
      <c r="DA43" s="713"/>
      <c r="DB43" s="713"/>
      <c r="DC43" s="717"/>
      <c r="DD43" s="688">
        <v>74651</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359</v>
      </c>
      <c r="CD44" s="791" t="s">
        <v>310</v>
      </c>
      <c r="CE44" s="792"/>
      <c r="CF44" s="676" t="s">
        <v>360</v>
      </c>
      <c r="CG44" s="677"/>
      <c r="CH44" s="677"/>
      <c r="CI44" s="677"/>
      <c r="CJ44" s="677"/>
      <c r="CK44" s="677"/>
      <c r="CL44" s="677"/>
      <c r="CM44" s="677"/>
      <c r="CN44" s="677"/>
      <c r="CO44" s="677"/>
      <c r="CP44" s="677"/>
      <c r="CQ44" s="678"/>
      <c r="CR44" s="679">
        <v>11865850</v>
      </c>
      <c r="CS44" s="680"/>
      <c r="CT44" s="680"/>
      <c r="CU44" s="680"/>
      <c r="CV44" s="680"/>
      <c r="CW44" s="680"/>
      <c r="CX44" s="680"/>
      <c r="CY44" s="681"/>
      <c r="CZ44" s="684">
        <v>27.1</v>
      </c>
      <c r="DA44" s="685"/>
      <c r="DB44" s="685"/>
      <c r="DC44" s="780"/>
      <c r="DD44" s="688">
        <v>1122250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361</v>
      </c>
      <c r="CG45" s="677"/>
      <c r="CH45" s="677"/>
      <c r="CI45" s="677"/>
      <c r="CJ45" s="677"/>
      <c r="CK45" s="677"/>
      <c r="CL45" s="677"/>
      <c r="CM45" s="677"/>
      <c r="CN45" s="677"/>
      <c r="CO45" s="677"/>
      <c r="CP45" s="677"/>
      <c r="CQ45" s="678"/>
      <c r="CR45" s="679">
        <v>5965367</v>
      </c>
      <c r="CS45" s="715"/>
      <c r="CT45" s="715"/>
      <c r="CU45" s="715"/>
      <c r="CV45" s="715"/>
      <c r="CW45" s="715"/>
      <c r="CX45" s="715"/>
      <c r="CY45" s="716"/>
      <c r="CZ45" s="684">
        <v>13.6</v>
      </c>
      <c r="DA45" s="713"/>
      <c r="DB45" s="713"/>
      <c r="DC45" s="717"/>
      <c r="DD45" s="688">
        <v>128670</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362</v>
      </c>
      <c r="CG46" s="677"/>
      <c r="CH46" s="677"/>
      <c r="CI46" s="677"/>
      <c r="CJ46" s="677"/>
      <c r="CK46" s="677"/>
      <c r="CL46" s="677"/>
      <c r="CM46" s="677"/>
      <c r="CN46" s="677"/>
      <c r="CO46" s="677"/>
      <c r="CP46" s="677"/>
      <c r="CQ46" s="678"/>
      <c r="CR46" s="679">
        <v>5498372</v>
      </c>
      <c r="CS46" s="680"/>
      <c r="CT46" s="680"/>
      <c r="CU46" s="680"/>
      <c r="CV46" s="680"/>
      <c r="CW46" s="680"/>
      <c r="CX46" s="680"/>
      <c r="CY46" s="681"/>
      <c r="CZ46" s="684">
        <v>12.5</v>
      </c>
      <c r="DA46" s="685"/>
      <c r="DB46" s="685"/>
      <c r="DC46" s="780"/>
      <c r="DD46" s="688">
        <v>645038</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363</v>
      </c>
      <c r="CG47" s="677"/>
      <c r="CH47" s="677"/>
      <c r="CI47" s="677"/>
      <c r="CJ47" s="677"/>
      <c r="CK47" s="677"/>
      <c r="CL47" s="677"/>
      <c r="CM47" s="677"/>
      <c r="CN47" s="677"/>
      <c r="CO47" s="677"/>
      <c r="CP47" s="677"/>
      <c r="CQ47" s="678"/>
      <c r="CR47" s="679">
        <v>3513768</v>
      </c>
      <c r="CS47" s="715"/>
      <c r="CT47" s="715"/>
      <c r="CU47" s="715"/>
      <c r="CV47" s="715"/>
      <c r="CW47" s="715"/>
      <c r="CX47" s="715"/>
      <c r="CY47" s="716"/>
      <c r="CZ47" s="684">
        <v>8</v>
      </c>
      <c r="DA47" s="713"/>
      <c r="DB47" s="713"/>
      <c r="DC47" s="717"/>
      <c r="DD47" s="688">
        <v>246807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364</v>
      </c>
      <c r="CG48" s="677"/>
      <c r="CH48" s="677"/>
      <c r="CI48" s="677"/>
      <c r="CJ48" s="677"/>
      <c r="CK48" s="677"/>
      <c r="CL48" s="677"/>
      <c r="CM48" s="677"/>
      <c r="CN48" s="677"/>
      <c r="CO48" s="677"/>
      <c r="CP48" s="677"/>
      <c r="CQ48" s="678"/>
      <c r="CR48" s="679" t="s">
        <v>130</v>
      </c>
      <c r="CS48" s="680"/>
      <c r="CT48" s="680"/>
      <c r="CU48" s="680"/>
      <c r="CV48" s="680"/>
      <c r="CW48" s="680"/>
      <c r="CX48" s="680"/>
      <c r="CY48" s="681"/>
      <c r="CZ48" s="684" t="s">
        <v>130</v>
      </c>
      <c r="DA48" s="685"/>
      <c r="DB48" s="685"/>
      <c r="DC48" s="780"/>
      <c r="DD48" s="688" t="s">
        <v>130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365</v>
      </c>
      <c r="CE49" s="725"/>
      <c r="CF49" s="725"/>
      <c r="CG49" s="725"/>
      <c r="CH49" s="725"/>
      <c r="CI49" s="725"/>
      <c r="CJ49" s="725"/>
      <c r="CK49" s="725"/>
      <c r="CL49" s="725"/>
      <c r="CM49" s="725"/>
      <c r="CN49" s="725"/>
      <c r="CO49" s="725"/>
      <c r="CP49" s="725"/>
      <c r="CQ49" s="726"/>
      <c r="CR49" s="759">
        <v>43840141</v>
      </c>
      <c r="CS49" s="749"/>
      <c r="CT49" s="749"/>
      <c r="CU49" s="749"/>
      <c r="CV49" s="749"/>
      <c r="CW49" s="749"/>
      <c r="CX49" s="749"/>
      <c r="CY49" s="781"/>
      <c r="CZ49" s="764">
        <v>100</v>
      </c>
      <c r="DA49" s="782"/>
      <c r="DB49" s="782"/>
      <c r="DC49" s="783"/>
      <c r="DD49" s="784">
        <v>22796257</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GT/4Gp98jKmOTP4SVTFWd9Prkw27PgQTf+e90gKBy05ewNVpWnxzqH+ls2Stxr+lN7XtbZX6eG+f0qh91NASPA==" saltValue="5YDhlK+f2AbmcatQZn8g2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367</v>
      </c>
      <c r="DK2" s="827"/>
      <c r="DL2" s="827"/>
      <c r="DM2" s="827"/>
      <c r="DN2" s="827"/>
      <c r="DO2" s="828"/>
      <c r="DP2" s="249"/>
      <c r="DQ2" s="826" t="s">
        <v>368</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369</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371</v>
      </c>
      <c r="B5" s="821"/>
      <c r="C5" s="821"/>
      <c r="D5" s="821"/>
      <c r="E5" s="821"/>
      <c r="F5" s="821"/>
      <c r="G5" s="821"/>
      <c r="H5" s="821"/>
      <c r="I5" s="821"/>
      <c r="J5" s="821"/>
      <c r="K5" s="821"/>
      <c r="L5" s="821"/>
      <c r="M5" s="821"/>
      <c r="N5" s="821"/>
      <c r="O5" s="821"/>
      <c r="P5" s="822"/>
      <c r="Q5" s="797" t="s">
        <v>372</v>
      </c>
      <c r="R5" s="798"/>
      <c r="S5" s="798"/>
      <c r="T5" s="798"/>
      <c r="U5" s="799"/>
      <c r="V5" s="797" t="s">
        <v>373</v>
      </c>
      <c r="W5" s="798"/>
      <c r="X5" s="798"/>
      <c r="Y5" s="798"/>
      <c r="Z5" s="799"/>
      <c r="AA5" s="797" t="s">
        <v>374</v>
      </c>
      <c r="AB5" s="798"/>
      <c r="AC5" s="798"/>
      <c r="AD5" s="798"/>
      <c r="AE5" s="798"/>
      <c r="AF5" s="830" t="s">
        <v>375</v>
      </c>
      <c r="AG5" s="798"/>
      <c r="AH5" s="798"/>
      <c r="AI5" s="798"/>
      <c r="AJ5" s="809"/>
      <c r="AK5" s="798" t="s">
        <v>376</v>
      </c>
      <c r="AL5" s="798"/>
      <c r="AM5" s="798"/>
      <c r="AN5" s="798"/>
      <c r="AO5" s="799"/>
      <c r="AP5" s="797" t="s">
        <v>377</v>
      </c>
      <c r="AQ5" s="798"/>
      <c r="AR5" s="798"/>
      <c r="AS5" s="798"/>
      <c r="AT5" s="799"/>
      <c r="AU5" s="797" t="s">
        <v>378</v>
      </c>
      <c r="AV5" s="798"/>
      <c r="AW5" s="798"/>
      <c r="AX5" s="798"/>
      <c r="AY5" s="809"/>
      <c r="AZ5" s="256"/>
      <c r="BA5" s="256"/>
      <c r="BB5" s="256"/>
      <c r="BC5" s="256"/>
      <c r="BD5" s="256"/>
      <c r="BE5" s="257"/>
      <c r="BF5" s="257"/>
      <c r="BG5" s="257"/>
      <c r="BH5" s="257"/>
      <c r="BI5" s="257"/>
      <c r="BJ5" s="257"/>
      <c r="BK5" s="257"/>
      <c r="BL5" s="257"/>
      <c r="BM5" s="257"/>
      <c r="BN5" s="257"/>
      <c r="BO5" s="257"/>
      <c r="BP5" s="257"/>
      <c r="BQ5" s="820" t="s">
        <v>379</v>
      </c>
      <c r="BR5" s="821"/>
      <c r="BS5" s="821"/>
      <c r="BT5" s="821"/>
      <c r="BU5" s="821"/>
      <c r="BV5" s="821"/>
      <c r="BW5" s="821"/>
      <c r="BX5" s="821"/>
      <c r="BY5" s="821"/>
      <c r="BZ5" s="821"/>
      <c r="CA5" s="821"/>
      <c r="CB5" s="821"/>
      <c r="CC5" s="821"/>
      <c r="CD5" s="821"/>
      <c r="CE5" s="821"/>
      <c r="CF5" s="821"/>
      <c r="CG5" s="822"/>
      <c r="CH5" s="797" t="s">
        <v>380</v>
      </c>
      <c r="CI5" s="798"/>
      <c r="CJ5" s="798"/>
      <c r="CK5" s="798"/>
      <c r="CL5" s="799"/>
      <c r="CM5" s="797" t="s">
        <v>381</v>
      </c>
      <c r="CN5" s="798"/>
      <c r="CO5" s="798"/>
      <c r="CP5" s="798"/>
      <c r="CQ5" s="799"/>
      <c r="CR5" s="797" t="s">
        <v>382</v>
      </c>
      <c r="CS5" s="798"/>
      <c r="CT5" s="798"/>
      <c r="CU5" s="798"/>
      <c r="CV5" s="799"/>
      <c r="CW5" s="797" t="s">
        <v>383</v>
      </c>
      <c r="CX5" s="798"/>
      <c r="CY5" s="798"/>
      <c r="CZ5" s="798"/>
      <c r="DA5" s="799"/>
      <c r="DB5" s="797" t="s">
        <v>384</v>
      </c>
      <c r="DC5" s="798"/>
      <c r="DD5" s="798"/>
      <c r="DE5" s="798"/>
      <c r="DF5" s="799"/>
      <c r="DG5" s="803" t="s">
        <v>385</v>
      </c>
      <c r="DH5" s="804"/>
      <c r="DI5" s="804"/>
      <c r="DJ5" s="804"/>
      <c r="DK5" s="805"/>
      <c r="DL5" s="803" t="s">
        <v>386</v>
      </c>
      <c r="DM5" s="804"/>
      <c r="DN5" s="804"/>
      <c r="DO5" s="804"/>
      <c r="DP5" s="805"/>
      <c r="DQ5" s="797" t="s">
        <v>387</v>
      </c>
      <c r="DR5" s="798"/>
      <c r="DS5" s="798"/>
      <c r="DT5" s="798"/>
      <c r="DU5" s="799"/>
      <c r="DV5" s="797" t="s">
        <v>378</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388</v>
      </c>
      <c r="C7" s="812"/>
      <c r="D7" s="812"/>
      <c r="E7" s="812"/>
      <c r="F7" s="812"/>
      <c r="G7" s="812"/>
      <c r="H7" s="812"/>
      <c r="I7" s="812"/>
      <c r="J7" s="812"/>
      <c r="K7" s="812"/>
      <c r="L7" s="812"/>
      <c r="M7" s="812"/>
      <c r="N7" s="812"/>
      <c r="O7" s="812"/>
      <c r="P7" s="813"/>
      <c r="Q7" s="814">
        <v>46216</v>
      </c>
      <c r="R7" s="815"/>
      <c r="S7" s="815"/>
      <c r="T7" s="815"/>
      <c r="U7" s="815"/>
      <c r="V7" s="815">
        <v>43858</v>
      </c>
      <c r="W7" s="815"/>
      <c r="X7" s="815"/>
      <c r="Y7" s="815"/>
      <c r="Z7" s="815"/>
      <c r="AA7" s="815">
        <v>2358</v>
      </c>
      <c r="AB7" s="815"/>
      <c r="AC7" s="815"/>
      <c r="AD7" s="815"/>
      <c r="AE7" s="816"/>
      <c r="AF7" s="817">
        <v>1942</v>
      </c>
      <c r="AG7" s="818"/>
      <c r="AH7" s="818"/>
      <c r="AI7" s="818"/>
      <c r="AJ7" s="819"/>
      <c r="AK7" s="854">
        <v>7030</v>
      </c>
      <c r="AL7" s="855"/>
      <c r="AM7" s="855"/>
      <c r="AN7" s="855"/>
      <c r="AO7" s="855"/>
      <c r="AP7" s="855">
        <v>42397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608</v>
      </c>
      <c r="BT7" s="859"/>
      <c r="BU7" s="859"/>
      <c r="BV7" s="859"/>
      <c r="BW7" s="859"/>
      <c r="BX7" s="859"/>
      <c r="BY7" s="859"/>
      <c r="BZ7" s="859"/>
      <c r="CA7" s="859"/>
      <c r="CB7" s="859"/>
      <c r="CC7" s="859"/>
      <c r="CD7" s="859"/>
      <c r="CE7" s="859"/>
      <c r="CF7" s="859"/>
      <c r="CG7" s="860"/>
      <c r="CH7" s="851">
        <v>5</v>
      </c>
      <c r="CI7" s="852"/>
      <c r="CJ7" s="852"/>
      <c r="CK7" s="852"/>
      <c r="CL7" s="853"/>
      <c r="CM7" s="851">
        <v>68</v>
      </c>
      <c r="CN7" s="852"/>
      <c r="CO7" s="852"/>
      <c r="CP7" s="852"/>
      <c r="CQ7" s="853"/>
      <c r="CR7" s="851">
        <v>100</v>
      </c>
      <c r="CS7" s="852"/>
      <c r="CT7" s="852"/>
      <c r="CU7" s="852"/>
      <c r="CV7" s="853"/>
      <c r="CW7" s="851" t="s">
        <v>542</v>
      </c>
      <c r="CX7" s="852"/>
      <c r="CY7" s="852"/>
      <c r="CZ7" s="852"/>
      <c r="DA7" s="853"/>
      <c r="DB7" s="851" t="s">
        <v>542</v>
      </c>
      <c r="DC7" s="852"/>
      <c r="DD7" s="852"/>
      <c r="DE7" s="852"/>
      <c r="DF7" s="853"/>
      <c r="DG7" s="851" t="s">
        <v>542</v>
      </c>
      <c r="DH7" s="852"/>
      <c r="DI7" s="852"/>
      <c r="DJ7" s="852"/>
      <c r="DK7" s="853"/>
      <c r="DL7" s="851" t="s">
        <v>542</v>
      </c>
      <c r="DM7" s="852"/>
      <c r="DN7" s="852"/>
      <c r="DO7" s="852"/>
      <c r="DP7" s="853"/>
      <c r="DQ7" s="851" t="s">
        <v>542</v>
      </c>
      <c r="DR7" s="852"/>
      <c r="DS7" s="852"/>
      <c r="DT7" s="852"/>
      <c r="DU7" s="853"/>
      <c r="DV7" s="832"/>
      <c r="DW7" s="833"/>
      <c r="DX7" s="833"/>
      <c r="DY7" s="833"/>
      <c r="DZ7" s="834"/>
      <c r="EA7" s="254"/>
    </row>
    <row r="8" spans="1:131" s="255" customFormat="1" ht="26.25" customHeight="1" x14ac:dyDescent="0.15">
      <c r="A8" s="261">
        <v>2</v>
      </c>
      <c r="B8" s="835" t="s">
        <v>389</v>
      </c>
      <c r="C8" s="836"/>
      <c r="D8" s="836"/>
      <c r="E8" s="836"/>
      <c r="F8" s="836"/>
      <c r="G8" s="836"/>
      <c r="H8" s="836"/>
      <c r="I8" s="836"/>
      <c r="J8" s="836"/>
      <c r="K8" s="836"/>
      <c r="L8" s="836"/>
      <c r="M8" s="836"/>
      <c r="N8" s="836"/>
      <c r="O8" s="836"/>
      <c r="P8" s="837"/>
      <c r="Q8" s="838">
        <v>69</v>
      </c>
      <c r="R8" s="839"/>
      <c r="S8" s="839"/>
      <c r="T8" s="839"/>
      <c r="U8" s="839"/>
      <c r="V8" s="839">
        <v>63</v>
      </c>
      <c r="W8" s="839"/>
      <c r="X8" s="839"/>
      <c r="Y8" s="839"/>
      <c r="Z8" s="839"/>
      <c r="AA8" s="839">
        <v>6</v>
      </c>
      <c r="AB8" s="839"/>
      <c r="AC8" s="839"/>
      <c r="AD8" s="839"/>
      <c r="AE8" s="840"/>
      <c r="AF8" s="841">
        <v>6</v>
      </c>
      <c r="AG8" s="842"/>
      <c r="AH8" s="842"/>
      <c r="AI8" s="842"/>
      <c r="AJ8" s="843"/>
      <c r="AK8" s="844" t="s">
        <v>542</v>
      </c>
      <c r="AL8" s="845"/>
      <c r="AM8" s="845"/>
      <c r="AN8" s="845"/>
      <c r="AO8" s="845"/>
      <c r="AP8" s="845" t="s">
        <v>542</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609</v>
      </c>
      <c r="BT8" s="849"/>
      <c r="BU8" s="849"/>
      <c r="BV8" s="849"/>
      <c r="BW8" s="849"/>
      <c r="BX8" s="849"/>
      <c r="BY8" s="849"/>
      <c r="BZ8" s="849"/>
      <c r="CA8" s="849"/>
      <c r="CB8" s="849"/>
      <c r="CC8" s="849"/>
      <c r="CD8" s="849"/>
      <c r="CE8" s="849"/>
      <c r="CF8" s="849"/>
      <c r="CG8" s="850"/>
      <c r="CH8" s="861">
        <v>1</v>
      </c>
      <c r="CI8" s="862"/>
      <c r="CJ8" s="862"/>
      <c r="CK8" s="862"/>
      <c r="CL8" s="863"/>
      <c r="CM8" s="861">
        <v>91</v>
      </c>
      <c r="CN8" s="862"/>
      <c r="CO8" s="862"/>
      <c r="CP8" s="862"/>
      <c r="CQ8" s="863"/>
      <c r="CR8" s="861">
        <v>4</v>
      </c>
      <c r="CS8" s="862"/>
      <c r="CT8" s="862"/>
      <c r="CU8" s="862"/>
      <c r="CV8" s="863"/>
      <c r="CW8" s="861" t="s">
        <v>542</v>
      </c>
      <c r="CX8" s="862"/>
      <c r="CY8" s="862"/>
      <c r="CZ8" s="862"/>
      <c r="DA8" s="863"/>
      <c r="DB8" s="861" t="s">
        <v>542</v>
      </c>
      <c r="DC8" s="862"/>
      <c r="DD8" s="862"/>
      <c r="DE8" s="862"/>
      <c r="DF8" s="863"/>
      <c r="DG8" s="861" t="s">
        <v>542</v>
      </c>
      <c r="DH8" s="862"/>
      <c r="DI8" s="862"/>
      <c r="DJ8" s="862"/>
      <c r="DK8" s="863"/>
      <c r="DL8" s="861" t="s">
        <v>542</v>
      </c>
      <c r="DM8" s="862"/>
      <c r="DN8" s="862"/>
      <c r="DO8" s="862"/>
      <c r="DP8" s="863"/>
      <c r="DQ8" s="861" t="s">
        <v>542</v>
      </c>
      <c r="DR8" s="862"/>
      <c r="DS8" s="862"/>
      <c r="DT8" s="862"/>
      <c r="DU8" s="863"/>
      <c r="DV8" s="864"/>
      <c r="DW8" s="865"/>
      <c r="DX8" s="865"/>
      <c r="DY8" s="865"/>
      <c r="DZ8" s="866"/>
      <c r="EA8" s="254"/>
    </row>
    <row r="9" spans="1:131" s="255" customFormat="1" ht="26.25" customHeight="1" x14ac:dyDescent="0.15">
      <c r="A9" s="261">
        <v>3</v>
      </c>
      <c r="B9" s="835" t="s">
        <v>390</v>
      </c>
      <c r="C9" s="836"/>
      <c r="D9" s="836"/>
      <c r="E9" s="836"/>
      <c r="F9" s="836"/>
      <c r="G9" s="836"/>
      <c r="H9" s="836"/>
      <c r="I9" s="836"/>
      <c r="J9" s="836"/>
      <c r="K9" s="836"/>
      <c r="L9" s="836"/>
      <c r="M9" s="836"/>
      <c r="N9" s="836"/>
      <c r="O9" s="836"/>
      <c r="P9" s="837"/>
      <c r="Q9" s="838">
        <v>14</v>
      </c>
      <c r="R9" s="839"/>
      <c r="S9" s="839"/>
      <c r="T9" s="839"/>
      <c r="U9" s="839"/>
      <c r="V9" s="839">
        <v>14</v>
      </c>
      <c r="W9" s="839"/>
      <c r="X9" s="839"/>
      <c r="Y9" s="839"/>
      <c r="Z9" s="839"/>
      <c r="AA9" s="839" t="s">
        <v>542</v>
      </c>
      <c r="AB9" s="839"/>
      <c r="AC9" s="839"/>
      <c r="AD9" s="839"/>
      <c r="AE9" s="840"/>
      <c r="AF9" s="841" t="s">
        <v>391</v>
      </c>
      <c r="AG9" s="842"/>
      <c r="AH9" s="842"/>
      <c r="AI9" s="842"/>
      <c r="AJ9" s="843"/>
      <c r="AK9" s="844">
        <v>12</v>
      </c>
      <c r="AL9" s="845"/>
      <c r="AM9" s="845"/>
      <c r="AN9" s="845"/>
      <c r="AO9" s="845"/>
      <c r="AP9" s="845" t="s">
        <v>542</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610</v>
      </c>
      <c r="BT9" s="849"/>
      <c r="BU9" s="849"/>
      <c r="BV9" s="849"/>
      <c r="BW9" s="849"/>
      <c r="BX9" s="849"/>
      <c r="BY9" s="849"/>
      <c r="BZ9" s="849"/>
      <c r="CA9" s="849"/>
      <c r="CB9" s="849"/>
      <c r="CC9" s="849"/>
      <c r="CD9" s="849"/>
      <c r="CE9" s="849"/>
      <c r="CF9" s="849"/>
      <c r="CG9" s="850"/>
      <c r="CH9" s="861">
        <v>5</v>
      </c>
      <c r="CI9" s="862"/>
      <c r="CJ9" s="862"/>
      <c r="CK9" s="862"/>
      <c r="CL9" s="863"/>
      <c r="CM9" s="861">
        <v>53</v>
      </c>
      <c r="CN9" s="862"/>
      <c r="CO9" s="862"/>
      <c r="CP9" s="862"/>
      <c r="CQ9" s="863"/>
      <c r="CR9" s="861">
        <v>60</v>
      </c>
      <c r="CS9" s="862"/>
      <c r="CT9" s="862"/>
      <c r="CU9" s="862"/>
      <c r="CV9" s="863"/>
      <c r="CW9" s="861" t="s">
        <v>542</v>
      </c>
      <c r="CX9" s="862"/>
      <c r="CY9" s="862"/>
      <c r="CZ9" s="862"/>
      <c r="DA9" s="863"/>
      <c r="DB9" s="861" t="s">
        <v>542</v>
      </c>
      <c r="DC9" s="862"/>
      <c r="DD9" s="862"/>
      <c r="DE9" s="862"/>
      <c r="DF9" s="863"/>
      <c r="DG9" s="861" t="s">
        <v>542</v>
      </c>
      <c r="DH9" s="862"/>
      <c r="DI9" s="862"/>
      <c r="DJ9" s="862"/>
      <c r="DK9" s="863"/>
      <c r="DL9" s="861" t="s">
        <v>542</v>
      </c>
      <c r="DM9" s="862"/>
      <c r="DN9" s="862"/>
      <c r="DO9" s="862"/>
      <c r="DP9" s="863"/>
      <c r="DQ9" s="861" t="s">
        <v>542</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611</v>
      </c>
      <c r="BT10" s="849"/>
      <c r="BU10" s="849"/>
      <c r="BV10" s="849"/>
      <c r="BW10" s="849"/>
      <c r="BX10" s="849"/>
      <c r="BY10" s="849"/>
      <c r="BZ10" s="849"/>
      <c r="CA10" s="849"/>
      <c r="CB10" s="849"/>
      <c r="CC10" s="849"/>
      <c r="CD10" s="849"/>
      <c r="CE10" s="849"/>
      <c r="CF10" s="849"/>
      <c r="CG10" s="850"/>
      <c r="CH10" s="861">
        <v>0</v>
      </c>
      <c r="CI10" s="862"/>
      <c r="CJ10" s="862"/>
      <c r="CK10" s="862"/>
      <c r="CL10" s="863"/>
      <c r="CM10" s="861">
        <v>18</v>
      </c>
      <c r="CN10" s="862"/>
      <c r="CO10" s="862"/>
      <c r="CP10" s="862"/>
      <c r="CQ10" s="863"/>
      <c r="CR10" s="861">
        <v>2</v>
      </c>
      <c r="CS10" s="862"/>
      <c r="CT10" s="862"/>
      <c r="CU10" s="862"/>
      <c r="CV10" s="863"/>
      <c r="CW10" s="861" t="s">
        <v>542</v>
      </c>
      <c r="CX10" s="862"/>
      <c r="CY10" s="862"/>
      <c r="CZ10" s="862"/>
      <c r="DA10" s="863"/>
      <c r="DB10" s="861" t="s">
        <v>542</v>
      </c>
      <c r="DC10" s="862"/>
      <c r="DD10" s="862"/>
      <c r="DE10" s="862"/>
      <c r="DF10" s="863"/>
      <c r="DG10" s="861" t="s">
        <v>542</v>
      </c>
      <c r="DH10" s="862"/>
      <c r="DI10" s="862"/>
      <c r="DJ10" s="862"/>
      <c r="DK10" s="863"/>
      <c r="DL10" s="861" t="s">
        <v>542</v>
      </c>
      <c r="DM10" s="862"/>
      <c r="DN10" s="862"/>
      <c r="DO10" s="862"/>
      <c r="DP10" s="863"/>
      <c r="DQ10" s="861" t="s">
        <v>542</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612</v>
      </c>
      <c r="BT11" s="849"/>
      <c r="BU11" s="849"/>
      <c r="BV11" s="849"/>
      <c r="BW11" s="849"/>
      <c r="BX11" s="849"/>
      <c r="BY11" s="849"/>
      <c r="BZ11" s="849"/>
      <c r="CA11" s="849"/>
      <c r="CB11" s="849"/>
      <c r="CC11" s="849"/>
      <c r="CD11" s="849"/>
      <c r="CE11" s="849"/>
      <c r="CF11" s="849"/>
      <c r="CG11" s="850"/>
      <c r="CH11" s="861">
        <v>-19</v>
      </c>
      <c r="CI11" s="862"/>
      <c r="CJ11" s="862"/>
      <c r="CK11" s="862"/>
      <c r="CL11" s="863"/>
      <c r="CM11" s="861">
        <v>99</v>
      </c>
      <c r="CN11" s="862"/>
      <c r="CO11" s="862"/>
      <c r="CP11" s="862"/>
      <c r="CQ11" s="863"/>
      <c r="CR11" s="861">
        <v>80</v>
      </c>
      <c r="CS11" s="862"/>
      <c r="CT11" s="862"/>
      <c r="CU11" s="862"/>
      <c r="CV11" s="863"/>
      <c r="CW11" s="861" t="s">
        <v>542</v>
      </c>
      <c r="CX11" s="862"/>
      <c r="CY11" s="862"/>
      <c r="CZ11" s="862"/>
      <c r="DA11" s="863"/>
      <c r="DB11" s="861" t="s">
        <v>542</v>
      </c>
      <c r="DC11" s="862"/>
      <c r="DD11" s="862"/>
      <c r="DE11" s="862"/>
      <c r="DF11" s="863"/>
      <c r="DG11" s="861" t="s">
        <v>542</v>
      </c>
      <c r="DH11" s="862"/>
      <c r="DI11" s="862"/>
      <c r="DJ11" s="862"/>
      <c r="DK11" s="863"/>
      <c r="DL11" s="861" t="s">
        <v>542</v>
      </c>
      <c r="DM11" s="862"/>
      <c r="DN11" s="862"/>
      <c r="DO11" s="862"/>
      <c r="DP11" s="863"/>
      <c r="DQ11" s="861" t="s">
        <v>542</v>
      </c>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392</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393</v>
      </c>
      <c r="B23" s="870" t="s">
        <v>394</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1948</v>
      </c>
      <c r="AG23" s="874"/>
      <c r="AH23" s="874"/>
      <c r="AI23" s="874"/>
      <c r="AJ23" s="877"/>
      <c r="AK23" s="878"/>
      <c r="AL23" s="879"/>
      <c r="AM23" s="879"/>
      <c r="AN23" s="879"/>
      <c r="AO23" s="879"/>
      <c r="AP23" s="874"/>
      <c r="AQ23" s="874"/>
      <c r="AR23" s="874"/>
      <c r="AS23" s="874"/>
      <c r="AT23" s="874"/>
      <c r="AU23" s="880"/>
      <c r="AV23" s="880"/>
      <c r="AW23" s="880"/>
      <c r="AX23" s="880"/>
      <c r="AY23" s="881"/>
      <c r="AZ23" s="889" t="s">
        <v>395</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396</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371</v>
      </c>
      <c r="B26" s="821"/>
      <c r="C26" s="821"/>
      <c r="D26" s="821"/>
      <c r="E26" s="821"/>
      <c r="F26" s="821"/>
      <c r="G26" s="821"/>
      <c r="H26" s="821"/>
      <c r="I26" s="821"/>
      <c r="J26" s="821"/>
      <c r="K26" s="821"/>
      <c r="L26" s="821"/>
      <c r="M26" s="821"/>
      <c r="N26" s="821"/>
      <c r="O26" s="821"/>
      <c r="P26" s="822"/>
      <c r="Q26" s="797" t="s">
        <v>398</v>
      </c>
      <c r="R26" s="798"/>
      <c r="S26" s="798"/>
      <c r="T26" s="798"/>
      <c r="U26" s="799"/>
      <c r="V26" s="797" t="s">
        <v>399</v>
      </c>
      <c r="W26" s="798"/>
      <c r="X26" s="798"/>
      <c r="Y26" s="798"/>
      <c r="Z26" s="799"/>
      <c r="AA26" s="797" t="s">
        <v>400</v>
      </c>
      <c r="AB26" s="798"/>
      <c r="AC26" s="798"/>
      <c r="AD26" s="798"/>
      <c r="AE26" s="798"/>
      <c r="AF26" s="892" t="s">
        <v>401</v>
      </c>
      <c r="AG26" s="893"/>
      <c r="AH26" s="893"/>
      <c r="AI26" s="893"/>
      <c r="AJ26" s="894"/>
      <c r="AK26" s="798" t="s">
        <v>402</v>
      </c>
      <c r="AL26" s="798"/>
      <c r="AM26" s="798"/>
      <c r="AN26" s="798"/>
      <c r="AO26" s="799"/>
      <c r="AP26" s="797" t="s">
        <v>403</v>
      </c>
      <c r="AQ26" s="798"/>
      <c r="AR26" s="798"/>
      <c r="AS26" s="798"/>
      <c r="AT26" s="799"/>
      <c r="AU26" s="797" t="s">
        <v>404</v>
      </c>
      <c r="AV26" s="798"/>
      <c r="AW26" s="798"/>
      <c r="AX26" s="798"/>
      <c r="AY26" s="799"/>
      <c r="AZ26" s="797" t="s">
        <v>405</v>
      </c>
      <c r="BA26" s="798"/>
      <c r="BB26" s="798"/>
      <c r="BC26" s="798"/>
      <c r="BD26" s="799"/>
      <c r="BE26" s="797" t="s">
        <v>378</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406</v>
      </c>
      <c r="C28" s="812"/>
      <c r="D28" s="812"/>
      <c r="E28" s="812"/>
      <c r="F28" s="812"/>
      <c r="G28" s="812"/>
      <c r="H28" s="812"/>
      <c r="I28" s="812"/>
      <c r="J28" s="812"/>
      <c r="K28" s="812"/>
      <c r="L28" s="812"/>
      <c r="M28" s="812"/>
      <c r="N28" s="812"/>
      <c r="O28" s="812"/>
      <c r="P28" s="813"/>
      <c r="Q28" s="902">
        <v>7131</v>
      </c>
      <c r="R28" s="903"/>
      <c r="S28" s="903"/>
      <c r="T28" s="903"/>
      <c r="U28" s="903"/>
      <c r="V28" s="903">
        <v>7111</v>
      </c>
      <c r="W28" s="903"/>
      <c r="X28" s="903"/>
      <c r="Y28" s="903"/>
      <c r="Z28" s="903"/>
      <c r="AA28" s="903">
        <v>20</v>
      </c>
      <c r="AB28" s="903"/>
      <c r="AC28" s="903"/>
      <c r="AD28" s="903"/>
      <c r="AE28" s="904"/>
      <c r="AF28" s="905">
        <v>20</v>
      </c>
      <c r="AG28" s="903"/>
      <c r="AH28" s="903"/>
      <c r="AI28" s="903"/>
      <c r="AJ28" s="906"/>
      <c r="AK28" s="907">
        <v>651</v>
      </c>
      <c r="AL28" s="898"/>
      <c r="AM28" s="898"/>
      <c r="AN28" s="898"/>
      <c r="AO28" s="898"/>
      <c r="AP28" s="898" t="s">
        <v>542</v>
      </c>
      <c r="AQ28" s="898"/>
      <c r="AR28" s="898"/>
      <c r="AS28" s="898"/>
      <c r="AT28" s="898"/>
      <c r="AU28" s="898" t="s">
        <v>542</v>
      </c>
      <c r="AV28" s="898"/>
      <c r="AW28" s="898"/>
      <c r="AX28" s="898"/>
      <c r="AY28" s="898"/>
      <c r="AZ28" s="899" t="s">
        <v>542</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407</v>
      </c>
      <c r="C29" s="836"/>
      <c r="D29" s="836"/>
      <c r="E29" s="836"/>
      <c r="F29" s="836"/>
      <c r="G29" s="836"/>
      <c r="H29" s="836"/>
      <c r="I29" s="836"/>
      <c r="J29" s="836"/>
      <c r="K29" s="836"/>
      <c r="L29" s="836"/>
      <c r="M29" s="836"/>
      <c r="N29" s="836"/>
      <c r="O29" s="836"/>
      <c r="P29" s="837"/>
      <c r="Q29" s="838">
        <v>563</v>
      </c>
      <c r="R29" s="839"/>
      <c r="S29" s="839"/>
      <c r="T29" s="839"/>
      <c r="U29" s="839"/>
      <c r="V29" s="839">
        <v>562</v>
      </c>
      <c r="W29" s="839"/>
      <c r="X29" s="839"/>
      <c r="Y29" s="839"/>
      <c r="Z29" s="839"/>
      <c r="AA29" s="839">
        <v>1</v>
      </c>
      <c r="AB29" s="839"/>
      <c r="AC29" s="839"/>
      <c r="AD29" s="839"/>
      <c r="AE29" s="840"/>
      <c r="AF29" s="841">
        <v>1</v>
      </c>
      <c r="AG29" s="842"/>
      <c r="AH29" s="842"/>
      <c r="AI29" s="842"/>
      <c r="AJ29" s="843"/>
      <c r="AK29" s="910">
        <v>268</v>
      </c>
      <c r="AL29" s="911"/>
      <c r="AM29" s="911"/>
      <c r="AN29" s="911"/>
      <c r="AO29" s="911"/>
      <c r="AP29" s="911">
        <v>100</v>
      </c>
      <c r="AQ29" s="911"/>
      <c r="AR29" s="911"/>
      <c r="AS29" s="911"/>
      <c r="AT29" s="911"/>
      <c r="AU29" s="911">
        <v>61</v>
      </c>
      <c r="AV29" s="911"/>
      <c r="AW29" s="911"/>
      <c r="AX29" s="911"/>
      <c r="AY29" s="911"/>
      <c r="AZ29" s="912" t="s">
        <v>542</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408</v>
      </c>
      <c r="C30" s="836"/>
      <c r="D30" s="836"/>
      <c r="E30" s="836"/>
      <c r="F30" s="836"/>
      <c r="G30" s="836"/>
      <c r="H30" s="836"/>
      <c r="I30" s="836"/>
      <c r="J30" s="836"/>
      <c r="K30" s="836"/>
      <c r="L30" s="836"/>
      <c r="M30" s="836"/>
      <c r="N30" s="836"/>
      <c r="O30" s="836"/>
      <c r="P30" s="837"/>
      <c r="Q30" s="838">
        <v>6977</v>
      </c>
      <c r="R30" s="839"/>
      <c r="S30" s="839"/>
      <c r="T30" s="839"/>
      <c r="U30" s="839"/>
      <c r="V30" s="839">
        <v>6815</v>
      </c>
      <c r="W30" s="839"/>
      <c r="X30" s="839"/>
      <c r="Y30" s="839"/>
      <c r="Z30" s="839"/>
      <c r="AA30" s="839">
        <v>162</v>
      </c>
      <c r="AB30" s="839"/>
      <c r="AC30" s="839"/>
      <c r="AD30" s="839"/>
      <c r="AE30" s="840"/>
      <c r="AF30" s="841">
        <v>162</v>
      </c>
      <c r="AG30" s="842"/>
      <c r="AH30" s="842"/>
      <c r="AI30" s="842"/>
      <c r="AJ30" s="843"/>
      <c r="AK30" s="910">
        <v>967</v>
      </c>
      <c r="AL30" s="911"/>
      <c r="AM30" s="911"/>
      <c r="AN30" s="911"/>
      <c r="AO30" s="911"/>
      <c r="AP30" s="911" t="s">
        <v>542</v>
      </c>
      <c r="AQ30" s="911"/>
      <c r="AR30" s="911"/>
      <c r="AS30" s="911"/>
      <c r="AT30" s="911"/>
      <c r="AU30" s="911" t="s">
        <v>542</v>
      </c>
      <c r="AV30" s="911"/>
      <c r="AW30" s="911"/>
      <c r="AX30" s="911"/>
      <c r="AY30" s="911"/>
      <c r="AZ30" s="912" t="s">
        <v>542</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409</v>
      </c>
      <c r="C31" s="836"/>
      <c r="D31" s="836"/>
      <c r="E31" s="836"/>
      <c r="F31" s="836"/>
      <c r="G31" s="836"/>
      <c r="H31" s="836"/>
      <c r="I31" s="836"/>
      <c r="J31" s="836"/>
      <c r="K31" s="836"/>
      <c r="L31" s="836"/>
      <c r="M31" s="836"/>
      <c r="N31" s="836"/>
      <c r="O31" s="836"/>
      <c r="P31" s="837"/>
      <c r="Q31" s="838">
        <v>11</v>
      </c>
      <c r="R31" s="839"/>
      <c r="S31" s="839"/>
      <c r="T31" s="839"/>
      <c r="U31" s="839"/>
      <c r="V31" s="839">
        <v>6</v>
      </c>
      <c r="W31" s="839"/>
      <c r="X31" s="839"/>
      <c r="Y31" s="839"/>
      <c r="Z31" s="839"/>
      <c r="AA31" s="839">
        <v>5</v>
      </c>
      <c r="AB31" s="839"/>
      <c r="AC31" s="839"/>
      <c r="AD31" s="839"/>
      <c r="AE31" s="840"/>
      <c r="AF31" s="841">
        <v>5</v>
      </c>
      <c r="AG31" s="842"/>
      <c r="AH31" s="842"/>
      <c r="AI31" s="842"/>
      <c r="AJ31" s="843"/>
      <c r="AK31" s="910" t="s">
        <v>542</v>
      </c>
      <c r="AL31" s="911"/>
      <c r="AM31" s="911"/>
      <c r="AN31" s="911"/>
      <c r="AO31" s="911"/>
      <c r="AP31" s="911" t="s">
        <v>542</v>
      </c>
      <c r="AQ31" s="911"/>
      <c r="AR31" s="911"/>
      <c r="AS31" s="911"/>
      <c r="AT31" s="911"/>
      <c r="AU31" s="911" t="s">
        <v>542</v>
      </c>
      <c r="AV31" s="911"/>
      <c r="AW31" s="911"/>
      <c r="AX31" s="911"/>
      <c r="AY31" s="911"/>
      <c r="AZ31" s="912" t="s">
        <v>542</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410</v>
      </c>
      <c r="C32" s="836"/>
      <c r="D32" s="836"/>
      <c r="E32" s="836"/>
      <c r="F32" s="836"/>
      <c r="G32" s="836"/>
      <c r="H32" s="836"/>
      <c r="I32" s="836"/>
      <c r="J32" s="836"/>
      <c r="K32" s="836"/>
      <c r="L32" s="836"/>
      <c r="M32" s="836"/>
      <c r="N32" s="836"/>
      <c r="O32" s="836"/>
      <c r="P32" s="837"/>
      <c r="Q32" s="838">
        <v>643</v>
      </c>
      <c r="R32" s="839"/>
      <c r="S32" s="839"/>
      <c r="T32" s="839"/>
      <c r="U32" s="839"/>
      <c r="V32" s="839">
        <v>641</v>
      </c>
      <c r="W32" s="839"/>
      <c r="X32" s="839"/>
      <c r="Y32" s="839"/>
      <c r="Z32" s="839"/>
      <c r="AA32" s="839">
        <v>2</v>
      </c>
      <c r="AB32" s="839"/>
      <c r="AC32" s="839"/>
      <c r="AD32" s="839"/>
      <c r="AE32" s="840"/>
      <c r="AF32" s="841">
        <v>2</v>
      </c>
      <c r="AG32" s="842"/>
      <c r="AH32" s="842"/>
      <c r="AI32" s="842"/>
      <c r="AJ32" s="843"/>
      <c r="AK32" s="910">
        <v>185</v>
      </c>
      <c r="AL32" s="911"/>
      <c r="AM32" s="911"/>
      <c r="AN32" s="911"/>
      <c r="AO32" s="911"/>
      <c r="AP32" s="911" t="s">
        <v>542</v>
      </c>
      <c r="AQ32" s="911"/>
      <c r="AR32" s="911"/>
      <c r="AS32" s="911"/>
      <c r="AT32" s="911"/>
      <c r="AU32" s="911" t="s">
        <v>542</v>
      </c>
      <c r="AV32" s="911"/>
      <c r="AW32" s="911"/>
      <c r="AX32" s="911"/>
      <c r="AY32" s="911"/>
      <c r="AZ32" s="912" t="s">
        <v>542</v>
      </c>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411</v>
      </c>
      <c r="C33" s="836"/>
      <c r="D33" s="836"/>
      <c r="E33" s="836"/>
      <c r="F33" s="836"/>
      <c r="G33" s="836"/>
      <c r="H33" s="836"/>
      <c r="I33" s="836"/>
      <c r="J33" s="836"/>
      <c r="K33" s="836"/>
      <c r="L33" s="836"/>
      <c r="M33" s="836"/>
      <c r="N33" s="836"/>
      <c r="O33" s="836"/>
      <c r="P33" s="837"/>
      <c r="Q33" s="838">
        <v>1163</v>
      </c>
      <c r="R33" s="839"/>
      <c r="S33" s="839"/>
      <c r="T33" s="839"/>
      <c r="U33" s="839"/>
      <c r="V33" s="839">
        <v>1027</v>
      </c>
      <c r="W33" s="839"/>
      <c r="X33" s="839"/>
      <c r="Y33" s="839"/>
      <c r="Z33" s="839"/>
      <c r="AA33" s="839">
        <v>136</v>
      </c>
      <c r="AB33" s="839"/>
      <c r="AC33" s="839"/>
      <c r="AD33" s="839"/>
      <c r="AE33" s="840"/>
      <c r="AF33" s="841">
        <v>1275</v>
      </c>
      <c r="AG33" s="842"/>
      <c r="AH33" s="842"/>
      <c r="AI33" s="842"/>
      <c r="AJ33" s="843"/>
      <c r="AK33" s="910">
        <v>67</v>
      </c>
      <c r="AL33" s="911"/>
      <c r="AM33" s="911"/>
      <c r="AN33" s="911"/>
      <c r="AO33" s="911"/>
      <c r="AP33" s="911">
        <v>2240</v>
      </c>
      <c r="AQ33" s="911"/>
      <c r="AR33" s="911"/>
      <c r="AS33" s="911"/>
      <c r="AT33" s="911"/>
      <c r="AU33" s="911">
        <v>491</v>
      </c>
      <c r="AV33" s="911"/>
      <c r="AW33" s="911"/>
      <c r="AX33" s="911"/>
      <c r="AY33" s="911"/>
      <c r="AZ33" s="912" t="s">
        <v>542</v>
      </c>
      <c r="BA33" s="912"/>
      <c r="BB33" s="912"/>
      <c r="BC33" s="912"/>
      <c r="BD33" s="912"/>
      <c r="BE33" s="908" t="s">
        <v>412</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413</v>
      </c>
      <c r="C34" s="836"/>
      <c r="D34" s="836"/>
      <c r="E34" s="836"/>
      <c r="F34" s="836"/>
      <c r="G34" s="836"/>
      <c r="H34" s="836"/>
      <c r="I34" s="836"/>
      <c r="J34" s="836"/>
      <c r="K34" s="836"/>
      <c r="L34" s="836"/>
      <c r="M34" s="836"/>
      <c r="N34" s="836"/>
      <c r="O34" s="836"/>
      <c r="P34" s="837"/>
      <c r="Q34" s="838">
        <v>1314</v>
      </c>
      <c r="R34" s="839"/>
      <c r="S34" s="839"/>
      <c r="T34" s="839"/>
      <c r="U34" s="839"/>
      <c r="V34" s="839">
        <v>1019</v>
      </c>
      <c r="W34" s="839"/>
      <c r="X34" s="839"/>
      <c r="Y34" s="839"/>
      <c r="Z34" s="839"/>
      <c r="AA34" s="839">
        <v>295</v>
      </c>
      <c r="AB34" s="839"/>
      <c r="AC34" s="839"/>
      <c r="AD34" s="839"/>
      <c r="AE34" s="840"/>
      <c r="AF34" s="841">
        <v>696</v>
      </c>
      <c r="AG34" s="842"/>
      <c r="AH34" s="842"/>
      <c r="AI34" s="842"/>
      <c r="AJ34" s="843"/>
      <c r="AK34" s="910">
        <v>1040</v>
      </c>
      <c r="AL34" s="911"/>
      <c r="AM34" s="911"/>
      <c r="AN34" s="911"/>
      <c r="AO34" s="911"/>
      <c r="AP34" s="911">
        <v>8749</v>
      </c>
      <c r="AQ34" s="911"/>
      <c r="AR34" s="911"/>
      <c r="AS34" s="911"/>
      <c r="AT34" s="911"/>
      <c r="AU34" s="911">
        <v>4532</v>
      </c>
      <c r="AV34" s="911"/>
      <c r="AW34" s="911"/>
      <c r="AX34" s="911"/>
      <c r="AY34" s="911"/>
      <c r="AZ34" s="912" t="s">
        <v>542</v>
      </c>
      <c r="BA34" s="912"/>
      <c r="BB34" s="912"/>
      <c r="BC34" s="912"/>
      <c r="BD34" s="912"/>
      <c r="BE34" s="908" t="s">
        <v>412</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414</v>
      </c>
      <c r="C35" s="836"/>
      <c r="D35" s="836"/>
      <c r="E35" s="836"/>
      <c r="F35" s="836"/>
      <c r="G35" s="836"/>
      <c r="H35" s="836"/>
      <c r="I35" s="836"/>
      <c r="J35" s="836"/>
      <c r="K35" s="836"/>
      <c r="L35" s="836"/>
      <c r="M35" s="836"/>
      <c r="N35" s="836"/>
      <c r="O35" s="836"/>
      <c r="P35" s="837"/>
      <c r="Q35" s="838">
        <v>97</v>
      </c>
      <c r="R35" s="839"/>
      <c r="S35" s="839"/>
      <c r="T35" s="839"/>
      <c r="U35" s="839"/>
      <c r="V35" s="839">
        <v>97</v>
      </c>
      <c r="W35" s="839"/>
      <c r="X35" s="839"/>
      <c r="Y35" s="839"/>
      <c r="Z35" s="839"/>
      <c r="AA35" s="839">
        <v>0</v>
      </c>
      <c r="AB35" s="839"/>
      <c r="AC35" s="839"/>
      <c r="AD35" s="839"/>
      <c r="AE35" s="840"/>
      <c r="AF35" s="841">
        <v>36</v>
      </c>
      <c r="AG35" s="842"/>
      <c r="AH35" s="842"/>
      <c r="AI35" s="842"/>
      <c r="AJ35" s="843"/>
      <c r="AK35" s="910">
        <v>49</v>
      </c>
      <c r="AL35" s="911"/>
      <c r="AM35" s="911"/>
      <c r="AN35" s="911"/>
      <c r="AO35" s="911"/>
      <c r="AP35" s="911">
        <v>696</v>
      </c>
      <c r="AQ35" s="911"/>
      <c r="AR35" s="911"/>
      <c r="AS35" s="911"/>
      <c r="AT35" s="911"/>
      <c r="AU35" s="911">
        <v>436</v>
      </c>
      <c r="AV35" s="911"/>
      <c r="AW35" s="911"/>
      <c r="AX35" s="911"/>
      <c r="AY35" s="911"/>
      <c r="AZ35" s="912" t="s">
        <v>542</v>
      </c>
      <c r="BA35" s="912"/>
      <c r="BB35" s="912"/>
      <c r="BC35" s="912"/>
      <c r="BD35" s="912"/>
      <c r="BE35" s="908" t="s">
        <v>412</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415</v>
      </c>
      <c r="C36" s="836"/>
      <c r="D36" s="836"/>
      <c r="E36" s="836"/>
      <c r="F36" s="836"/>
      <c r="G36" s="836"/>
      <c r="H36" s="836"/>
      <c r="I36" s="836"/>
      <c r="J36" s="836"/>
      <c r="K36" s="836"/>
      <c r="L36" s="836"/>
      <c r="M36" s="836"/>
      <c r="N36" s="836"/>
      <c r="O36" s="836"/>
      <c r="P36" s="837"/>
      <c r="Q36" s="838">
        <v>315</v>
      </c>
      <c r="R36" s="839"/>
      <c r="S36" s="839"/>
      <c r="T36" s="839"/>
      <c r="U36" s="839"/>
      <c r="V36" s="839">
        <v>315</v>
      </c>
      <c r="W36" s="839"/>
      <c r="X36" s="839"/>
      <c r="Y36" s="839"/>
      <c r="Z36" s="839"/>
      <c r="AA36" s="839">
        <v>0</v>
      </c>
      <c r="AB36" s="839"/>
      <c r="AC36" s="839"/>
      <c r="AD36" s="839"/>
      <c r="AE36" s="840"/>
      <c r="AF36" s="841">
        <v>0</v>
      </c>
      <c r="AG36" s="842"/>
      <c r="AH36" s="842"/>
      <c r="AI36" s="842"/>
      <c r="AJ36" s="843"/>
      <c r="AK36" s="910">
        <v>262</v>
      </c>
      <c r="AL36" s="911"/>
      <c r="AM36" s="911"/>
      <c r="AN36" s="911"/>
      <c r="AO36" s="911"/>
      <c r="AP36" s="911">
        <v>520</v>
      </c>
      <c r="AQ36" s="911"/>
      <c r="AR36" s="911"/>
      <c r="AS36" s="911"/>
      <c r="AT36" s="911"/>
      <c r="AU36" s="911">
        <v>347</v>
      </c>
      <c r="AV36" s="911"/>
      <c r="AW36" s="911"/>
      <c r="AX36" s="911"/>
      <c r="AY36" s="911"/>
      <c r="AZ36" s="912" t="s">
        <v>542</v>
      </c>
      <c r="BA36" s="912"/>
      <c r="BB36" s="912"/>
      <c r="BC36" s="912"/>
      <c r="BD36" s="912"/>
      <c r="BE36" s="908" t="s">
        <v>416</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t="s">
        <v>417</v>
      </c>
      <c r="C37" s="836"/>
      <c r="D37" s="836"/>
      <c r="E37" s="836"/>
      <c r="F37" s="836"/>
      <c r="G37" s="836"/>
      <c r="H37" s="836"/>
      <c r="I37" s="836"/>
      <c r="J37" s="836"/>
      <c r="K37" s="836"/>
      <c r="L37" s="836"/>
      <c r="M37" s="836"/>
      <c r="N37" s="836"/>
      <c r="O37" s="836"/>
      <c r="P37" s="837"/>
      <c r="Q37" s="838">
        <v>34</v>
      </c>
      <c r="R37" s="839"/>
      <c r="S37" s="839"/>
      <c r="T37" s="839"/>
      <c r="U37" s="839"/>
      <c r="V37" s="839">
        <v>34</v>
      </c>
      <c r="W37" s="839"/>
      <c r="X37" s="839"/>
      <c r="Y37" s="839"/>
      <c r="Z37" s="839"/>
      <c r="AA37" s="839">
        <v>0</v>
      </c>
      <c r="AB37" s="839"/>
      <c r="AC37" s="839"/>
      <c r="AD37" s="839"/>
      <c r="AE37" s="840"/>
      <c r="AF37" s="841">
        <v>0</v>
      </c>
      <c r="AG37" s="842"/>
      <c r="AH37" s="842"/>
      <c r="AI37" s="842"/>
      <c r="AJ37" s="843"/>
      <c r="AK37" s="910">
        <v>23</v>
      </c>
      <c r="AL37" s="911"/>
      <c r="AM37" s="911"/>
      <c r="AN37" s="911"/>
      <c r="AO37" s="911"/>
      <c r="AP37" s="911">
        <v>241</v>
      </c>
      <c r="AQ37" s="911"/>
      <c r="AR37" s="911"/>
      <c r="AS37" s="911"/>
      <c r="AT37" s="911"/>
      <c r="AU37" s="911">
        <v>222</v>
      </c>
      <c r="AV37" s="911"/>
      <c r="AW37" s="911"/>
      <c r="AX37" s="911"/>
      <c r="AY37" s="911"/>
      <c r="AZ37" s="912" t="s">
        <v>542</v>
      </c>
      <c r="BA37" s="912"/>
      <c r="BB37" s="912"/>
      <c r="BC37" s="912"/>
      <c r="BD37" s="912"/>
      <c r="BE37" s="908" t="s">
        <v>416</v>
      </c>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t="s">
        <v>418</v>
      </c>
      <c r="C38" s="836"/>
      <c r="D38" s="836"/>
      <c r="E38" s="836"/>
      <c r="F38" s="836"/>
      <c r="G38" s="836"/>
      <c r="H38" s="836"/>
      <c r="I38" s="836"/>
      <c r="J38" s="836"/>
      <c r="K38" s="836"/>
      <c r="L38" s="836"/>
      <c r="M38" s="836"/>
      <c r="N38" s="836"/>
      <c r="O38" s="836"/>
      <c r="P38" s="837"/>
      <c r="Q38" s="838">
        <v>20</v>
      </c>
      <c r="R38" s="839"/>
      <c r="S38" s="839"/>
      <c r="T38" s="839"/>
      <c r="U38" s="839"/>
      <c r="V38" s="839">
        <v>20</v>
      </c>
      <c r="W38" s="839"/>
      <c r="X38" s="839"/>
      <c r="Y38" s="839"/>
      <c r="Z38" s="839"/>
      <c r="AA38" s="839">
        <v>0</v>
      </c>
      <c r="AB38" s="839"/>
      <c r="AC38" s="839"/>
      <c r="AD38" s="839"/>
      <c r="AE38" s="840"/>
      <c r="AF38" s="841">
        <v>0</v>
      </c>
      <c r="AG38" s="842"/>
      <c r="AH38" s="842"/>
      <c r="AI38" s="842"/>
      <c r="AJ38" s="843"/>
      <c r="AK38" s="910">
        <v>16</v>
      </c>
      <c r="AL38" s="911"/>
      <c r="AM38" s="911"/>
      <c r="AN38" s="911"/>
      <c r="AO38" s="911"/>
      <c r="AP38" s="911">
        <v>135</v>
      </c>
      <c r="AQ38" s="911"/>
      <c r="AR38" s="911"/>
      <c r="AS38" s="911"/>
      <c r="AT38" s="911"/>
      <c r="AU38" s="911">
        <v>135</v>
      </c>
      <c r="AV38" s="911"/>
      <c r="AW38" s="911"/>
      <c r="AX38" s="911"/>
      <c r="AY38" s="911"/>
      <c r="AZ38" s="912" t="s">
        <v>542</v>
      </c>
      <c r="BA38" s="912"/>
      <c r="BB38" s="912"/>
      <c r="BC38" s="912"/>
      <c r="BD38" s="912"/>
      <c r="BE38" s="908" t="s">
        <v>419</v>
      </c>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t="s">
        <v>420</v>
      </c>
      <c r="C39" s="836"/>
      <c r="D39" s="836"/>
      <c r="E39" s="836"/>
      <c r="F39" s="836"/>
      <c r="G39" s="836"/>
      <c r="H39" s="836"/>
      <c r="I39" s="836"/>
      <c r="J39" s="836"/>
      <c r="K39" s="836"/>
      <c r="L39" s="836"/>
      <c r="M39" s="836"/>
      <c r="N39" s="836"/>
      <c r="O39" s="836"/>
      <c r="P39" s="837"/>
      <c r="Q39" s="838">
        <v>182</v>
      </c>
      <c r="R39" s="839"/>
      <c r="S39" s="839"/>
      <c r="T39" s="839"/>
      <c r="U39" s="839"/>
      <c r="V39" s="839">
        <v>181</v>
      </c>
      <c r="W39" s="839"/>
      <c r="X39" s="839"/>
      <c r="Y39" s="839"/>
      <c r="Z39" s="839"/>
      <c r="AA39" s="839">
        <v>1</v>
      </c>
      <c r="AB39" s="839"/>
      <c r="AC39" s="839"/>
      <c r="AD39" s="839"/>
      <c r="AE39" s="840"/>
      <c r="AF39" s="841">
        <v>1</v>
      </c>
      <c r="AG39" s="842"/>
      <c r="AH39" s="842"/>
      <c r="AI39" s="842"/>
      <c r="AJ39" s="843"/>
      <c r="AK39" s="910">
        <v>44</v>
      </c>
      <c r="AL39" s="911"/>
      <c r="AM39" s="911"/>
      <c r="AN39" s="911"/>
      <c r="AO39" s="911"/>
      <c r="AP39" s="911">
        <v>602</v>
      </c>
      <c r="AQ39" s="911"/>
      <c r="AR39" s="911"/>
      <c r="AS39" s="911"/>
      <c r="AT39" s="911"/>
      <c r="AU39" s="911">
        <v>602</v>
      </c>
      <c r="AV39" s="911"/>
      <c r="AW39" s="911"/>
      <c r="AX39" s="911"/>
      <c r="AY39" s="911"/>
      <c r="AZ39" s="912" t="s">
        <v>542</v>
      </c>
      <c r="BA39" s="912"/>
      <c r="BB39" s="912"/>
      <c r="BC39" s="912"/>
      <c r="BD39" s="912"/>
      <c r="BE39" s="908" t="s">
        <v>421</v>
      </c>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422</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393</v>
      </c>
      <c r="B63" s="870" t="s">
        <v>423</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2199</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424</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425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426</v>
      </c>
      <c r="B66" s="821"/>
      <c r="C66" s="821"/>
      <c r="D66" s="821"/>
      <c r="E66" s="821"/>
      <c r="F66" s="821"/>
      <c r="G66" s="821"/>
      <c r="H66" s="821"/>
      <c r="I66" s="821"/>
      <c r="J66" s="821"/>
      <c r="K66" s="821"/>
      <c r="L66" s="821"/>
      <c r="M66" s="821"/>
      <c r="N66" s="821"/>
      <c r="O66" s="821"/>
      <c r="P66" s="822"/>
      <c r="Q66" s="797" t="s">
        <v>427</v>
      </c>
      <c r="R66" s="798"/>
      <c r="S66" s="798"/>
      <c r="T66" s="798"/>
      <c r="U66" s="799"/>
      <c r="V66" s="797" t="s">
        <v>428</v>
      </c>
      <c r="W66" s="798"/>
      <c r="X66" s="798"/>
      <c r="Y66" s="798"/>
      <c r="Z66" s="799"/>
      <c r="AA66" s="797" t="s">
        <v>429</v>
      </c>
      <c r="AB66" s="798"/>
      <c r="AC66" s="798"/>
      <c r="AD66" s="798"/>
      <c r="AE66" s="799"/>
      <c r="AF66" s="932" t="s">
        <v>430</v>
      </c>
      <c r="AG66" s="893"/>
      <c r="AH66" s="893"/>
      <c r="AI66" s="893"/>
      <c r="AJ66" s="933"/>
      <c r="AK66" s="797" t="s">
        <v>431</v>
      </c>
      <c r="AL66" s="821"/>
      <c r="AM66" s="821"/>
      <c r="AN66" s="821"/>
      <c r="AO66" s="822"/>
      <c r="AP66" s="797" t="s">
        <v>432</v>
      </c>
      <c r="AQ66" s="798"/>
      <c r="AR66" s="798"/>
      <c r="AS66" s="798"/>
      <c r="AT66" s="799"/>
      <c r="AU66" s="797" t="s">
        <v>433</v>
      </c>
      <c r="AV66" s="798"/>
      <c r="AW66" s="798"/>
      <c r="AX66" s="798"/>
      <c r="AY66" s="799"/>
      <c r="AZ66" s="797" t="s">
        <v>378</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613</v>
      </c>
      <c r="C68" s="950"/>
      <c r="D68" s="950"/>
      <c r="E68" s="950"/>
      <c r="F68" s="950"/>
      <c r="G68" s="950"/>
      <c r="H68" s="950"/>
      <c r="I68" s="950"/>
      <c r="J68" s="950"/>
      <c r="K68" s="950"/>
      <c r="L68" s="950"/>
      <c r="M68" s="950"/>
      <c r="N68" s="950"/>
      <c r="O68" s="950"/>
      <c r="P68" s="951"/>
      <c r="Q68" s="952">
        <v>3068</v>
      </c>
      <c r="R68" s="946"/>
      <c r="S68" s="946"/>
      <c r="T68" s="946"/>
      <c r="U68" s="946"/>
      <c r="V68" s="946">
        <v>3024</v>
      </c>
      <c r="W68" s="946"/>
      <c r="X68" s="946"/>
      <c r="Y68" s="946"/>
      <c r="Z68" s="946"/>
      <c r="AA68" s="946">
        <v>44</v>
      </c>
      <c r="AB68" s="946"/>
      <c r="AC68" s="946"/>
      <c r="AD68" s="946"/>
      <c r="AE68" s="946"/>
      <c r="AF68" s="946">
        <v>44</v>
      </c>
      <c r="AG68" s="946"/>
      <c r="AH68" s="946"/>
      <c r="AI68" s="946"/>
      <c r="AJ68" s="946"/>
      <c r="AK68" s="946" t="s">
        <v>542</v>
      </c>
      <c r="AL68" s="946"/>
      <c r="AM68" s="946"/>
      <c r="AN68" s="946"/>
      <c r="AO68" s="946"/>
      <c r="AP68" s="946">
        <v>151</v>
      </c>
      <c r="AQ68" s="946"/>
      <c r="AR68" s="946"/>
      <c r="AS68" s="946"/>
      <c r="AT68" s="946"/>
      <c r="AU68" s="946">
        <v>108</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614</v>
      </c>
      <c r="C69" s="954"/>
      <c r="D69" s="954"/>
      <c r="E69" s="954"/>
      <c r="F69" s="954"/>
      <c r="G69" s="954"/>
      <c r="H69" s="954"/>
      <c r="I69" s="954"/>
      <c r="J69" s="954"/>
      <c r="K69" s="954"/>
      <c r="L69" s="954"/>
      <c r="M69" s="954"/>
      <c r="N69" s="954"/>
      <c r="O69" s="954"/>
      <c r="P69" s="955"/>
      <c r="Q69" s="956">
        <v>189</v>
      </c>
      <c r="R69" s="911"/>
      <c r="S69" s="911"/>
      <c r="T69" s="911"/>
      <c r="U69" s="911"/>
      <c r="V69" s="911">
        <v>179</v>
      </c>
      <c r="W69" s="911"/>
      <c r="X69" s="911"/>
      <c r="Y69" s="911"/>
      <c r="Z69" s="911"/>
      <c r="AA69" s="911">
        <v>10</v>
      </c>
      <c r="AB69" s="911"/>
      <c r="AC69" s="911"/>
      <c r="AD69" s="911"/>
      <c r="AE69" s="911"/>
      <c r="AF69" s="911">
        <v>10</v>
      </c>
      <c r="AG69" s="911"/>
      <c r="AH69" s="911"/>
      <c r="AI69" s="911"/>
      <c r="AJ69" s="911"/>
      <c r="AK69" s="911" t="s">
        <v>542</v>
      </c>
      <c r="AL69" s="911"/>
      <c r="AM69" s="911"/>
      <c r="AN69" s="911"/>
      <c r="AO69" s="911"/>
      <c r="AP69" s="911" t="s">
        <v>542</v>
      </c>
      <c r="AQ69" s="911"/>
      <c r="AR69" s="911"/>
      <c r="AS69" s="911"/>
      <c r="AT69" s="911"/>
      <c r="AU69" s="911" t="s">
        <v>542</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615</v>
      </c>
      <c r="C70" s="954"/>
      <c r="D70" s="954"/>
      <c r="E70" s="954"/>
      <c r="F70" s="954"/>
      <c r="G70" s="954"/>
      <c r="H70" s="954"/>
      <c r="I70" s="954"/>
      <c r="J70" s="954"/>
      <c r="K70" s="954"/>
      <c r="L70" s="954"/>
      <c r="M70" s="954"/>
      <c r="N70" s="954"/>
      <c r="O70" s="954"/>
      <c r="P70" s="955"/>
      <c r="Q70" s="956">
        <v>11221</v>
      </c>
      <c r="R70" s="911"/>
      <c r="S70" s="911"/>
      <c r="T70" s="911"/>
      <c r="U70" s="911"/>
      <c r="V70" s="911">
        <v>11154</v>
      </c>
      <c r="W70" s="911"/>
      <c r="X70" s="911"/>
      <c r="Y70" s="911"/>
      <c r="Z70" s="911"/>
      <c r="AA70" s="911">
        <v>67</v>
      </c>
      <c r="AB70" s="911"/>
      <c r="AC70" s="911"/>
      <c r="AD70" s="911"/>
      <c r="AE70" s="911"/>
      <c r="AF70" s="911">
        <v>67</v>
      </c>
      <c r="AG70" s="911"/>
      <c r="AH70" s="911"/>
      <c r="AI70" s="911"/>
      <c r="AJ70" s="911"/>
      <c r="AK70" s="911">
        <v>78</v>
      </c>
      <c r="AL70" s="911"/>
      <c r="AM70" s="911"/>
      <c r="AN70" s="911"/>
      <c r="AO70" s="911"/>
      <c r="AP70" s="911" t="s">
        <v>542</v>
      </c>
      <c r="AQ70" s="911"/>
      <c r="AR70" s="911"/>
      <c r="AS70" s="911"/>
      <c r="AT70" s="911"/>
      <c r="AU70" s="911" t="s">
        <v>542</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616</v>
      </c>
      <c r="C71" s="954"/>
      <c r="D71" s="954"/>
      <c r="E71" s="954"/>
      <c r="F71" s="954"/>
      <c r="G71" s="954"/>
      <c r="H71" s="954"/>
      <c r="I71" s="954"/>
      <c r="J71" s="954"/>
      <c r="K71" s="954"/>
      <c r="L71" s="954"/>
      <c r="M71" s="954"/>
      <c r="N71" s="954"/>
      <c r="O71" s="954"/>
      <c r="P71" s="955"/>
      <c r="Q71" s="956">
        <v>111</v>
      </c>
      <c r="R71" s="911"/>
      <c r="S71" s="911"/>
      <c r="T71" s="911"/>
      <c r="U71" s="911"/>
      <c r="V71" s="911">
        <v>97</v>
      </c>
      <c r="W71" s="911"/>
      <c r="X71" s="911"/>
      <c r="Y71" s="911"/>
      <c r="Z71" s="911"/>
      <c r="AA71" s="911">
        <v>14</v>
      </c>
      <c r="AB71" s="911"/>
      <c r="AC71" s="911"/>
      <c r="AD71" s="911"/>
      <c r="AE71" s="911"/>
      <c r="AF71" s="911">
        <v>14</v>
      </c>
      <c r="AG71" s="911"/>
      <c r="AH71" s="911"/>
      <c r="AI71" s="911"/>
      <c r="AJ71" s="911"/>
      <c r="AK71" s="911">
        <v>15</v>
      </c>
      <c r="AL71" s="911"/>
      <c r="AM71" s="911"/>
      <c r="AN71" s="911"/>
      <c r="AO71" s="911"/>
      <c r="AP71" s="911" t="s">
        <v>542</v>
      </c>
      <c r="AQ71" s="911"/>
      <c r="AR71" s="911"/>
      <c r="AS71" s="911"/>
      <c r="AT71" s="911"/>
      <c r="AU71" s="911" t="s">
        <v>542</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617</v>
      </c>
      <c r="C72" s="954"/>
      <c r="D72" s="954"/>
      <c r="E72" s="954"/>
      <c r="F72" s="954"/>
      <c r="G72" s="954"/>
      <c r="H72" s="954"/>
      <c r="I72" s="954"/>
      <c r="J72" s="954"/>
      <c r="K72" s="954"/>
      <c r="L72" s="954"/>
      <c r="M72" s="954"/>
      <c r="N72" s="954"/>
      <c r="O72" s="954"/>
      <c r="P72" s="955"/>
      <c r="Q72" s="956">
        <v>207</v>
      </c>
      <c r="R72" s="911"/>
      <c r="S72" s="911"/>
      <c r="T72" s="911"/>
      <c r="U72" s="911"/>
      <c r="V72" s="911">
        <v>204</v>
      </c>
      <c r="W72" s="911"/>
      <c r="X72" s="911"/>
      <c r="Y72" s="911"/>
      <c r="Z72" s="911"/>
      <c r="AA72" s="911">
        <v>3</v>
      </c>
      <c r="AB72" s="911"/>
      <c r="AC72" s="911"/>
      <c r="AD72" s="911"/>
      <c r="AE72" s="911"/>
      <c r="AF72" s="911">
        <v>3</v>
      </c>
      <c r="AG72" s="911"/>
      <c r="AH72" s="911"/>
      <c r="AI72" s="911"/>
      <c r="AJ72" s="911"/>
      <c r="AK72" s="911">
        <v>8</v>
      </c>
      <c r="AL72" s="911"/>
      <c r="AM72" s="911"/>
      <c r="AN72" s="911"/>
      <c r="AO72" s="911"/>
      <c r="AP72" s="911" t="s">
        <v>542</v>
      </c>
      <c r="AQ72" s="911"/>
      <c r="AR72" s="911"/>
      <c r="AS72" s="911"/>
      <c r="AT72" s="911"/>
      <c r="AU72" s="911" t="s">
        <v>542</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618</v>
      </c>
      <c r="C73" s="954"/>
      <c r="D73" s="954"/>
      <c r="E73" s="954"/>
      <c r="F73" s="954"/>
      <c r="G73" s="954"/>
      <c r="H73" s="954"/>
      <c r="I73" s="954"/>
      <c r="J73" s="954"/>
      <c r="K73" s="954"/>
      <c r="L73" s="954"/>
      <c r="M73" s="954"/>
      <c r="N73" s="954"/>
      <c r="O73" s="954"/>
      <c r="P73" s="955"/>
      <c r="Q73" s="956">
        <v>160877</v>
      </c>
      <c r="R73" s="911"/>
      <c r="S73" s="911"/>
      <c r="T73" s="911"/>
      <c r="U73" s="911"/>
      <c r="V73" s="911">
        <v>156963</v>
      </c>
      <c r="W73" s="911"/>
      <c r="X73" s="911"/>
      <c r="Y73" s="911"/>
      <c r="Z73" s="911"/>
      <c r="AA73" s="911">
        <v>3914</v>
      </c>
      <c r="AB73" s="911"/>
      <c r="AC73" s="911"/>
      <c r="AD73" s="911"/>
      <c r="AE73" s="911"/>
      <c r="AF73" s="911">
        <v>3914</v>
      </c>
      <c r="AG73" s="911"/>
      <c r="AH73" s="911"/>
      <c r="AI73" s="911"/>
      <c r="AJ73" s="911"/>
      <c r="AK73" s="911" t="s">
        <v>542</v>
      </c>
      <c r="AL73" s="911"/>
      <c r="AM73" s="911"/>
      <c r="AN73" s="911"/>
      <c r="AO73" s="911"/>
      <c r="AP73" s="911" t="s">
        <v>542</v>
      </c>
      <c r="AQ73" s="911"/>
      <c r="AR73" s="911"/>
      <c r="AS73" s="911"/>
      <c r="AT73" s="911"/>
      <c r="AU73" s="911" t="s">
        <v>542</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393</v>
      </c>
      <c r="B88" s="870" t="s">
        <v>434</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393</v>
      </c>
      <c r="BR102" s="870" t="s">
        <v>435</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436</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437</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440</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441</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442</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443</v>
      </c>
      <c r="AB109" s="975"/>
      <c r="AC109" s="975"/>
      <c r="AD109" s="975"/>
      <c r="AE109" s="976"/>
      <c r="AF109" s="974" t="s">
        <v>309</v>
      </c>
      <c r="AG109" s="975"/>
      <c r="AH109" s="975"/>
      <c r="AI109" s="975"/>
      <c r="AJ109" s="976"/>
      <c r="AK109" s="974" t="s">
        <v>308</v>
      </c>
      <c r="AL109" s="975"/>
      <c r="AM109" s="975"/>
      <c r="AN109" s="975"/>
      <c r="AO109" s="976"/>
      <c r="AP109" s="974" t="s">
        <v>444</v>
      </c>
      <c r="AQ109" s="975"/>
      <c r="AR109" s="975"/>
      <c r="AS109" s="975"/>
      <c r="AT109" s="977"/>
      <c r="AU109" s="994" t="s">
        <v>442</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443</v>
      </c>
      <c r="BR109" s="975"/>
      <c r="BS109" s="975"/>
      <c r="BT109" s="975"/>
      <c r="BU109" s="976"/>
      <c r="BV109" s="974" t="s">
        <v>309</v>
      </c>
      <c r="BW109" s="975"/>
      <c r="BX109" s="975"/>
      <c r="BY109" s="975"/>
      <c r="BZ109" s="976"/>
      <c r="CA109" s="974" t="s">
        <v>308</v>
      </c>
      <c r="CB109" s="975"/>
      <c r="CC109" s="975"/>
      <c r="CD109" s="975"/>
      <c r="CE109" s="976"/>
      <c r="CF109" s="995" t="s">
        <v>444</v>
      </c>
      <c r="CG109" s="995"/>
      <c r="CH109" s="995"/>
      <c r="CI109" s="995"/>
      <c r="CJ109" s="995"/>
      <c r="CK109" s="974" t="s">
        <v>445</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443</v>
      </c>
      <c r="DH109" s="975"/>
      <c r="DI109" s="975"/>
      <c r="DJ109" s="975"/>
      <c r="DK109" s="976"/>
      <c r="DL109" s="974" t="s">
        <v>309</v>
      </c>
      <c r="DM109" s="975"/>
      <c r="DN109" s="975"/>
      <c r="DO109" s="975"/>
      <c r="DP109" s="976"/>
      <c r="DQ109" s="974" t="s">
        <v>308</v>
      </c>
      <c r="DR109" s="975"/>
      <c r="DS109" s="975"/>
      <c r="DT109" s="975"/>
      <c r="DU109" s="976"/>
      <c r="DV109" s="974" t="s">
        <v>444</v>
      </c>
      <c r="DW109" s="975"/>
      <c r="DX109" s="975"/>
      <c r="DY109" s="975"/>
      <c r="DZ109" s="977"/>
    </row>
    <row r="110" spans="1:131" s="246" customFormat="1" ht="26.25" customHeight="1" x14ac:dyDescent="0.15">
      <c r="A110" s="978" t="s">
        <v>446</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3752543</v>
      </c>
      <c r="AB110" s="982"/>
      <c r="AC110" s="982"/>
      <c r="AD110" s="982"/>
      <c r="AE110" s="983"/>
      <c r="AF110" s="984">
        <v>3358648</v>
      </c>
      <c r="AG110" s="982"/>
      <c r="AH110" s="982"/>
      <c r="AI110" s="982"/>
      <c r="AJ110" s="983"/>
      <c r="AK110" s="984">
        <v>3221255</v>
      </c>
      <c r="AL110" s="982"/>
      <c r="AM110" s="982"/>
      <c r="AN110" s="982"/>
      <c r="AO110" s="983"/>
      <c r="AP110" s="985">
        <v>21.8</v>
      </c>
      <c r="AQ110" s="986"/>
      <c r="AR110" s="986"/>
      <c r="AS110" s="986"/>
      <c r="AT110" s="987"/>
      <c r="AU110" s="988" t="s">
        <v>73</v>
      </c>
      <c r="AV110" s="989"/>
      <c r="AW110" s="989"/>
      <c r="AX110" s="989"/>
      <c r="AY110" s="989"/>
      <c r="AZ110" s="1030" t="s">
        <v>447</v>
      </c>
      <c r="BA110" s="979"/>
      <c r="BB110" s="979"/>
      <c r="BC110" s="979"/>
      <c r="BD110" s="979"/>
      <c r="BE110" s="979"/>
      <c r="BF110" s="979"/>
      <c r="BG110" s="979"/>
      <c r="BH110" s="979"/>
      <c r="BI110" s="979"/>
      <c r="BJ110" s="979"/>
      <c r="BK110" s="979"/>
      <c r="BL110" s="979"/>
      <c r="BM110" s="979"/>
      <c r="BN110" s="979"/>
      <c r="BO110" s="979"/>
      <c r="BP110" s="980"/>
      <c r="BQ110" s="1016">
        <v>36024635</v>
      </c>
      <c r="BR110" s="1017"/>
      <c r="BS110" s="1017"/>
      <c r="BT110" s="1017"/>
      <c r="BU110" s="1017"/>
      <c r="BV110" s="1017">
        <v>39413981</v>
      </c>
      <c r="BW110" s="1017"/>
      <c r="BX110" s="1017"/>
      <c r="BY110" s="1017"/>
      <c r="BZ110" s="1017"/>
      <c r="CA110" s="1017">
        <v>42397059</v>
      </c>
      <c r="CB110" s="1017"/>
      <c r="CC110" s="1017"/>
      <c r="CD110" s="1017"/>
      <c r="CE110" s="1017"/>
      <c r="CF110" s="1031">
        <v>286.89999999999998</v>
      </c>
      <c r="CG110" s="1032"/>
      <c r="CH110" s="1032"/>
      <c r="CI110" s="1032"/>
      <c r="CJ110" s="1032"/>
      <c r="CK110" s="1033" t="s">
        <v>448</v>
      </c>
      <c r="CL110" s="1034"/>
      <c r="CM110" s="1013" t="s">
        <v>449</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450</v>
      </c>
      <c r="DH110" s="1017"/>
      <c r="DI110" s="1017"/>
      <c r="DJ110" s="1017"/>
      <c r="DK110" s="1017"/>
      <c r="DL110" s="1017" t="s">
        <v>451</v>
      </c>
      <c r="DM110" s="1017"/>
      <c r="DN110" s="1017"/>
      <c r="DO110" s="1017"/>
      <c r="DP110" s="1017"/>
      <c r="DQ110" s="1017" t="s">
        <v>450</v>
      </c>
      <c r="DR110" s="1017"/>
      <c r="DS110" s="1017"/>
      <c r="DT110" s="1017"/>
      <c r="DU110" s="1017"/>
      <c r="DV110" s="1018" t="s">
        <v>450</v>
      </c>
      <c r="DW110" s="1018"/>
      <c r="DX110" s="1018"/>
      <c r="DY110" s="1018"/>
      <c r="DZ110" s="1019"/>
    </row>
    <row r="111" spans="1:131" s="246" customFormat="1" ht="26.25" customHeight="1" x14ac:dyDescent="0.15">
      <c r="A111" s="1020" t="s">
        <v>452</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450</v>
      </c>
      <c r="AB111" s="1024"/>
      <c r="AC111" s="1024"/>
      <c r="AD111" s="1024"/>
      <c r="AE111" s="1025"/>
      <c r="AF111" s="1026" t="s">
        <v>450</v>
      </c>
      <c r="AG111" s="1024"/>
      <c r="AH111" s="1024"/>
      <c r="AI111" s="1024"/>
      <c r="AJ111" s="1025"/>
      <c r="AK111" s="1026" t="s">
        <v>450</v>
      </c>
      <c r="AL111" s="1024"/>
      <c r="AM111" s="1024"/>
      <c r="AN111" s="1024"/>
      <c r="AO111" s="1025"/>
      <c r="AP111" s="1027" t="s">
        <v>450</v>
      </c>
      <c r="AQ111" s="1028"/>
      <c r="AR111" s="1028"/>
      <c r="AS111" s="1028"/>
      <c r="AT111" s="1029"/>
      <c r="AU111" s="990"/>
      <c r="AV111" s="991"/>
      <c r="AW111" s="991"/>
      <c r="AX111" s="991"/>
      <c r="AY111" s="991"/>
      <c r="AZ111" s="1039" t="s">
        <v>453</v>
      </c>
      <c r="BA111" s="1040"/>
      <c r="BB111" s="1040"/>
      <c r="BC111" s="1040"/>
      <c r="BD111" s="1040"/>
      <c r="BE111" s="1040"/>
      <c r="BF111" s="1040"/>
      <c r="BG111" s="1040"/>
      <c r="BH111" s="1040"/>
      <c r="BI111" s="1040"/>
      <c r="BJ111" s="1040"/>
      <c r="BK111" s="1040"/>
      <c r="BL111" s="1040"/>
      <c r="BM111" s="1040"/>
      <c r="BN111" s="1040"/>
      <c r="BO111" s="1040"/>
      <c r="BP111" s="1041"/>
      <c r="BQ111" s="1009">
        <v>73928</v>
      </c>
      <c r="BR111" s="1010"/>
      <c r="BS111" s="1010"/>
      <c r="BT111" s="1010"/>
      <c r="BU111" s="1010"/>
      <c r="BV111" s="1010">
        <v>55212</v>
      </c>
      <c r="BW111" s="1010"/>
      <c r="BX111" s="1010"/>
      <c r="BY111" s="1010"/>
      <c r="BZ111" s="1010"/>
      <c r="CA111" s="1010">
        <v>37081</v>
      </c>
      <c r="CB111" s="1010"/>
      <c r="CC111" s="1010"/>
      <c r="CD111" s="1010"/>
      <c r="CE111" s="1010"/>
      <c r="CF111" s="1004">
        <v>0.3</v>
      </c>
      <c r="CG111" s="1005"/>
      <c r="CH111" s="1005"/>
      <c r="CI111" s="1005"/>
      <c r="CJ111" s="1005"/>
      <c r="CK111" s="1035"/>
      <c r="CL111" s="1036"/>
      <c r="CM111" s="1006" t="s">
        <v>454</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450</v>
      </c>
      <c r="DH111" s="1010"/>
      <c r="DI111" s="1010"/>
      <c r="DJ111" s="1010"/>
      <c r="DK111" s="1010"/>
      <c r="DL111" s="1010" t="s">
        <v>455</v>
      </c>
      <c r="DM111" s="1010"/>
      <c r="DN111" s="1010"/>
      <c r="DO111" s="1010"/>
      <c r="DP111" s="1010"/>
      <c r="DQ111" s="1010" t="s">
        <v>450</v>
      </c>
      <c r="DR111" s="1010"/>
      <c r="DS111" s="1010"/>
      <c r="DT111" s="1010"/>
      <c r="DU111" s="1010"/>
      <c r="DV111" s="1011" t="s">
        <v>451</v>
      </c>
      <c r="DW111" s="1011"/>
      <c r="DX111" s="1011"/>
      <c r="DY111" s="1011"/>
      <c r="DZ111" s="1012"/>
    </row>
    <row r="112" spans="1:131" s="246" customFormat="1" ht="26.25" customHeight="1" x14ac:dyDescent="0.15">
      <c r="A112" s="1042" t="s">
        <v>456</v>
      </c>
      <c r="B112" s="1043"/>
      <c r="C112" s="1040" t="s">
        <v>457</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450</v>
      </c>
      <c r="AB112" s="1049"/>
      <c r="AC112" s="1049"/>
      <c r="AD112" s="1049"/>
      <c r="AE112" s="1050"/>
      <c r="AF112" s="1051" t="s">
        <v>450</v>
      </c>
      <c r="AG112" s="1049"/>
      <c r="AH112" s="1049"/>
      <c r="AI112" s="1049"/>
      <c r="AJ112" s="1050"/>
      <c r="AK112" s="1051" t="s">
        <v>455</v>
      </c>
      <c r="AL112" s="1049"/>
      <c r="AM112" s="1049"/>
      <c r="AN112" s="1049"/>
      <c r="AO112" s="1050"/>
      <c r="AP112" s="1052" t="s">
        <v>451</v>
      </c>
      <c r="AQ112" s="1053"/>
      <c r="AR112" s="1053"/>
      <c r="AS112" s="1053"/>
      <c r="AT112" s="1054"/>
      <c r="AU112" s="990"/>
      <c r="AV112" s="991"/>
      <c r="AW112" s="991"/>
      <c r="AX112" s="991"/>
      <c r="AY112" s="991"/>
      <c r="AZ112" s="1039" t="s">
        <v>458</v>
      </c>
      <c r="BA112" s="1040"/>
      <c r="BB112" s="1040"/>
      <c r="BC112" s="1040"/>
      <c r="BD112" s="1040"/>
      <c r="BE112" s="1040"/>
      <c r="BF112" s="1040"/>
      <c r="BG112" s="1040"/>
      <c r="BH112" s="1040"/>
      <c r="BI112" s="1040"/>
      <c r="BJ112" s="1040"/>
      <c r="BK112" s="1040"/>
      <c r="BL112" s="1040"/>
      <c r="BM112" s="1040"/>
      <c r="BN112" s="1040"/>
      <c r="BO112" s="1040"/>
      <c r="BP112" s="1041"/>
      <c r="BQ112" s="1009">
        <v>7670312</v>
      </c>
      <c r="BR112" s="1010"/>
      <c r="BS112" s="1010"/>
      <c r="BT112" s="1010"/>
      <c r="BU112" s="1010"/>
      <c r="BV112" s="1010">
        <v>7381507</v>
      </c>
      <c r="BW112" s="1010"/>
      <c r="BX112" s="1010"/>
      <c r="BY112" s="1010"/>
      <c r="BZ112" s="1010"/>
      <c r="CA112" s="1010">
        <v>6825302</v>
      </c>
      <c r="CB112" s="1010"/>
      <c r="CC112" s="1010"/>
      <c r="CD112" s="1010"/>
      <c r="CE112" s="1010"/>
      <c r="CF112" s="1004">
        <v>46.2</v>
      </c>
      <c r="CG112" s="1005"/>
      <c r="CH112" s="1005"/>
      <c r="CI112" s="1005"/>
      <c r="CJ112" s="1005"/>
      <c r="CK112" s="1035"/>
      <c r="CL112" s="1036"/>
      <c r="CM112" s="1006" t="s">
        <v>459</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451</v>
      </c>
      <c r="DH112" s="1010"/>
      <c r="DI112" s="1010"/>
      <c r="DJ112" s="1010"/>
      <c r="DK112" s="1010"/>
      <c r="DL112" s="1010" t="s">
        <v>450</v>
      </c>
      <c r="DM112" s="1010"/>
      <c r="DN112" s="1010"/>
      <c r="DO112" s="1010"/>
      <c r="DP112" s="1010"/>
      <c r="DQ112" s="1010" t="s">
        <v>451</v>
      </c>
      <c r="DR112" s="1010"/>
      <c r="DS112" s="1010"/>
      <c r="DT112" s="1010"/>
      <c r="DU112" s="1010"/>
      <c r="DV112" s="1011" t="s">
        <v>460</v>
      </c>
      <c r="DW112" s="1011"/>
      <c r="DX112" s="1011"/>
      <c r="DY112" s="1011"/>
      <c r="DZ112" s="1012"/>
    </row>
    <row r="113" spans="1:130" s="246" customFormat="1" ht="26.25" customHeight="1" x14ac:dyDescent="0.15">
      <c r="A113" s="1044"/>
      <c r="B113" s="1045"/>
      <c r="C113" s="1040" t="s">
        <v>461</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819713</v>
      </c>
      <c r="AB113" s="1024"/>
      <c r="AC113" s="1024"/>
      <c r="AD113" s="1024"/>
      <c r="AE113" s="1025"/>
      <c r="AF113" s="1026">
        <v>842482</v>
      </c>
      <c r="AG113" s="1024"/>
      <c r="AH113" s="1024"/>
      <c r="AI113" s="1024"/>
      <c r="AJ113" s="1025"/>
      <c r="AK113" s="1026">
        <v>676716</v>
      </c>
      <c r="AL113" s="1024"/>
      <c r="AM113" s="1024"/>
      <c r="AN113" s="1024"/>
      <c r="AO113" s="1025"/>
      <c r="AP113" s="1027">
        <v>4.5999999999999996</v>
      </c>
      <c r="AQ113" s="1028"/>
      <c r="AR113" s="1028"/>
      <c r="AS113" s="1028"/>
      <c r="AT113" s="1029"/>
      <c r="AU113" s="990"/>
      <c r="AV113" s="991"/>
      <c r="AW113" s="991"/>
      <c r="AX113" s="991"/>
      <c r="AY113" s="991"/>
      <c r="AZ113" s="1039" t="s">
        <v>462</v>
      </c>
      <c r="BA113" s="1040"/>
      <c r="BB113" s="1040"/>
      <c r="BC113" s="1040"/>
      <c r="BD113" s="1040"/>
      <c r="BE113" s="1040"/>
      <c r="BF113" s="1040"/>
      <c r="BG113" s="1040"/>
      <c r="BH113" s="1040"/>
      <c r="BI113" s="1040"/>
      <c r="BJ113" s="1040"/>
      <c r="BK113" s="1040"/>
      <c r="BL113" s="1040"/>
      <c r="BM113" s="1040"/>
      <c r="BN113" s="1040"/>
      <c r="BO113" s="1040"/>
      <c r="BP113" s="1041"/>
      <c r="BQ113" s="1009">
        <v>161223</v>
      </c>
      <c r="BR113" s="1010"/>
      <c r="BS113" s="1010"/>
      <c r="BT113" s="1010"/>
      <c r="BU113" s="1010"/>
      <c r="BV113" s="1010">
        <v>134721</v>
      </c>
      <c r="BW113" s="1010"/>
      <c r="BX113" s="1010"/>
      <c r="BY113" s="1010"/>
      <c r="BZ113" s="1010"/>
      <c r="CA113" s="1010">
        <v>107985</v>
      </c>
      <c r="CB113" s="1010"/>
      <c r="CC113" s="1010"/>
      <c r="CD113" s="1010"/>
      <c r="CE113" s="1010"/>
      <c r="CF113" s="1004">
        <v>0.7</v>
      </c>
      <c r="CG113" s="1005"/>
      <c r="CH113" s="1005"/>
      <c r="CI113" s="1005"/>
      <c r="CJ113" s="1005"/>
      <c r="CK113" s="1035"/>
      <c r="CL113" s="1036"/>
      <c r="CM113" s="1006" t="s">
        <v>463</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v>49378</v>
      </c>
      <c r="DH113" s="1049"/>
      <c r="DI113" s="1049"/>
      <c r="DJ113" s="1049"/>
      <c r="DK113" s="1050"/>
      <c r="DL113" s="1051">
        <v>41282</v>
      </c>
      <c r="DM113" s="1049"/>
      <c r="DN113" s="1049"/>
      <c r="DO113" s="1049"/>
      <c r="DP113" s="1050"/>
      <c r="DQ113" s="1051">
        <v>33771</v>
      </c>
      <c r="DR113" s="1049"/>
      <c r="DS113" s="1049"/>
      <c r="DT113" s="1049"/>
      <c r="DU113" s="1050"/>
      <c r="DV113" s="1052">
        <v>0.2</v>
      </c>
      <c r="DW113" s="1053"/>
      <c r="DX113" s="1053"/>
      <c r="DY113" s="1053"/>
      <c r="DZ113" s="1054"/>
    </row>
    <row r="114" spans="1:130" s="246" customFormat="1" ht="26.25" customHeight="1" x14ac:dyDescent="0.15">
      <c r="A114" s="1044"/>
      <c r="B114" s="1045"/>
      <c r="C114" s="1040" t="s">
        <v>464</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28797</v>
      </c>
      <c r="AB114" s="1049"/>
      <c r="AC114" s="1049"/>
      <c r="AD114" s="1049"/>
      <c r="AE114" s="1050"/>
      <c r="AF114" s="1051">
        <v>28416</v>
      </c>
      <c r="AG114" s="1049"/>
      <c r="AH114" s="1049"/>
      <c r="AI114" s="1049"/>
      <c r="AJ114" s="1050"/>
      <c r="AK114" s="1051">
        <v>28385</v>
      </c>
      <c r="AL114" s="1049"/>
      <c r="AM114" s="1049"/>
      <c r="AN114" s="1049"/>
      <c r="AO114" s="1050"/>
      <c r="AP114" s="1052">
        <v>0.2</v>
      </c>
      <c r="AQ114" s="1053"/>
      <c r="AR114" s="1053"/>
      <c r="AS114" s="1053"/>
      <c r="AT114" s="1054"/>
      <c r="AU114" s="990"/>
      <c r="AV114" s="991"/>
      <c r="AW114" s="991"/>
      <c r="AX114" s="991"/>
      <c r="AY114" s="991"/>
      <c r="AZ114" s="1039" t="s">
        <v>465</v>
      </c>
      <c r="BA114" s="1040"/>
      <c r="BB114" s="1040"/>
      <c r="BC114" s="1040"/>
      <c r="BD114" s="1040"/>
      <c r="BE114" s="1040"/>
      <c r="BF114" s="1040"/>
      <c r="BG114" s="1040"/>
      <c r="BH114" s="1040"/>
      <c r="BI114" s="1040"/>
      <c r="BJ114" s="1040"/>
      <c r="BK114" s="1040"/>
      <c r="BL114" s="1040"/>
      <c r="BM114" s="1040"/>
      <c r="BN114" s="1040"/>
      <c r="BO114" s="1040"/>
      <c r="BP114" s="1041"/>
      <c r="BQ114" s="1009">
        <v>4949768</v>
      </c>
      <c r="BR114" s="1010"/>
      <c r="BS114" s="1010"/>
      <c r="BT114" s="1010"/>
      <c r="BU114" s="1010"/>
      <c r="BV114" s="1010">
        <v>4862036</v>
      </c>
      <c r="BW114" s="1010"/>
      <c r="BX114" s="1010"/>
      <c r="BY114" s="1010"/>
      <c r="BZ114" s="1010"/>
      <c r="CA114" s="1010">
        <v>4552359</v>
      </c>
      <c r="CB114" s="1010"/>
      <c r="CC114" s="1010"/>
      <c r="CD114" s="1010"/>
      <c r="CE114" s="1010"/>
      <c r="CF114" s="1004">
        <v>30.8</v>
      </c>
      <c r="CG114" s="1005"/>
      <c r="CH114" s="1005"/>
      <c r="CI114" s="1005"/>
      <c r="CJ114" s="1005"/>
      <c r="CK114" s="1035"/>
      <c r="CL114" s="1036"/>
      <c r="CM114" s="1006" t="s">
        <v>466</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455</v>
      </c>
      <c r="DH114" s="1049"/>
      <c r="DI114" s="1049"/>
      <c r="DJ114" s="1049"/>
      <c r="DK114" s="1050"/>
      <c r="DL114" s="1051" t="s">
        <v>451</v>
      </c>
      <c r="DM114" s="1049"/>
      <c r="DN114" s="1049"/>
      <c r="DO114" s="1049"/>
      <c r="DP114" s="1050"/>
      <c r="DQ114" s="1051" t="s">
        <v>450</v>
      </c>
      <c r="DR114" s="1049"/>
      <c r="DS114" s="1049"/>
      <c r="DT114" s="1049"/>
      <c r="DU114" s="1050"/>
      <c r="DV114" s="1052" t="s">
        <v>455</v>
      </c>
      <c r="DW114" s="1053"/>
      <c r="DX114" s="1053"/>
      <c r="DY114" s="1053"/>
      <c r="DZ114" s="1054"/>
    </row>
    <row r="115" spans="1:130" s="246" customFormat="1" ht="26.25" customHeight="1" x14ac:dyDescent="0.15">
      <c r="A115" s="1044"/>
      <c r="B115" s="1045"/>
      <c r="C115" s="1040" t="s">
        <v>467</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20767</v>
      </c>
      <c r="AB115" s="1024"/>
      <c r="AC115" s="1024"/>
      <c r="AD115" s="1024"/>
      <c r="AE115" s="1025"/>
      <c r="AF115" s="1026">
        <v>20100</v>
      </c>
      <c r="AG115" s="1024"/>
      <c r="AH115" s="1024"/>
      <c r="AI115" s="1024"/>
      <c r="AJ115" s="1025"/>
      <c r="AK115" s="1026">
        <v>19139</v>
      </c>
      <c r="AL115" s="1024"/>
      <c r="AM115" s="1024"/>
      <c r="AN115" s="1024"/>
      <c r="AO115" s="1025"/>
      <c r="AP115" s="1027">
        <v>0.1</v>
      </c>
      <c r="AQ115" s="1028"/>
      <c r="AR115" s="1028"/>
      <c r="AS115" s="1028"/>
      <c r="AT115" s="1029"/>
      <c r="AU115" s="990"/>
      <c r="AV115" s="991"/>
      <c r="AW115" s="991"/>
      <c r="AX115" s="991"/>
      <c r="AY115" s="991"/>
      <c r="AZ115" s="1039" t="s">
        <v>468</v>
      </c>
      <c r="BA115" s="1040"/>
      <c r="BB115" s="1040"/>
      <c r="BC115" s="1040"/>
      <c r="BD115" s="1040"/>
      <c r="BE115" s="1040"/>
      <c r="BF115" s="1040"/>
      <c r="BG115" s="1040"/>
      <c r="BH115" s="1040"/>
      <c r="BI115" s="1040"/>
      <c r="BJ115" s="1040"/>
      <c r="BK115" s="1040"/>
      <c r="BL115" s="1040"/>
      <c r="BM115" s="1040"/>
      <c r="BN115" s="1040"/>
      <c r="BO115" s="1040"/>
      <c r="BP115" s="1041"/>
      <c r="BQ115" s="1009" t="s">
        <v>450</v>
      </c>
      <c r="BR115" s="1010"/>
      <c r="BS115" s="1010"/>
      <c r="BT115" s="1010"/>
      <c r="BU115" s="1010"/>
      <c r="BV115" s="1010" t="s">
        <v>460</v>
      </c>
      <c r="BW115" s="1010"/>
      <c r="BX115" s="1010"/>
      <c r="BY115" s="1010"/>
      <c r="BZ115" s="1010"/>
      <c r="CA115" s="1010" t="s">
        <v>450</v>
      </c>
      <c r="CB115" s="1010"/>
      <c r="CC115" s="1010"/>
      <c r="CD115" s="1010"/>
      <c r="CE115" s="1010"/>
      <c r="CF115" s="1004" t="s">
        <v>451</v>
      </c>
      <c r="CG115" s="1005"/>
      <c r="CH115" s="1005"/>
      <c r="CI115" s="1005"/>
      <c r="CJ115" s="1005"/>
      <c r="CK115" s="1035"/>
      <c r="CL115" s="1036"/>
      <c r="CM115" s="1039" t="s">
        <v>469</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451</v>
      </c>
      <c r="DH115" s="1049"/>
      <c r="DI115" s="1049"/>
      <c r="DJ115" s="1049"/>
      <c r="DK115" s="1050"/>
      <c r="DL115" s="1051" t="s">
        <v>455</v>
      </c>
      <c r="DM115" s="1049"/>
      <c r="DN115" s="1049"/>
      <c r="DO115" s="1049"/>
      <c r="DP115" s="1050"/>
      <c r="DQ115" s="1051" t="s">
        <v>455</v>
      </c>
      <c r="DR115" s="1049"/>
      <c r="DS115" s="1049"/>
      <c r="DT115" s="1049"/>
      <c r="DU115" s="1050"/>
      <c r="DV115" s="1052" t="s">
        <v>450</v>
      </c>
      <c r="DW115" s="1053"/>
      <c r="DX115" s="1053"/>
      <c r="DY115" s="1053"/>
      <c r="DZ115" s="1054"/>
    </row>
    <row r="116" spans="1:130" s="246" customFormat="1" ht="26.25" customHeight="1" x14ac:dyDescent="0.15">
      <c r="A116" s="1046"/>
      <c r="B116" s="1047"/>
      <c r="C116" s="1055" t="s">
        <v>470</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206</v>
      </c>
      <c r="AB116" s="1049"/>
      <c r="AC116" s="1049"/>
      <c r="AD116" s="1049"/>
      <c r="AE116" s="1050"/>
      <c r="AF116" s="1051">
        <v>216</v>
      </c>
      <c r="AG116" s="1049"/>
      <c r="AH116" s="1049"/>
      <c r="AI116" s="1049"/>
      <c r="AJ116" s="1050"/>
      <c r="AK116" s="1051">
        <v>144</v>
      </c>
      <c r="AL116" s="1049"/>
      <c r="AM116" s="1049"/>
      <c r="AN116" s="1049"/>
      <c r="AO116" s="1050"/>
      <c r="AP116" s="1052">
        <v>0</v>
      </c>
      <c r="AQ116" s="1053"/>
      <c r="AR116" s="1053"/>
      <c r="AS116" s="1053"/>
      <c r="AT116" s="1054"/>
      <c r="AU116" s="990"/>
      <c r="AV116" s="991"/>
      <c r="AW116" s="991"/>
      <c r="AX116" s="991"/>
      <c r="AY116" s="991"/>
      <c r="AZ116" s="1057" t="s">
        <v>471</v>
      </c>
      <c r="BA116" s="1058"/>
      <c r="BB116" s="1058"/>
      <c r="BC116" s="1058"/>
      <c r="BD116" s="1058"/>
      <c r="BE116" s="1058"/>
      <c r="BF116" s="1058"/>
      <c r="BG116" s="1058"/>
      <c r="BH116" s="1058"/>
      <c r="BI116" s="1058"/>
      <c r="BJ116" s="1058"/>
      <c r="BK116" s="1058"/>
      <c r="BL116" s="1058"/>
      <c r="BM116" s="1058"/>
      <c r="BN116" s="1058"/>
      <c r="BO116" s="1058"/>
      <c r="BP116" s="1059"/>
      <c r="BQ116" s="1009" t="s">
        <v>451</v>
      </c>
      <c r="BR116" s="1010"/>
      <c r="BS116" s="1010"/>
      <c r="BT116" s="1010"/>
      <c r="BU116" s="1010"/>
      <c r="BV116" s="1010" t="s">
        <v>455</v>
      </c>
      <c r="BW116" s="1010"/>
      <c r="BX116" s="1010"/>
      <c r="BY116" s="1010"/>
      <c r="BZ116" s="1010"/>
      <c r="CA116" s="1010" t="s">
        <v>450</v>
      </c>
      <c r="CB116" s="1010"/>
      <c r="CC116" s="1010"/>
      <c r="CD116" s="1010"/>
      <c r="CE116" s="1010"/>
      <c r="CF116" s="1004" t="s">
        <v>451</v>
      </c>
      <c r="CG116" s="1005"/>
      <c r="CH116" s="1005"/>
      <c r="CI116" s="1005"/>
      <c r="CJ116" s="1005"/>
      <c r="CK116" s="1035"/>
      <c r="CL116" s="1036"/>
      <c r="CM116" s="1006" t="s">
        <v>472</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24550</v>
      </c>
      <c r="DH116" s="1049"/>
      <c r="DI116" s="1049"/>
      <c r="DJ116" s="1049"/>
      <c r="DK116" s="1050"/>
      <c r="DL116" s="1051">
        <v>13930</v>
      </c>
      <c r="DM116" s="1049"/>
      <c r="DN116" s="1049"/>
      <c r="DO116" s="1049"/>
      <c r="DP116" s="1050"/>
      <c r="DQ116" s="1051">
        <v>3310</v>
      </c>
      <c r="DR116" s="1049"/>
      <c r="DS116" s="1049"/>
      <c r="DT116" s="1049"/>
      <c r="DU116" s="1050"/>
      <c r="DV116" s="1052">
        <v>0</v>
      </c>
      <c r="DW116" s="1053"/>
      <c r="DX116" s="1053"/>
      <c r="DY116" s="1053"/>
      <c r="DZ116" s="1054"/>
    </row>
    <row r="117" spans="1:130" s="246" customFormat="1" ht="26.25" customHeight="1" x14ac:dyDescent="0.15">
      <c r="A117" s="994" t="s">
        <v>190</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473</v>
      </c>
      <c r="Z117" s="976"/>
      <c r="AA117" s="1066">
        <v>4622026</v>
      </c>
      <c r="AB117" s="1067"/>
      <c r="AC117" s="1067"/>
      <c r="AD117" s="1067"/>
      <c r="AE117" s="1068"/>
      <c r="AF117" s="1069">
        <v>4249862</v>
      </c>
      <c r="AG117" s="1067"/>
      <c r="AH117" s="1067"/>
      <c r="AI117" s="1067"/>
      <c r="AJ117" s="1068"/>
      <c r="AK117" s="1069">
        <v>3945639</v>
      </c>
      <c r="AL117" s="1067"/>
      <c r="AM117" s="1067"/>
      <c r="AN117" s="1067"/>
      <c r="AO117" s="1068"/>
      <c r="AP117" s="1070"/>
      <c r="AQ117" s="1071"/>
      <c r="AR117" s="1071"/>
      <c r="AS117" s="1071"/>
      <c r="AT117" s="1072"/>
      <c r="AU117" s="990"/>
      <c r="AV117" s="991"/>
      <c r="AW117" s="991"/>
      <c r="AX117" s="991"/>
      <c r="AY117" s="991"/>
      <c r="AZ117" s="1057" t="s">
        <v>474</v>
      </c>
      <c r="BA117" s="1058"/>
      <c r="BB117" s="1058"/>
      <c r="BC117" s="1058"/>
      <c r="BD117" s="1058"/>
      <c r="BE117" s="1058"/>
      <c r="BF117" s="1058"/>
      <c r="BG117" s="1058"/>
      <c r="BH117" s="1058"/>
      <c r="BI117" s="1058"/>
      <c r="BJ117" s="1058"/>
      <c r="BK117" s="1058"/>
      <c r="BL117" s="1058"/>
      <c r="BM117" s="1058"/>
      <c r="BN117" s="1058"/>
      <c r="BO117" s="1058"/>
      <c r="BP117" s="1059"/>
      <c r="BQ117" s="1009" t="s">
        <v>475</v>
      </c>
      <c r="BR117" s="1010"/>
      <c r="BS117" s="1010"/>
      <c r="BT117" s="1010"/>
      <c r="BU117" s="1010"/>
      <c r="BV117" s="1010" t="s">
        <v>460</v>
      </c>
      <c r="BW117" s="1010"/>
      <c r="BX117" s="1010"/>
      <c r="BY117" s="1010"/>
      <c r="BZ117" s="1010"/>
      <c r="CA117" s="1010" t="s">
        <v>460</v>
      </c>
      <c r="CB117" s="1010"/>
      <c r="CC117" s="1010"/>
      <c r="CD117" s="1010"/>
      <c r="CE117" s="1010"/>
      <c r="CF117" s="1004" t="s">
        <v>476</v>
      </c>
      <c r="CG117" s="1005"/>
      <c r="CH117" s="1005"/>
      <c r="CI117" s="1005"/>
      <c r="CJ117" s="1005"/>
      <c r="CK117" s="1035"/>
      <c r="CL117" s="1036"/>
      <c r="CM117" s="1006" t="s">
        <v>477</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478</v>
      </c>
      <c r="DH117" s="1049"/>
      <c r="DI117" s="1049"/>
      <c r="DJ117" s="1049"/>
      <c r="DK117" s="1050"/>
      <c r="DL117" s="1051" t="s">
        <v>479</v>
      </c>
      <c r="DM117" s="1049"/>
      <c r="DN117" s="1049"/>
      <c r="DO117" s="1049"/>
      <c r="DP117" s="1050"/>
      <c r="DQ117" s="1051" t="s">
        <v>480</v>
      </c>
      <c r="DR117" s="1049"/>
      <c r="DS117" s="1049"/>
      <c r="DT117" s="1049"/>
      <c r="DU117" s="1050"/>
      <c r="DV117" s="1052" t="s">
        <v>460</v>
      </c>
      <c r="DW117" s="1053"/>
      <c r="DX117" s="1053"/>
      <c r="DY117" s="1053"/>
      <c r="DZ117" s="1054"/>
    </row>
    <row r="118" spans="1:130" s="246" customFormat="1" ht="26.25" customHeight="1" x14ac:dyDescent="0.15">
      <c r="A118" s="994" t="s">
        <v>445</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443</v>
      </c>
      <c r="AB118" s="975"/>
      <c r="AC118" s="975"/>
      <c r="AD118" s="975"/>
      <c r="AE118" s="976"/>
      <c r="AF118" s="974" t="s">
        <v>309</v>
      </c>
      <c r="AG118" s="975"/>
      <c r="AH118" s="975"/>
      <c r="AI118" s="975"/>
      <c r="AJ118" s="976"/>
      <c r="AK118" s="974" t="s">
        <v>308</v>
      </c>
      <c r="AL118" s="975"/>
      <c r="AM118" s="975"/>
      <c r="AN118" s="975"/>
      <c r="AO118" s="976"/>
      <c r="AP118" s="1061" t="s">
        <v>444</v>
      </c>
      <c r="AQ118" s="1062"/>
      <c r="AR118" s="1062"/>
      <c r="AS118" s="1062"/>
      <c r="AT118" s="1063"/>
      <c r="AU118" s="990"/>
      <c r="AV118" s="991"/>
      <c r="AW118" s="991"/>
      <c r="AX118" s="991"/>
      <c r="AY118" s="991"/>
      <c r="AZ118" s="1064" t="s">
        <v>481</v>
      </c>
      <c r="BA118" s="1055"/>
      <c r="BB118" s="1055"/>
      <c r="BC118" s="1055"/>
      <c r="BD118" s="1055"/>
      <c r="BE118" s="1055"/>
      <c r="BF118" s="1055"/>
      <c r="BG118" s="1055"/>
      <c r="BH118" s="1055"/>
      <c r="BI118" s="1055"/>
      <c r="BJ118" s="1055"/>
      <c r="BK118" s="1055"/>
      <c r="BL118" s="1055"/>
      <c r="BM118" s="1055"/>
      <c r="BN118" s="1055"/>
      <c r="BO118" s="1055"/>
      <c r="BP118" s="1056"/>
      <c r="BQ118" s="1087" t="s">
        <v>130</v>
      </c>
      <c r="BR118" s="1088"/>
      <c r="BS118" s="1088"/>
      <c r="BT118" s="1088"/>
      <c r="BU118" s="1088"/>
      <c r="BV118" s="1088" t="s">
        <v>482</v>
      </c>
      <c r="BW118" s="1088"/>
      <c r="BX118" s="1088"/>
      <c r="BY118" s="1088"/>
      <c r="BZ118" s="1088"/>
      <c r="CA118" s="1088" t="s">
        <v>483</v>
      </c>
      <c r="CB118" s="1088"/>
      <c r="CC118" s="1088"/>
      <c r="CD118" s="1088"/>
      <c r="CE118" s="1088"/>
      <c r="CF118" s="1004" t="s">
        <v>482</v>
      </c>
      <c r="CG118" s="1005"/>
      <c r="CH118" s="1005"/>
      <c r="CI118" s="1005"/>
      <c r="CJ118" s="1005"/>
      <c r="CK118" s="1035"/>
      <c r="CL118" s="1036"/>
      <c r="CM118" s="1006" t="s">
        <v>484</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460</v>
      </c>
      <c r="DH118" s="1049"/>
      <c r="DI118" s="1049"/>
      <c r="DJ118" s="1049"/>
      <c r="DK118" s="1050"/>
      <c r="DL118" s="1051" t="s">
        <v>479</v>
      </c>
      <c r="DM118" s="1049"/>
      <c r="DN118" s="1049"/>
      <c r="DO118" s="1049"/>
      <c r="DP118" s="1050"/>
      <c r="DQ118" s="1051" t="s">
        <v>478</v>
      </c>
      <c r="DR118" s="1049"/>
      <c r="DS118" s="1049"/>
      <c r="DT118" s="1049"/>
      <c r="DU118" s="1050"/>
      <c r="DV118" s="1052" t="s">
        <v>478</v>
      </c>
      <c r="DW118" s="1053"/>
      <c r="DX118" s="1053"/>
      <c r="DY118" s="1053"/>
      <c r="DZ118" s="1054"/>
    </row>
    <row r="119" spans="1:130" s="246" customFormat="1" ht="26.25" customHeight="1" x14ac:dyDescent="0.15">
      <c r="A119" s="1148" t="s">
        <v>448</v>
      </c>
      <c r="B119" s="1034"/>
      <c r="C119" s="1013" t="s">
        <v>449</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480</v>
      </c>
      <c r="AB119" s="982"/>
      <c r="AC119" s="982"/>
      <c r="AD119" s="982"/>
      <c r="AE119" s="983"/>
      <c r="AF119" s="984" t="s">
        <v>483</v>
      </c>
      <c r="AG119" s="982"/>
      <c r="AH119" s="982"/>
      <c r="AI119" s="982"/>
      <c r="AJ119" s="983"/>
      <c r="AK119" s="984" t="s">
        <v>485</v>
      </c>
      <c r="AL119" s="982"/>
      <c r="AM119" s="982"/>
      <c r="AN119" s="982"/>
      <c r="AO119" s="983"/>
      <c r="AP119" s="985" t="s">
        <v>130</v>
      </c>
      <c r="AQ119" s="986"/>
      <c r="AR119" s="986"/>
      <c r="AS119" s="986"/>
      <c r="AT119" s="987"/>
      <c r="AU119" s="992"/>
      <c r="AV119" s="993"/>
      <c r="AW119" s="993"/>
      <c r="AX119" s="993"/>
      <c r="AY119" s="993"/>
      <c r="AZ119" s="277" t="s">
        <v>190</v>
      </c>
      <c r="BA119" s="277"/>
      <c r="BB119" s="277"/>
      <c r="BC119" s="277"/>
      <c r="BD119" s="277"/>
      <c r="BE119" s="277"/>
      <c r="BF119" s="277"/>
      <c r="BG119" s="277"/>
      <c r="BH119" s="277"/>
      <c r="BI119" s="277"/>
      <c r="BJ119" s="277"/>
      <c r="BK119" s="277"/>
      <c r="BL119" s="277"/>
      <c r="BM119" s="277"/>
      <c r="BN119" s="277"/>
      <c r="BO119" s="1065" t="s">
        <v>486</v>
      </c>
      <c r="BP119" s="1096"/>
      <c r="BQ119" s="1087">
        <v>48879866</v>
      </c>
      <c r="BR119" s="1088"/>
      <c r="BS119" s="1088"/>
      <c r="BT119" s="1088"/>
      <c r="BU119" s="1088"/>
      <c r="BV119" s="1088">
        <v>51847457</v>
      </c>
      <c r="BW119" s="1088"/>
      <c r="BX119" s="1088"/>
      <c r="BY119" s="1088"/>
      <c r="BZ119" s="1088"/>
      <c r="CA119" s="1088">
        <v>53919786</v>
      </c>
      <c r="CB119" s="1088"/>
      <c r="CC119" s="1088"/>
      <c r="CD119" s="1088"/>
      <c r="CE119" s="1088"/>
      <c r="CF119" s="1089"/>
      <c r="CG119" s="1090"/>
      <c r="CH119" s="1090"/>
      <c r="CI119" s="1090"/>
      <c r="CJ119" s="1091"/>
      <c r="CK119" s="1037"/>
      <c r="CL119" s="1038"/>
      <c r="CM119" s="1092" t="s">
        <v>487</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488</v>
      </c>
      <c r="DH119" s="1074"/>
      <c r="DI119" s="1074"/>
      <c r="DJ119" s="1074"/>
      <c r="DK119" s="1075"/>
      <c r="DL119" s="1073" t="s">
        <v>483</v>
      </c>
      <c r="DM119" s="1074"/>
      <c r="DN119" s="1074"/>
      <c r="DO119" s="1074"/>
      <c r="DP119" s="1075"/>
      <c r="DQ119" s="1073" t="s">
        <v>482</v>
      </c>
      <c r="DR119" s="1074"/>
      <c r="DS119" s="1074"/>
      <c r="DT119" s="1074"/>
      <c r="DU119" s="1075"/>
      <c r="DV119" s="1076" t="s">
        <v>480</v>
      </c>
      <c r="DW119" s="1077"/>
      <c r="DX119" s="1077"/>
      <c r="DY119" s="1077"/>
      <c r="DZ119" s="1078"/>
    </row>
    <row r="120" spans="1:130" s="246" customFormat="1" ht="26.25" customHeight="1" x14ac:dyDescent="0.15">
      <c r="A120" s="1149"/>
      <c r="B120" s="1036"/>
      <c r="C120" s="1006" t="s">
        <v>454</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476</v>
      </c>
      <c r="AB120" s="1049"/>
      <c r="AC120" s="1049"/>
      <c r="AD120" s="1049"/>
      <c r="AE120" s="1050"/>
      <c r="AF120" s="1051" t="s">
        <v>482</v>
      </c>
      <c r="AG120" s="1049"/>
      <c r="AH120" s="1049"/>
      <c r="AI120" s="1049"/>
      <c r="AJ120" s="1050"/>
      <c r="AK120" s="1051" t="s">
        <v>483</v>
      </c>
      <c r="AL120" s="1049"/>
      <c r="AM120" s="1049"/>
      <c r="AN120" s="1049"/>
      <c r="AO120" s="1050"/>
      <c r="AP120" s="1052" t="s">
        <v>488</v>
      </c>
      <c r="AQ120" s="1053"/>
      <c r="AR120" s="1053"/>
      <c r="AS120" s="1053"/>
      <c r="AT120" s="1054"/>
      <c r="AU120" s="1079" t="s">
        <v>489</v>
      </c>
      <c r="AV120" s="1080"/>
      <c r="AW120" s="1080"/>
      <c r="AX120" s="1080"/>
      <c r="AY120" s="1081"/>
      <c r="AZ120" s="1030" t="s">
        <v>490</v>
      </c>
      <c r="BA120" s="979"/>
      <c r="BB120" s="979"/>
      <c r="BC120" s="979"/>
      <c r="BD120" s="979"/>
      <c r="BE120" s="979"/>
      <c r="BF120" s="979"/>
      <c r="BG120" s="979"/>
      <c r="BH120" s="979"/>
      <c r="BI120" s="979"/>
      <c r="BJ120" s="979"/>
      <c r="BK120" s="979"/>
      <c r="BL120" s="979"/>
      <c r="BM120" s="979"/>
      <c r="BN120" s="979"/>
      <c r="BO120" s="979"/>
      <c r="BP120" s="980"/>
      <c r="BQ120" s="1016">
        <v>12853009</v>
      </c>
      <c r="BR120" s="1017"/>
      <c r="BS120" s="1017"/>
      <c r="BT120" s="1017"/>
      <c r="BU120" s="1017"/>
      <c r="BV120" s="1017">
        <v>12484647</v>
      </c>
      <c r="BW120" s="1017"/>
      <c r="BX120" s="1017"/>
      <c r="BY120" s="1017"/>
      <c r="BZ120" s="1017"/>
      <c r="CA120" s="1017">
        <v>13709010</v>
      </c>
      <c r="CB120" s="1017"/>
      <c r="CC120" s="1017"/>
      <c r="CD120" s="1017"/>
      <c r="CE120" s="1017"/>
      <c r="CF120" s="1031">
        <v>92.8</v>
      </c>
      <c r="CG120" s="1032"/>
      <c r="CH120" s="1032"/>
      <c r="CI120" s="1032"/>
      <c r="CJ120" s="1032"/>
      <c r="CK120" s="1097" t="s">
        <v>491</v>
      </c>
      <c r="CL120" s="1098"/>
      <c r="CM120" s="1098"/>
      <c r="CN120" s="1098"/>
      <c r="CO120" s="1099"/>
      <c r="CP120" s="1105" t="s">
        <v>492</v>
      </c>
      <c r="CQ120" s="1106"/>
      <c r="CR120" s="1106"/>
      <c r="CS120" s="1106"/>
      <c r="CT120" s="1106"/>
      <c r="CU120" s="1106"/>
      <c r="CV120" s="1106"/>
      <c r="CW120" s="1106"/>
      <c r="CX120" s="1106"/>
      <c r="CY120" s="1106"/>
      <c r="CZ120" s="1106"/>
      <c r="DA120" s="1106"/>
      <c r="DB120" s="1106"/>
      <c r="DC120" s="1106"/>
      <c r="DD120" s="1106"/>
      <c r="DE120" s="1106"/>
      <c r="DF120" s="1107"/>
      <c r="DG120" s="1016">
        <v>5321459</v>
      </c>
      <c r="DH120" s="1017"/>
      <c r="DI120" s="1017"/>
      <c r="DJ120" s="1017"/>
      <c r="DK120" s="1017"/>
      <c r="DL120" s="1017">
        <v>5297340</v>
      </c>
      <c r="DM120" s="1017"/>
      <c r="DN120" s="1017"/>
      <c r="DO120" s="1017"/>
      <c r="DP120" s="1017"/>
      <c r="DQ120" s="1017">
        <v>4532088</v>
      </c>
      <c r="DR120" s="1017"/>
      <c r="DS120" s="1017"/>
      <c r="DT120" s="1017"/>
      <c r="DU120" s="1017"/>
      <c r="DV120" s="1018">
        <v>30.7</v>
      </c>
      <c r="DW120" s="1018"/>
      <c r="DX120" s="1018"/>
      <c r="DY120" s="1018"/>
      <c r="DZ120" s="1019"/>
    </row>
    <row r="121" spans="1:130" s="246" customFormat="1" ht="26.25" customHeight="1" x14ac:dyDescent="0.15">
      <c r="A121" s="1149"/>
      <c r="B121" s="1036"/>
      <c r="C121" s="1057" t="s">
        <v>493</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v>9421</v>
      </c>
      <c r="AB121" s="1049"/>
      <c r="AC121" s="1049"/>
      <c r="AD121" s="1049"/>
      <c r="AE121" s="1050"/>
      <c r="AF121" s="1051">
        <v>8973</v>
      </c>
      <c r="AG121" s="1049"/>
      <c r="AH121" s="1049"/>
      <c r="AI121" s="1049"/>
      <c r="AJ121" s="1050"/>
      <c r="AK121" s="1051">
        <v>8233</v>
      </c>
      <c r="AL121" s="1049"/>
      <c r="AM121" s="1049"/>
      <c r="AN121" s="1049"/>
      <c r="AO121" s="1050"/>
      <c r="AP121" s="1052">
        <v>0.1</v>
      </c>
      <c r="AQ121" s="1053"/>
      <c r="AR121" s="1053"/>
      <c r="AS121" s="1053"/>
      <c r="AT121" s="1054"/>
      <c r="AU121" s="1082"/>
      <c r="AV121" s="1083"/>
      <c r="AW121" s="1083"/>
      <c r="AX121" s="1083"/>
      <c r="AY121" s="1084"/>
      <c r="AZ121" s="1039" t="s">
        <v>494</v>
      </c>
      <c r="BA121" s="1040"/>
      <c r="BB121" s="1040"/>
      <c r="BC121" s="1040"/>
      <c r="BD121" s="1040"/>
      <c r="BE121" s="1040"/>
      <c r="BF121" s="1040"/>
      <c r="BG121" s="1040"/>
      <c r="BH121" s="1040"/>
      <c r="BI121" s="1040"/>
      <c r="BJ121" s="1040"/>
      <c r="BK121" s="1040"/>
      <c r="BL121" s="1040"/>
      <c r="BM121" s="1040"/>
      <c r="BN121" s="1040"/>
      <c r="BO121" s="1040"/>
      <c r="BP121" s="1041"/>
      <c r="BQ121" s="1009">
        <v>2493228</v>
      </c>
      <c r="BR121" s="1010"/>
      <c r="BS121" s="1010"/>
      <c r="BT121" s="1010"/>
      <c r="BU121" s="1010"/>
      <c r="BV121" s="1010">
        <v>2681757</v>
      </c>
      <c r="BW121" s="1010"/>
      <c r="BX121" s="1010"/>
      <c r="BY121" s="1010"/>
      <c r="BZ121" s="1010"/>
      <c r="CA121" s="1010">
        <v>2655338</v>
      </c>
      <c r="CB121" s="1010"/>
      <c r="CC121" s="1010"/>
      <c r="CD121" s="1010"/>
      <c r="CE121" s="1010"/>
      <c r="CF121" s="1004">
        <v>18</v>
      </c>
      <c r="CG121" s="1005"/>
      <c r="CH121" s="1005"/>
      <c r="CI121" s="1005"/>
      <c r="CJ121" s="1005"/>
      <c r="CK121" s="1100"/>
      <c r="CL121" s="1101"/>
      <c r="CM121" s="1101"/>
      <c r="CN121" s="1101"/>
      <c r="CO121" s="1102"/>
      <c r="CP121" s="1110" t="s">
        <v>495</v>
      </c>
      <c r="CQ121" s="1111"/>
      <c r="CR121" s="1111"/>
      <c r="CS121" s="1111"/>
      <c r="CT121" s="1111"/>
      <c r="CU121" s="1111"/>
      <c r="CV121" s="1111"/>
      <c r="CW121" s="1111"/>
      <c r="CX121" s="1111"/>
      <c r="CY121" s="1111"/>
      <c r="CZ121" s="1111"/>
      <c r="DA121" s="1111"/>
      <c r="DB121" s="1111"/>
      <c r="DC121" s="1111"/>
      <c r="DD121" s="1111"/>
      <c r="DE121" s="1111"/>
      <c r="DF121" s="1112"/>
      <c r="DG121" s="1009">
        <v>526897</v>
      </c>
      <c r="DH121" s="1010"/>
      <c r="DI121" s="1010"/>
      <c r="DJ121" s="1010"/>
      <c r="DK121" s="1010"/>
      <c r="DL121" s="1010">
        <v>563037</v>
      </c>
      <c r="DM121" s="1010"/>
      <c r="DN121" s="1010"/>
      <c r="DO121" s="1010"/>
      <c r="DP121" s="1010"/>
      <c r="DQ121" s="1010">
        <v>602294</v>
      </c>
      <c r="DR121" s="1010"/>
      <c r="DS121" s="1010"/>
      <c r="DT121" s="1010"/>
      <c r="DU121" s="1010"/>
      <c r="DV121" s="1011">
        <v>4.0999999999999996</v>
      </c>
      <c r="DW121" s="1011"/>
      <c r="DX121" s="1011"/>
      <c r="DY121" s="1011"/>
      <c r="DZ121" s="1012"/>
    </row>
    <row r="122" spans="1:130" s="246" customFormat="1" ht="26.25" customHeight="1" x14ac:dyDescent="0.15">
      <c r="A122" s="1149"/>
      <c r="B122" s="1036"/>
      <c r="C122" s="1006" t="s">
        <v>466</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478</v>
      </c>
      <c r="AB122" s="1049"/>
      <c r="AC122" s="1049"/>
      <c r="AD122" s="1049"/>
      <c r="AE122" s="1050"/>
      <c r="AF122" s="1051" t="s">
        <v>475</v>
      </c>
      <c r="AG122" s="1049"/>
      <c r="AH122" s="1049"/>
      <c r="AI122" s="1049"/>
      <c r="AJ122" s="1050"/>
      <c r="AK122" s="1051" t="s">
        <v>460</v>
      </c>
      <c r="AL122" s="1049"/>
      <c r="AM122" s="1049"/>
      <c r="AN122" s="1049"/>
      <c r="AO122" s="1050"/>
      <c r="AP122" s="1052" t="s">
        <v>460</v>
      </c>
      <c r="AQ122" s="1053"/>
      <c r="AR122" s="1053"/>
      <c r="AS122" s="1053"/>
      <c r="AT122" s="1054"/>
      <c r="AU122" s="1082"/>
      <c r="AV122" s="1083"/>
      <c r="AW122" s="1083"/>
      <c r="AX122" s="1083"/>
      <c r="AY122" s="1084"/>
      <c r="AZ122" s="1064" t="s">
        <v>496</v>
      </c>
      <c r="BA122" s="1055"/>
      <c r="BB122" s="1055"/>
      <c r="BC122" s="1055"/>
      <c r="BD122" s="1055"/>
      <c r="BE122" s="1055"/>
      <c r="BF122" s="1055"/>
      <c r="BG122" s="1055"/>
      <c r="BH122" s="1055"/>
      <c r="BI122" s="1055"/>
      <c r="BJ122" s="1055"/>
      <c r="BK122" s="1055"/>
      <c r="BL122" s="1055"/>
      <c r="BM122" s="1055"/>
      <c r="BN122" s="1055"/>
      <c r="BO122" s="1055"/>
      <c r="BP122" s="1056"/>
      <c r="BQ122" s="1087">
        <v>30228024</v>
      </c>
      <c r="BR122" s="1088"/>
      <c r="BS122" s="1088"/>
      <c r="BT122" s="1088"/>
      <c r="BU122" s="1088"/>
      <c r="BV122" s="1088">
        <v>32701875</v>
      </c>
      <c r="BW122" s="1088"/>
      <c r="BX122" s="1088"/>
      <c r="BY122" s="1088"/>
      <c r="BZ122" s="1088"/>
      <c r="CA122" s="1088">
        <v>34852557</v>
      </c>
      <c r="CB122" s="1088"/>
      <c r="CC122" s="1088"/>
      <c r="CD122" s="1088"/>
      <c r="CE122" s="1088"/>
      <c r="CF122" s="1108">
        <v>235.8</v>
      </c>
      <c r="CG122" s="1109"/>
      <c r="CH122" s="1109"/>
      <c r="CI122" s="1109"/>
      <c r="CJ122" s="1109"/>
      <c r="CK122" s="1100"/>
      <c r="CL122" s="1101"/>
      <c r="CM122" s="1101"/>
      <c r="CN122" s="1101"/>
      <c r="CO122" s="1102"/>
      <c r="CP122" s="1110" t="s">
        <v>497</v>
      </c>
      <c r="CQ122" s="1111"/>
      <c r="CR122" s="1111"/>
      <c r="CS122" s="1111"/>
      <c r="CT122" s="1111"/>
      <c r="CU122" s="1111"/>
      <c r="CV122" s="1111"/>
      <c r="CW122" s="1111"/>
      <c r="CX122" s="1111"/>
      <c r="CY122" s="1111"/>
      <c r="CZ122" s="1111"/>
      <c r="DA122" s="1111"/>
      <c r="DB122" s="1111"/>
      <c r="DC122" s="1111"/>
      <c r="DD122" s="1111"/>
      <c r="DE122" s="1111"/>
      <c r="DF122" s="1112"/>
      <c r="DG122" s="1009">
        <v>373157</v>
      </c>
      <c r="DH122" s="1010"/>
      <c r="DI122" s="1010"/>
      <c r="DJ122" s="1010"/>
      <c r="DK122" s="1010"/>
      <c r="DL122" s="1010">
        <v>437978</v>
      </c>
      <c r="DM122" s="1010"/>
      <c r="DN122" s="1010"/>
      <c r="DO122" s="1010"/>
      <c r="DP122" s="1010"/>
      <c r="DQ122" s="1010">
        <v>490572</v>
      </c>
      <c r="DR122" s="1010"/>
      <c r="DS122" s="1010"/>
      <c r="DT122" s="1010"/>
      <c r="DU122" s="1010"/>
      <c r="DV122" s="1011">
        <v>3.3</v>
      </c>
      <c r="DW122" s="1011"/>
      <c r="DX122" s="1011"/>
      <c r="DY122" s="1011"/>
      <c r="DZ122" s="1012"/>
    </row>
    <row r="123" spans="1:130" s="246" customFormat="1" ht="26.25" customHeight="1" x14ac:dyDescent="0.15">
      <c r="A123" s="1149"/>
      <c r="B123" s="1036"/>
      <c r="C123" s="1006" t="s">
        <v>472</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11346</v>
      </c>
      <c r="AB123" s="1049"/>
      <c r="AC123" s="1049"/>
      <c r="AD123" s="1049"/>
      <c r="AE123" s="1050"/>
      <c r="AF123" s="1051">
        <v>11127</v>
      </c>
      <c r="AG123" s="1049"/>
      <c r="AH123" s="1049"/>
      <c r="AI123" s="1049"/>
      <c r="AJ123" s="1050"/>
      <c r="AK123" s="1051">
        <v>10906</v>
      </c>
      <c r="AL123" s="1049"/>
      <c r="AM123" s="1049"/>
      <c r="AN123" s="1049"/>
      <c r="AO123" s="1050"/>
      <c r="AP123" s="1052">
        <v>0.1</v>
      </c>
      <c r="AQ123" s="1053"/>
      <c r="AR123" s="1053"/>
      <c r="AS123" s="1053"/>
      <c r="AT123" s="1054"/>
      <c r="AU123" s="1085"/>
      <c r="AV123" s="1086"/>
      <c r="AW123" s="1086"/>
      <c r="AX123" s="1086"/>
      <c r="AY123" s="1086"/>
      <c r="AZ123" s="277" t="s">
        <v>190</v>
      </c>
      <c r="BA123" s="277"/>
      <c r="BB123" s="277"/>
      <c r="BC123" s="277"/>
      <c r="BD123" s="277"/>
      <c r="BE123" s="277"/>
      <c r="BF123" s="277"/>
      <c r="BG123" s="277"/>
      <c r="BH123" s="277"/>
      <c r="BI123" s="277"/>
      <c r="BJ123" s="277"/>
      <c r="BK123" s="277"/>
      <c r="BL123" s="277"/>
      <c r="BM123" s="277"/>
      <c r="BN123" s="277"/>
      <c r="BO123" s="1065" t="s">
        <v>498</v>
      </c>
      <c r="BP123" s="1096"/>
      <c r="BQ123" s="1155">
        <v>45574261</v>
      </c>
      <c r="BR123" s="1156"/>
      <c r="BS123" s="1156"/>
      <c r="BT123" s="1156"/>
      <c r="BU123" s="1156"/>
      <c r="BV123" s="1156">
        <v>47868279</v>
      </c>
      <c r="BW123" s="1156"/>
      <c r="BX123" s="1156"/>
      <c r="BY123" s="1156"/>
      <c r="BZ123" s="1156"/>
      <c r="CA123" s="1156">
        <v>51216905</v>
      </c>
      <c r="CB123" s="1156"/>
      <c r="CC123" s="1156"/>
      <c r="CD123" s="1156"/>
      <c r="CE123" s="1156"/>
      <c r="CF123" s="1089"/>
      <c r="CG123" s="1090"/>
      <c r="CH123" s="1090"/>
      <c r="CI123" s="1090"/>
      <c r="CJ123" s="1091"/>
      <c r="CK123" s="1100"/>
      <c r="CL123" s="1101"/>
      <c r="CM123" s="1101"/>
      <c r="CN123" s="1101"/>
      <c r="CO123" s="1102"/>
      <c r="CP123" s="1110" t="s">
        <v>499</v>
      </c>
      <c r="CQ123" s="1111"/>
      <c r="CR123" s="1111"/>
      <c r="CS123" s="1111"/>
      <c r="CT123" s="1111"/>
      <c r="CU123" s="1111"/>
      <c r="CV123" s="1111"/>
      <c r="CW123" s="1111"/>
      <c r="CX123" s="1111"/>
      <c r="CY123" s="1111"/>
      <c r="CZ123" s="1111"/>
      <c r="DA123" s="1111"/>
      <c r="DB123" s="1111"/>
      <c r="DC123" s="1111"/>
      <c r="DD123" s="1111"/>
      <c r="DE123" s="1111"/>
      <c r="DF123" s="1112"/>
      <c r="DG123" s="1048">
        <v>563398</v>
      </c>
      <c r="DH123" s="1049"/>
      <c r="DI123" s="1049"/>
      <c r="DJ123" s="1049"/>
      <c r="DK123" s="1050"/>
      <c r="DL123" s="1051">
        <v>458298</v>
      </c>
      <c r="DM123" s="1049"/>
      <c r="DN123" s="1049"/>
      <c r="DO123" s="1049"/>
      <c r="DP123" s="1050"/>
      <c r="DQ123" s="1051">
        <v>436220</v>
      </c>
      <c r="DR123" s="1049"/>
      <c r="DS123" s="1049"/>
      <c r="DT123" s="1049"/>
      <c r="DU123" s="1050"/>
      <c r="DV123" s="1052">
        <v>3</v>
      </c>
      <c r="DW123" s="1053"/>
      <c r="DX123" s="1053"/>
      <c r="DY123" s="1053"/>
      <c r="DZ123" s="1054"/>
    </row>
    <row r="124" spans="1:130" s="246" customFormat="1" ht="26.25" customHeight="1" thickBot="1" x14ac:dyDescent="0.2">
      <c r="A124" s="1149"/>
      <c r="B124" s="1036"/>
      <c r="C124" s="1006" t="s">
        <v>477</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482</v>
      </c>
      <c r="AB124" s="1049"/>
      <c r="AC124" s="1049"/>
      <c r="AD124" s="1049"/>
      <c r="AE124" s="1050"/>
      <c r="AF124" s="1051" t="s">
        <v>500</v>
      </c>
      <c r="AG124" s="1049"/>
      <c r="AH124" s="1049"/>
      <c r="AI124" s="1049"/>
      <c r="AJ124" s="1050"/>
      <c r="AK124" s="1051" t="s">
        <v>482</v>
      </c>
      <c r="AL124" s="1049"/>
      <c r="AM124" s="1049"/>
      <c r="AN124" s="1049"/>
      <c r="AO124" s="1050"/>
      <c r="AP124" s="1052" t="s">
        <v>478</v>
      </c>
      <c r="AQ124" s="1053"/>
      <c r="AR124" s="1053"/>
      <c r="AS124" s="1053"/>
      <c r="AT124" s="1054"/>
      <c r="AU124" s="1151" t="s">
        <v>501</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21.6</v>
      </c>
      <c r="BR124" s="1118"/>
      <c r="BS124" s="1118"/>
      <c r="BT124" s="1118"/>
      <c r="BU124" s="1118"/>
      <c r="BV124" s="1118">
        <v>26.5</v>
      </c>
      <c r="BW124" s="1118"/>
      <c r="BX124" s="1118"/>
      <c r="BY124" s="1118"/>
      <c r="BZ124" s="1118"/>
      <c r="CA124" s="1118">
        <v>18.2</v>
      </c>
      <c r="CB124" s="1118"/>
      <c r="CC124" s="1118"/>
      <c r="CD124" s="1118"/>
      <c r="CE124" s="1118"/>
      <c r="CF124" s="1119"/>
      <c r="CG124" s="1120"/>
      <c r="CH124" s="1120"/>
      <c r="CI124" s="1120"/>
      <c r="CJ124" s="1121"/>
      <c r="CK124" s="1103"/>
      <c r="CL124" s="1103"/>
      <c r="CM124" s="1103"/>
      <c r="CN124" s="1103"/>
      <c r="CO124" s="1104"/>
      <c r="CP124" s="1110" t="s">
        <v>502</v>
      </c>
      <c r="CQ124" s="1111"/>
      <c r="CR124" s="1111"/>
      <c r="CS124" s="1111"/>
      <c r="CT124" s="1111"/>
      <c r="CU124" s="1111"/>
      <c r="CV124" s="1111"/>
      <c r="CW124" s="1111"/>
      <c r="CX124" s="1111"/>
      <c r="CY124" s="1111"/>
      <c r="CZ124" s="1111"/>
      <c r="DA124" s="1111"/>
      <c r="DB124" s="1111"/>
      <c r="DC124" s="1111"/>
      <c r="DD124" s="1111"/>
      <c r="DE124" s="1111"/>
      <c r="DF124" s="1112"/>
      <c r="DG124" s="1095">
        <v>885401</v>
      </c>
      <c r="DH124" s="1074"/>
      <c r="DI124" s="1074"/>
      <c r="DJ124" s="1074"/>
      <c r="DK124" s="1075"/>
      <c r="DL124" s="1073">
        <v>624854</v>
      </c>
      <c r="DM124" s="1074"/>
      <c r="DN124" s="1074"/>
      <c r="DO124" s="1074"/>
      <c r="DP124" s="1075"/>
      <c r="DQ124" s="1073">
        <v>764128</v>
      </c>
      <c r="DR124" s="1074"/>
      <c r="DS124" s="1074"/>
      <c r="DT124" s="1074"/>
      <c r="DU124" s="1075"/>
      <c r="DV124" s="1076">
        <v>5.2</v>
      </c>
      <c r="DW124" s="1077"/>
      <c r="DX124" s="1077"/>
      <c r="DY124" s="1077"/>
      <c r="DZ124" s="1078"/>
    </row>
    <row r="125" spans="1:130" s="246" customFormat="1" ht="26.25" customHeight="1" x14ac:dyDescent="0.15">
      <c r="A125" s="1149"/>
      <c r="B125" s="1036"/>
      <c r="C125" s="1006" t="s">
        <v>484</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482</v>
      </c>
      <c r="AB125" s="1049"/>
      <c r="AC125" s="1049"/>
      <c r="AD125" s="1049"/>
      <c r="AE125" s="1050"/>
      <c r="AF125" s="1051" t="s">
        <v>478</v>
      </c>
      <c r="AG125" s="1049"/>
      <c r="AH125" s="1049"/>
      <c r="AI125" s="1049"/>
      <c r="AJ125" s="1050"/>
      <c r="AK125" s="1051" t="s">
        <v>478</v>
      </c>
      <c r="AL125" s="1049"/>
      <c r="AM125" s="1049"/>
      <c r="AN125" s="1049"/>
      <c r="AO125" s="1050"/>
      <c r="AP125" s="1052" t="s">
        <v>480</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503</v>
      </c>
      <c r="CL125" s="1098"/>
      <c r="CM125" s="1098"/>
      <c r="CN125" s="1098"/>
      <c r="CO125" s="1099"/>
      <c r="CP125" s="1030" t="s">
        <v>504</v>
      </c>
      <c r="CQ125" s="979"/>
      <c r="CR125" s="979"/>
      <c r="CS125" s="979"/>
      <c r="CT125" s="979"/>
      <c r="CU125" s="979"/>
      <c r="CV125" s="979"/>
      <c r="CW125" s="979"/>
      <c r="CX125" s="979"/>
      <c r="CY125" s="979"/>
      <c r="CZ125" s="979"/>
      <c r="DA125" s="979"/>
      <c r="DB125" s="979"/>
      <c r="DC125" s="979"/>
      <c r="DD125" s="979"/>
      <c r="DE125" s="979"/>
      <c r="DF125" s="980"/>
      <c r="DG125" s="1016" t="s">
        <v>505</v>
      </c>
      <c r="DH125" s="1017"/>
      <c r="DI125" s="1017"/>
      <c r="DJ125" s="1017"/>
      <c r="DK125" s="1017"/>
      <c r="DL125" s="1017" t="s">
        <v>506</v>
      </c>
      <c r="DM125" s="1017"/>
      <c r="DN125" s="1017"/>
      <c r="DO125" s="1017"/>
      <c r="DP125" s="1017"/>
      <c r="DQ125" s="1017" t="s">
        <v>478</v>
      </c>
      <c r="DR125" s="1017"/>
      <c r="DS125" s="1017"/>
      <c r="DT125" s="1017"/>
      <c r="DU125" s="1017"/>
      <c r="DV125" s="1018" t="s">
        <v>478</v>
      </c>
      <c r="DW125" s="1018"/>
      <c r="DX125" s="1018"/>
      <c r="DY125" s="1018"/>
      <c r="DZ125" s="1019"/>
    </row>
    <row r="126" spans="1:130" s="246" customFormat="1" ht="26.25" customHeight="1" thickBot="1" x14ac:dyDescent="0.2">
      <c r="A126" s="1149"/>
      <c r="B126" s="1036"/>
      <c r="C126" s="1006" t="s">
        <v>487</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476</v>
      </c>
      <c r="AB126" s="1049"/>
      <c r="AC126" s="1049"/>
      <c r="AD126" s="1049"/>
      <c r="AE126" s="1050"/>
      <c r="AF126" s="1051" t="s">
        <v>507</v>
      </c>
      <c r="AG126" s="1049"/>
      <c r="AH126" s="1049"/>
      <c r="AI126" s="1049"/>
      <c r="AJ126" s="1050"/>
      <c r="AK126" s="1051" t="s">
        <v>482</v>
      </c>
      <c r="AL126" s="1049"/>
      <c r="AM126" s="1049"/>
      <c r="AN126" s="1049"/>
      <c r="AO126" s="1050"/>
      <c r="AP126" s="1052" t="s">
        <v>507</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508</v>
      </c>
      <c r="CQ126" s="1040"/>
      <c r="CR126" s="1040"/>
      <c r="CS126" s="1040"/>
      <c r="CT126" s="1040"/>
      <c r="CU126" s="1040"/>
      <c r="CV126" s="1040"/>
      <c r="CW126" s="1040"/>
      <c r="CX126" s="1040"/>
      <c r="CY126" s="1040"/>
      <c r="CZ126" s="1040"/>
      <c r="DA126" s="1040"/>
      <c r="DB126" s="1040"/>
      <c r="DC126" s="1040"/>
      <c r="DD126" s="1040"/>
      <c r="DE126" s="1040"/>
      <c r="DF126" s="1041"/>
      <c r="DG126" s="1009" t="s">
        <v>482</v>
      </c>
      <c r="DH126" s="1010"/>
      <c r="DI126" s="1010"/>
      <c r="DJ126" s="1010"/>
      <c r="DK126" s="1010"/>
      <c r="DL126" s="1010" t="s">
        <v>478</v>
      </c>
      <c r="DM126" s="1010"/>
      <c r="DN126" s="1010"/>
      <c r="DO126" s="1010"/>
      <c r="DP126" s="1010"/>
      <c r="DQ126" s="1010" t="s">
        <v>482</v>
      </c>
      <c r="DR126" s="1010"/>
      <c r="DS126" s="1010"/>
      <c r="DT126" s="1010"/>
      <c r="DU126" s="1010"/>
      <c r="DV126" s="1011" t="s">
        <v>476</v>
      </c>
      <c r="DW126" s="1011"/>
      <c r="DX126" s="1011"/>
      <c r="DY126" s="1011"/>
      <c r="DZ126" s="1012"/>
    </row>
    <row r="127" spans="1:130" s="246" customFormat="1" ht="26.25" customHeight="1" x14ac:dyDescent="0.15">
      <c r="A127" s="1150"/>
      <c r="B127" s="1038"/>
      <c r="C127" s="1092" t="s">
        <v>509</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482</v>
      </c>
      <c r="AB127" s="1049"/>
      <c r="AC127" s="1049"/>
      <c r="AD127" s="1049"/>
      <c r="AE127" s="1050"/>
      <c r="AF127" s="1051" t="s">
        <v>483</v>
      </c>
      <c r="AG127" s="1049"/>
      <c r="AH127" s="1049"/>
      <c r="AI127" s="1049"/>
      <c r="AJ127" s="1050"/>
      <c r="AK127" s="1051" t="s">
        <v>507</v>
      </c>
      <c r="AL127" s="1049"/>
      <c r="AM127" s="1049"/>
      <c r="AN127" s="1049"/>
      <c r="AO127" s="1050"/>
      <c r="AP127" s="1052" t="s">
        <v>478</v>
      </c>
      <c r="AQ127" s="1053"/>
      <c r="AR127" s="1053"/>
      <c r="AS127" s="1053"/>
      <c r="AT127" s="1054"/>
      <c r="AU127" s="282"/>
      <c r="AV127" s="282"/>
      <c r="AW127" s="282"/>
      <c r="AX127" s="1122" t="s">
        <v>510</v>
      </c>
      <c r="AY127" s="1123"/>
      <c r="AZ127" s="1123"/>
      <c r="BA127" s="1123"/>
      <c r="BB127" s="1123"/>
      <c r="BC127" s="1123"/>
      <c r="BD127" s="1123"/>
      <c r="BE127" s="1124"/>
      <c r="BF127" s="1125" t="s">
        <v>511</v>
      </c>
      <c r="BG127" s="1123"/>
      <c r="BH127" s="1123"/>
      <c r="BI127" s="1123"/>
      <c r="BJ127" s="1123"/>
      <c r="BK127" s="1123"/>
      <c r="BL127" s="1124"/>
      <c r="BM127" s="1125" t="s">
        <v>512</v>
      </c>
      <c r="BN127" s="1123"/>
      <c r="BO127" s="1123"/>
      <c r="BP127" s="1123"/>
      <c r="BQ127" s="1123"/>
      <c r="BR127" s="1123"/>
      <c r="BS127" s="1124"/>
      <c r="BT127" s="1125" t="s">
        <v>513</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514</v>
      </c>
      <c r="CQ127" s="1040"/>
      <c r="CR127" s="1040"/>
      <c r="CS127" s="1040"/>
      <c r="CT127" s="1040"/>
      <c r="CU127" s="1040"/>
      <c r="CV127" s="1040"/>
      <c r="CW127" s="1040"/>
      <c r="CX127" s="1040"/>
      <c r="CY127" s="1040"/>
      <c r="CZ127" s="1040"/>
      <c r="DA127" s="1040"/>
      <c r="DB127" s="1040"/>
      <c r="DC127" s="1040"/>
      <c r="DD127" s="1040"/>
      <c r="DE127" s="1040"/>
      <c r="DF127" s="1041"/>
      <c r="DG127" s="1009" t="s">
        <v>483</v>
      </c>
      <c r="DH127" s="1010"/>
      <c r="DI127" s="1010"/>
      <c r="DJ127" s="1010"/>
      <c r="DK127" s="1010"/>
      <c r="DL127" s="1010" t="s">
        <v>507</v>
      </c>
      <c r="DM127" s="1010"/>
      <c r="DN127" s="1010"/>
      <c r="DO127" s="1010"/>
      <c r="DP127" s="1010"/>
      <c r="DQ127" s="1010" t="s">
        <v>460</v>
      </c>
      <c r="DR127" s="1010"/>
      <c r="DS127" s="1010"/>
      <c r="DT127" s="1010"/>
      <c r="DU127" s="1010"/>
      <c r="DV127" s="1011" t="s">
        <v>478</v>
      </c>
      <c r="DW127" s="1011"/>
      <c r="DX127" s="1011"/>
      <c r="DY127" s="1011"/>
      <c r="DZ127" s="1012"/>
    </row>
    <row r="128" spans="1:130" s="246" customFormat="1" ht="26.25" customHeight="1" thickBot="1" x14ac:dyDescent="0.2">
      <c r="A128" s="1133" t="s">
        <v>515</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516</v>
      </c>
      <c r="X128" s="1135"/>
      <c r="Y128" s="1135"/>
      <c r="Z128" s="1136"/>
      <c r="AA128" s="1137">
        <v>77083</v>
      </c>
      <c r="AB128" s="1138"/>
      <c r="AC128" s="1138"/>
      <c r="AD128" s="1138"/>
      <c r="AE128" s="1139"/>
      <c r="AF128" s="1140">
        <v>81352</v>
      </c>
      <c r="AG128" s="1138"/>
      <c r="AH128" s="1138"/>
      <c r="AI128" s="1138"/>
      <c r="AJ128" s="1139"/>
      <c r="AK128" s="1140">
        <v>89281</v>
      </c>
      <c r="AL128" s="1138"/>
      <c r="AM128" s="1138"/>
      <c r="AN128" s="1138"/>
      <c r="AO128" s="1139"/>
      <c r="AP128" s="1141"/>
      <c r="AQ128" s="1142"/>
      <c r="AR128" s="1142"/>
      <c r="AS128" s="1142"/>
      <c r="AT128" s="1143"/>
      <c r="AU128" s="282"/>
      <c r="AV128" s="282"/>
      <c r="AW128" s="282"/>
      <c r="AX128" s="978" t="s">
        <v>517</v>
      </c>
      <c r="AY128" s="979"/>
      <c r="AZ128" s="979"/>
      <c r="BA128" s="979"/>
      <c r="BB128" s="979"/>
      <c r="BC128" s="979"/>
      <c r="BD128" s="979"/>
      <c r="BE128" s="980"/>
      <c r="BF128" s="1144" t="s">
        <v>478</v>
      </c>
      <c r="BG128" s="1145"/>
      <c r="BH128" s="1145"/>
      <c r="BI128" s="1145"/>
      <c r="BJ128" s="1145"/>
      <c r="BK128" s="1145"/>
      <c r="BL128" s="1146"/>
      <c r="BM128" s="1144">
        <v>12.62</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518</v>
      </c>
      <c r="CQ128" s="1127"/>
      <c r="CR128" s="1127"/>
      <c r="CS128" s="1127"/>
      <c r="CT128" s="1127"/>
      <c r="CU128" s="1127"/>
      <c r="CV128" s="1127"/>
      <c r="CW128" s="1127"/>
      <c r="CX128" s="1127"/>
      <c r="CY128" s="1127"/>
      <c r="CZ128" s="1127"/>
      <c r="DA128" s="1127"/>
      <c r="DB128" s="1127"/>
      <c r="DC128" s="1127"/>
      <c r="DD128" s="1127"/>
      <c r="DE128" s="1127"/>
      <c r="DF128" s="1128"/>
      <c r="DG128" s="1129" t="s">
        <v>478</v>
      </c>
      <c r="DH128" s="1130"/>
      <c r="DI128" s="1130"/>
      <c r="DJ128" s="1130"/>
      <c r="DK128" s="1130"/>
      <c r="DL128" s="1130" t="s">
        <v>480</v>
      </c>
      <c r="DM128" s="1130"/>
      <c r="DN128" s="1130"/>
      <c r="DO128" s="1130"/>
      <c r="DP128" s="1130"/>
      <c r="DQ128" s="1130" t="s">
        <v>460</v>
      </c>
      <c r="DR128" s="1130"/>
      <c r="DS128" s="1130"/>
      <c r="DT128" s="1130"/>
      <c r="DU128" s="1130"/>
      <c r="DV128" s="1131" t="s">
        <v>505</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519</v>
      </c>
      <c r="X129" s="1164"/>
      <c r="Y129" s="1164"/>
      <c r="Z129" s="1165"/>
      <c r="AA129" s="1048">
        <v>18193456</v>
      </c>
      <c r="AB129" s="1049"/>
      <c r="AC129" s="1049"/>
      <c r="AD129" s="1049"/>
      <c r="AE129" s="1050"/>
      <c r="AF129" s="1051">
        <v>17665905</v>
      </c>
      <c r="AG129" s="1049"/>
      <c r="AH129" s="1049"/>
      <c r="AI129" s="1049"/>
      <c r="AJ129" s="1050"/>
      <c r="AK129" s="1051">
        <v>17392119</v>
      </c>
      <c r="AL129" s="1049"/>
      <c r="AM129" s="1049"/>
      <c r="AN129" s="1049"/>
      <c r="AO129" s="1050"/>
      <c r="AP129" s="1166"/>
      <c r="AQ129" s="1167"/>
      <c r="AR129" s="1167"/>
      <c r="AS129" s="1167"/>
      <c r="AT129" s="1168"/>
      <c r="AU129" s="284"/>
      <c r="AV129" s="284"/>
      <c r="AW129" s="284"/>
      <c r="AX129" s="1157" t="s">
        <v>520</v>
      </c>
      <c r="AY129" s="1040"/>
      <c r="AZ129" s="1040"/>
      <c r="BA129" s="1040"/>
      <c r="BB129" s="1040"/>
      <c r="BC129" s="1040"/>
      <c r="BD129" s="1040"/>
      <c r="BE129" s="1041"/>
      <c r="BF129" s="1158" t="s">
        <v>130</v>
      </c>
      <c r="BG129" s="1159"/>
      <c r="BH129" s="1159"/>
      <c r="BI129" s="1159"/>
      <c r="BJ129" s="1159"/>
      <c r="BK129" s="1159"/>
      <c r="BL129" s="1160"/>
      <c r="BM129" s="1158">
        <v>17.62</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521</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522</v>
      </c>
      <c r="X130" s="1164"/>
      <c r="Y130" s="1164"/>
      <c r="Z130" s="1165"/>
      <c r="AA130" s="1048">
        <v>2897487</v>
      </c>
      <c r="AB130" s="1049"/>
      <c r="AC130" s="1049"/>
      <c r="AD130" s="1049"/>
      <c r="AE130" s="1050"/>
      <c r="AF130" s="1051">
        <v>2678355</v>
      </c>
      <c r="AG130" s="1049"/>
      <c r="AH130" s="1049"/>
      <c r="AI130" s="1049"/>
      <c r="AJ130" s="1050"/>
      <c r="AK130" s="1051">
        <v>2614289</v>
      </c>
      <c r="AL130" s="1049"/>
      <c r="AM130" s="1049"/>
      <c r="AN130" s="1049"/>
      <c r="AO130" s="1050"/>
      <c r="AP130" s="1166"/>
      <c r="AQ130" s="1167"/>
      <c r="AR130" s="1167"/>
      <c r="AS130" s="1167"/>
      <c r="AT130" s="1168"/>
      <c r="AU130" s="284"/>
      <c r="AV130" s="284"/>
      <c r="AW130" s="284"/>
      <c r="AX130" s="1157" t="s">
        <v>523</v>
      </c>
      <c r="AY130" s="1040"/>
      <c r="AZ130" s="1040"/>
      <c r="BA130" s="1040"/>
      <c r="BB130" s="1040"/>
      <c r="BC130" s="1040"/>
      <c r="BD130" s="1040"/>
      <c r="BE130" s="1041"/>
      <c r="BF130" s="1194">
        <v>9.6999999999999993</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524</v>
      </c>
      <c r="X131" s="1202"/>
      <c r="Y131" s="1202"/>
      <c r="Z131" s="1203"/>
      <c r="AA131" s="1095">
        <v>15295969</v>
      </c>
      <c r="AB131" s="1074"/>
      <c r="AC131" s="1074"/>
      <c r="AD131" s="1074"/>
      <c r="AE131" s="1075"/>
      <c r="AF131" s="1073">
        <v>14987550</v>
      </c>
      <c r="AG131" s="1074"/>
      <c r="AH131" s="1074"/>
      <c r="AI131" s="1074"/>
      <c r="AJ131" s="1075"/>
      <c r="AK131" s="1073">
        <v>14777830</v>
      </c>
      <c r="AL131" s="1074"/>
      <c r="AM131" s="1074"/>
      <c r="AN131" s="1074"/>
      <c r="AO131" s="1075"/>
      <c r="AP131" s="1204"/>
      <c r="AQ131" s="1205"/>
      <c r="AR131" s="1205"/>
      <c r="AS131" s="1205"/>
      <c r="AT131" s="1206"/>
      <c r="AU131" s="284"/>
      <c r="AV131" s="284"/>
      <c r="AW131" s="284"/>
      <c r="AX131" s="1176" t="s">
        <v>525</v>
      </c>
      <c r="AY131" s="1127"/>
      <c r="AZ131" s="1127"/>
      <c r="BA131" s="1127"/>
      <c r="BB131" s="1127"/>
      <c r="BC131" s="1127"/>
      <c r="BD131" s="1127"/>
      <c r="BE131" s="1128"/>
      <c r="BF131" s="1177">
        <v>18.2</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526</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527</v>
      </c>
      <c r="W132" s="1187"/>
      <c r="X132" s="1187"/>
      <c r="Y132" s="1187"/>
      <c r="Z132" s="1188"/>
      <c r="AA132" s="1189">
        <v>10.77052392</v>
      </c>
      <c r="AB132" s="1190"/>
      <c r="AC132" s="1190"/>
      <c r="AD132" s="1190"/>
      <c r="AE132" s="1191"/>
      <c r="AF132" s="1192">
        <v>9.9426190400000003</v>
      </c>
      <c r="AG132" s="1190"/>
      <c r="AH132" s="1190"/>
      <c r="AI132" s="1190"/>
      <c r="AJ132" s="1191"/>
      <c r="AK132" s="1192">
        <v>8.4049484939999992</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528</v>
      </c>
      <c r="W133" s="1170"/>
      <c r="X133" s="1170"/>
      <c r="Y133" s="1170"/>
      <c r="Z133" s="1171"/>
      <c r="AA133" s="1172">
        <v>11.4</v>
      </c>
      <c r="AB133" s="1173"/>
      <c r="AC133" s="1173"/>
      <c r="AD133" s="1173"/>
      <c r="AE133" s="1174"/>
      <c r="AF133" s="1172">
        <v>10.7</v>
      </c>
      <c r="AG133" s="1173"/>
      <c r="AH133" s="1173"/>
      <c r="AI133" s="1173"/>
      <c r="AJ133" s="1174"/>
      <c r="AK133" s="1172">
        <v>9.6999999999999993</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rG4fK48zJyYHuL5ET/4bLMZhCaXmAfvLJwtmZW0LsXc0jAZMhoZrGlR1wmPuXQuW9xOzli9Kee/RYkwLf4AbIA==" saltValue="YVK2MCBjJ6k1rZ8XdCOni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529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j83WB/oK9D3FTWcsfvxiORQuF7uBVgF0ZKXEm26TQqco/WNsWoNgtVwEIZbBzJFNGIv0pZwoNyJPyFaiobW5w==" saltValue="WDh6gAGc3mN5kiQMvi7Z7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Fj/Qz8qEcdRLtzxOiSeHiMygL4IvKmAxOaC3H2tHrFXPtMhY3P8riuZ2QKRmQ08lxP/q+r11mEMZAj2xctsnA==" saltValue="efnNu4DNxeR7J6arx2Qqa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530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531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532</v>
      </c>
      <c r="AP7" s="303"/>
      <c r="AQ7" s="304" t="s">
        <v>533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534</v>
      </c>
      <c r="AQ8" s="310" t="s">
        <v>535</v>
      </c>
      <c r="AR8" s="311" t="s">
        <v>536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537</v>
      </c>
      <c r="AL9" s="1213"/>
      <c r="AM9" s="1213"/>
      <c r="AN9" s="1214"/>
      <c r="AO9" s="312">
        <v>5054911</v>
      </c>
      <c r="AP9" s="312">
        <v>95424</v>
      </c>
      <c r="AQ9" s="313">
        <v>62647</v>
      </c>
      <c r="AR9" s="314">
        <v>52.3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538</v>
      </c>
      <c r="AL10" s="1213"/>
      <c r="AM10" s="1213"/>
      <c r="AN10" s="1214"/>
      <c r="AO10" s="315">
        <v>408881</v>
      </c>
      <c r="AP10" s="315">
        <v>7719</v>
      </c>
      <c r="AQ10" s="316">
        <v>5968</v>
      </c>
      <c r="AR10" s="317">
        <v>29.3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539</v>
      </c>
      <c r="AL11" s="1213"/>
      <c r="AM11" s="1213"/>
      <c r="AN11" s="1214"/>
      <c r="AO11" s="315">
        <v>1079665</v>
      </c>
      <c r="AP11" s="315">
        <v>20381</v>
      </c>
      <c r="AQ11" s="316">
        <v>5863</v>
      </c>
      <c r="AR11" s="317">
        <v>247.6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540</v>
      </c>
      <c r="AL12" s="1213"/>
      <c r="AM12" s="1213"/>
      <c r="AN12" s="1214"/>
      <c r="AO12" s="315">
        <v>35516</v>
      </c>
      <c r="AP12" s="315">
        <v>670</v>
      </c>
      <c r="AQ12" s="316">
        <v>1312</v>
      </c>
      <c r="AR12" s="317">
        <v>-48.9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541</v>
      </c>
      <c r="AL13" s="1213"/>
      <c r="AM13" s="1213"/>
      <c r="AN13" s="1214"/>
      <c r="AO13" s="315" t="s">
        <v>542</v>
      </c>
      <c r="AP13" s="315" t="s">
        <v>542</v>
      </c>
      <c r="AQ13" s="316">
        <v>0</v>
      </c>
      <c r="AR13" s="317" t="s">
        <v>542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543</v>
      </c>
      <c r="AL14" s="1213"/>
      <c r="AM14" s="1213"/>
      <c r="AN14" s="1214"/>
      <c r="AO14" s="315">
        <v>73529</v>
      </c>
      <c r="AP14" s="315">
        <v>1388</v>
      </c>
      <c r="AQ14" s="316">
        <v>2308</v>
      </c>
      <c r="AR14" s="317">
        <v>-39.9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544</v>
      </c>
      <c r="AL15" s="1213"/>
      <c r="AM15" s="1213"/>
      <c r="AN15" s="1214"/>
      <c r="AO15" s="315">
        <v>74651</v>
      </c>
      <c r="AP15" s="315">
        <v>1409</v>
      </c>
      <c r="AQ15" s="316">
        <v>1635</v>
      </c>
      <c r="AR15" s="317">
        <v>-13.8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545</v>
      </c>
      <c r="AL16" s="1216"/>
      <c r="AM16" s="1216"/>
      <c r="AN16" s="1217"/>
      <c r="AO16" s="315">
        <v>-494314</v>
      </c>
      <c r="AP16" s="315">
        <v>-9331</v>
      </c>
      <c r="AQ16" s="316">
        <v>-5106</v>
      </c>
      <c r="AR16" s="317">
        <v>82.7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190</v>
      </c>
      <c r="AL17" s="1216"/>
      <c r="AM17" s="1216"/>
      <c r="AN17" s="1217"/>
      <c r="AO17" s="315">
        <v>6232839</v>
      </c>
      <c r="AP17" s="315">
        <v>117661</v>
      </c>
      <c r="AQ17" s="316">
        <v>74627</v>
      </c>
      <c r="AR17" s="317">
        <v>57.7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546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547</v>
      </c>
      <c r="AP20" s="323" t="s">
        <v>548</v>
      </c>
      <c r="AQ20" s="324" t="s">
        <v>549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550</v>
      </c>
      <c r="AL21" s="1208"/>
      <c r="AM21" s="1208"/>
      <c r="AN21" s="1209"/>
      <c r="AO21" s="327">
        <v>9.85</v>
      </c>
      <c r="AP21" s="328">
        <v>7.32</v>
      </c>
      <c r="AQ21" s="329">
        <v>2.5299999999999998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551</v>
      </c>
      <c r="AL22" s="1208"/>
      <c r="AM22" s="1208"/>
      <c r="AN22" s="1209"/>
      <c r="AO22" s="332">
        <v>94.9</v>
      </c>
      <c r="AP22" s="333">
        <v>98.6</v>
      </c>
      <c r="AQ22" s="334">
        <v>-3.7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552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553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554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532</v>
      </c>
      <c r="AP30" s="303"/>
      <c r="AQ30" s="304" t="s">
        <v>533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534</v>
      </c>
      <c r="AQ31" s="310" t="s">
        <v>535</v>
      </c>
      <c r="AR31" s="311" t="s">
        <v>536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555</v>
      </c>
      <c r="AL32" s="1224"/>
      <c r="AM32" s="1224"/>
      <c r="AN32" s="1225"/>
      <c r="AO32" s="342">
        <v>3221255</v>
      </c>
      <c r="AP32" s="342">
        <v>60809</v>
      </c>
      <c r="AQ32" s="343">
        <v>39505</v>
      </c>
      <c r="AR32" s="344">
        <v>53.9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556</v>
      </c>
      <c r="AL33" s="1224"/>
      <c r="AM33" s="1224"/>
      <c r="AN33" s="1225"/>
      <c r="AO33" s="342" t="s">
        <v>542</v>
      </c>
      <c r="AP33" s="342" t="s">
        <v>542</v>
      </c>
      <c r="AQ33" s="343" t="s">
        <v>542</v>
      </c>
      <c r="AR33" s="344" t="s">
        <v>542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557</v>
      </c>
      <c r="AL34" s="1224"/>
      <c r="AM34" s="1224"/>
      <c r="AN34" s="1225"/>
      <c r="AO34" s="342" t="s">
        <v>542</v>
      </c>
      <c r="AP34" s="342" t="s">
        <v>542</v>
      </c>
      <c r="AQ34" s="343">
        <v>56</v>
      </c>
      <c r="AR34" s="344" t="s">
        <v>542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558</v>
      </c>
      <c r="AL35" s="1224"/>
      <c r="AM35" s="1224"/>
      <c r="AN35" s="1225"/>
      <c r="AO35" s="342">
        <v>676716</v>
      </c>
      <c r="AP35" s="342">
        <v>12775</v>
      </c>
      <c r="AQ35" s="343">
        <v>13645</v>
      </c>
      <c r="AR35" s="344">
        <v>-6.4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559</v>
      </c>
      <c r="AL36" s="1224"/>
      <c r="AM36" s="1224"/>
      <c r="AN36" s="1225"/>
      <c r="AO36" s="342">
        <v>28385</v>
      </c>
      <c r="AP36" s="342">
        <v>536</v>
      </c>
      <c r="AQ36" s="343">
        <v>1726</v>
      </c>
      <c r="AR36" s="344">
        <v>-68.900000000000006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560</v>
      </c>
      <c r="AL37" s="1224"/>
      <c r="AM37" s="1224"/>
      <c r="AN37" s="1225"/>
      <c r="AO37" s="342">
        <v>19139</v>
      </c>
      <c r="AP37" s="342">
        <v>361</v>
      </c>
      <c r="AQ37" s="343">
        <v>663</v>
      </c>
      <c r="AR37" s="344">
        <v>-45.6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561</v>
      </c>
      <c r="AL38" s="1227"/>
      <c r="AM38" s="1227"/>
      <c r="AN38" s="1228"/>
      <c r="AO38" s="345">
        <v>144</v>
      </c>
      <c r="AP38" s="345">
        <v>3</v>
      </c>
      <c r="AQ38" s="346">
        <v>1</v>
      </c>
      <c r="AR38" s="334">
        <v>200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562</v>
      </c>
      <c r="AL39" s="1227"/>
      <c r="AM39" s="1227"/>
      <c r="AN39" s="1228"/>
      <c r="AO39" s="342">
        <v>-89281</v>
      </c>
      <c r="AP39" s="342">
        <v>-1685</v>
      </c>
      <c r="AQ39" s="343">
        <v>-5573</v>
      </c>
      <c r="AR39" s="344">
        <v>-69.8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563</v>
      </c>
      <c r="AL40" s="1224"/>
      <c r="AM40" s="1224"/>
      <c r="AN40" s="1225"/>
      <c r="AO40" s="342">
        <v>-2614289</v>
      </c>
      <c r="AP40" s="342">
        <v>-49351</v>
      </c>
      <c r="AQ40" s="343">
        <v>-36518</v>
      </c>
      <c r="AR40" s="344">
        <v>35.1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303</v>
      </c>
      <c r="AL41" s="1230"/>
      <c r="AM41" s="1230"/>
      <c r="AN41" s="1231"/>
      <c r="AO41" s="342">
        <v>1242069</v>
      </c>
      <c r="AP41" s="342">
        <v>23447</v>
      </c>
      <c r="AQ41" s="343">
        <v>13504</v>
      </c>
      <c r="AR41" s="344">
        <v>73.599999999999994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564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565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566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532</v>
      </c>
      <c r="AN49" s="1220" t="s">
        <v>567</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568</v>
      </c>
      <c r="AO50" s="359" t="s">
        <v>569</v>
      </c>
      <c r="AP50" s="360" t="s">
        <v>570</v>
      </c>
      <c r="AQ50" s="361" t="s">
        <v>571</v>
      </c>
      <c r="AR50" s="362" t="s">
        <v>572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573</v>
      </c>
      <c r="AL51" s="355"/>
      <c r="AM51" s="363">
        <v>18113661</v>
      </c>
      <c r="AN51" s="364">
        <v>318931</v>
      </c>
      <c r="AO51" s="365">
        <v>-1.3</v>
      </c>
      <c r="AP51" s="366">
        <v>66255</v>
      </c>
      <c r="AQ51" s="367">
        <v>3.6</v>
      </c>
      <c r="AR51" s="368">
        <v>-4.9000000000000004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574</v>
      </c>
      <c r="AM52" s="371">
        <v>3585636</v>
      </c>
      <c r="AN52" s="372">
        <v>63133</v>
      </c>
      <c r="AO52" s="373">
        <v>25.9</v>
      </c>
      <c r="AP52" s="374">
        <v>31822</v>
      </c>
      <c r="AQ52" s="375">
        <v>8.8000000000000007</v>
      </c>
      <c r="AR52" s="376">
        <v>17.100000000000001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575</v>
      </c>
      <c r="AL53" s="355"/>
      <c r="AM53" s="363">
        <v>23710608</v>
      </c>
      <c r="AN53" s="364">
        <v>423169</v>
      </c>
      <c r="AO53" s="365">
        <v>32.700000000000003</v>
      </c>
      <c r="AP53" s="366">
        <v>92247</v>
      </c>
      <c r="AQ53" s="367">
        <v>39.200000000000003</v>
      </c>
      <c r="AR53" s="368">
        <v>-6.5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574</v>
      </c>
      <c r="AM54" s="371">
        <v>3472353</v>
      </c>
      <c r="AN54" s="372">
        <v>61972</v>
      </c>
      <c r="AO54" s="373">
        <v>-1.8</v>
      </c>
      <c r="AP54" s="374">
        <v>37204</v>
      </c>
      <c r="AQ54" s="375">
        <v>16.899999999999999</v>
      </c>
      <c r="AR54" s="376">
        <v>-18.7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576</v>
      </c>
      <c r="AL55" s="355"/>
      <c r="AM55" s="363">
        <v>16338342</v>
      </c>
      <c r="AN55" s="364">
        <v>296253</v>
      </c>
      <c r="AO55" s="365">
        <v>-30</v>
      </c>
      <c r="AP55" s="366">
        <v>57295</v>
      </c>
      <c r="AQ55" s="367">
        <v>-37.9</v>
      </c>
      <c r="AR55" s="368">
        <v>7.9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574</v>
      </c>
      <c r="AM56" s="371">
        <v>4553461</v>
      </c>
      <c r="AN56" s="372">
        <v>82565</v>
      </c>
      <c r="AO56" s="373">
        <v>33.200000000000003</v>
      </c>
      <c r="AP56" s="374">
        <v>32771</v>
      </c>
      <c r="AQ56" s="375">
        <v>-11.9</v>
      </c>
      <c r="AR56" s="376">
        <v>45.1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577</v>
      </c>
      <c r="AL57" s="355"/>
      <c r="AM57" s="363">
        <v>14207188</v>
      </c>
      <c r="AN57" s="364">
        <v>262324</v>
      </c>
      <c r="AO57" s="365">
        <v>-11.5</v>
      </c>
      <c r="AP57" s="366">
        <v>54110</v>
      </c>
      <c r="AQ57" s="367">
        <v>-5.6</v>
      </c>
      <c r="AR57" s="368">
        <v>-5.9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574</v>
      </c>
      <c r="AM58" s="371">
        <v>5372449</v>
      </c>
      <c r="AN58" s="372">
        <v>99198</v>
      </c>
      <c r="AO58" s="373">
        <v>20.100000000000001</v>
      </c>
      <c r="AP58" s="374">
        <v>30620</v>
      </c>
      <c r="AQ58" s="375">
        <v>-6.6</v>
      </c>
      <c r="AR58" s="376">
        <v>26.7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578</v>
      </c>
      <c r="AL59" s="355"/>
      <c r="AM59" s="363">
        <v>11865850</v>
      </c>
      <c r="AN59" s="364">
        <v>223998</v>
      </c>
      <c r="AO59" s="365">
        <v>-14.6</v>
      </c>
      <c r="AP59" s="366">
        <v>54684</v>
      </c>
      <c r="AQ59" s="367">
        <v>1.1000000000000001</v>
      </c>
      <c r="AR59" s="368">
        <v>-15.7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574</v>
      </c>
      <c r="AM60" s="371">
        <v>5498372</v>
      </c>
      <c r="AN60" s="372">
        <v>103796</v>
      </c>
      <c r="AO60" s="373">
        <v>4.5999999999999996</v>
      </c>
      <c r="AP60" s="374">
        <v>32829</v>
      </c>
      <c r="AQ60" s="375">
        <v>7.2</v>
      </c>
      <c r="AR60" s="376">
        <v>-2.6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579</v>
      </c>
      <c r="AL61" s="377"/>
      <c r="AM61" s="378">
        <v>16847130</v>
      </c>
      <c r="AN61" s="379">
        <v>304935</v>
      </c>
      <c r="AO61" s="380">
        <v>-4.9000000000000004</v>
      </c>
      <c r="AP61" s="381">
        <v>64918</v>
      </c>
      <c r="AQ61" s="382">
        <v>0.1</v>
      </c>
      <c r="AR61" s="368">
        <v>-5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574</v>
      </c>
      <c r="AM62" s="371">
        <v>4496454</v>
      </c>
      <c r="AN62" s="372">
        <v>82133</v>
      </c>
      <c r="AO62" s="373">
        <v>16.399999999999999</v>
      </c>
      <c r="AP62" s="374">
        <v>33049</v>
      </c>
      <c r="AQ62" s="375">
        <v>2.9</v>
      </c>
      <c r="AR62" s="376">
        <v>13.5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NtNnLhbLOjc3ppDv4iWwT90twD9cNHA/BsUQOEJexT3ttXfnBLVM61gvE9RxpVgUjqTWBFpOM6bNMbznsOvMwQ==" saltValue="9w2jyxv6omN98w4tjcwW9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581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ftX7m7FvRfNpgt4Wa5p7XX82lLh7uHWjpnEiZPU1W09gfTEZdoXbL+SByusoNv6/BzS8DZjmJ0AtD8F3hAaRw==" saltValue="XAP6DP8WgZwPkpk5OrdFF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582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tLXCiEt0uenEvd2DLiK2OB0Zt8LfG0NpMzfO6lhiFueg5J4ltj9gl57yrWgtCjX0TNG3hgWBBnI143qyGYqjg==" saltValue="+P8dtOUeyAX5MXph+U2Sj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583</v>
      </c>
      <c r="G46" s="8" t="s">
        <v>584</v>
      </c>
      <c r="H46" s="8" t="s">
        <v>585</v>
      </c>
      <c r="I46" s="8" t="s">
        <v>586</v>
      </c>
      <c r="J46" s="9" t="s">
        <v>587</v>
      </c>
    </row>
    <row r="47" spans="2:10" ht="57.75" customHeight="1" x14ac:dyDescent="0.15">
      <c r="B47" s="10"/>
      <c r="C47" s="1232" t="s">
        <v>3</v>
      </c>
      <c r="D47" s="1232"/>
      <c r="E47" s="1233"/>
      <c r="F47" s="11">
        <v>49.85</v>
      </c>
      <c r="G47" s="12">
        <v>48.27</v>
      </c>
      <c r="H47" s="12">
        <v>51.57</v>
      </c>
      <c r="I47" s="12">
        <v>42.65</v>
      </c>
      <c r="J47" s="13">
        <v>39.46</v>
      </c>
    </row>
    <row r="48" spans="2:10" ht="57.75" customHeight="1" x14ac:dyDescent="0.15">
      <c r="B48" s="14"/>
      <c r="C48" s="1234" t="s">
        <v>4</v>
      </c>
      <c r="D48" s="1234"/>
      <c r="E48" s="1235"/>
      <c r="F48" s="15">
        <v>8.89</v>
      </c>
      <c r="G48" s="16">
        <v>21.52</v>
      </c>
      <c r="H48" s="16">
        <v>13.69</v>
      </c>
      <c r="I48" s="16">
        <v>9.9700000000000006</v>
      </c>
      <c r="J48" s="17">
        <v>11.2</v>
      </c>
    </row>
    <row r="49" spans="2:10" ht="57.75" customHeight="1" thickBot="1" x14ac:dyDescent="0.2">
      <c r="B49" s="18"/>
      <c r="C49" s="1236" t="s">
        <v>5</v>
      </c>
      <c r="D49" s="1236"/>
      <c r="E49" s="1237"/>
      <c r="F49" s="19" t="s">
        <v>588</v>
      </c>
      <c r="G49" s="20">
        <v>11.69</v>
      </c>
      <c r="H49" s="20" t="s">
        <v>589</v>
      </c>
      <c r="I49" s="20" t="s">
        <v>590</v>
      </c>
      <c r="J49" s="21" t="s">
        <v>591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JWoMvaAv5lXbeeCf6RaFNzjL8Bf0YTCKjbyBMWBbLvS3fiPWiQE2I3NNu/4ukVrS2ZQ+yLHnlAPZkk3GcnWFg==" saltValue="806DZWVwFHsZun6bIcc/1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市町村課　財政担当　小野寺（5232）</cp:lastModifiedBy>
  <cp:lastPrinted>2020-03-05T00:42:21Z</cp:lastPrinted>
  <dcterms:created xsi:type="dcterms:W3CDTF">2020-02-10T02:19:11Z</dcterms:created>
  <dcterms:modified xsi:type="dcterms:W3CDTF">2020-09-28T05:01:15Z</dcterms:modified>
  <cp:category/>
</cp:coreProperties>
</file>