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02 宮古市（0310）●〇済\"/>
    </mc:Choice>
  </mc:AlternateContent>
  <xr:revisionPtr revIDLastSave="0" documentId="13_ncr:1_{5E14D460-5B73-4EA1-86F5-128B94C5666E}" xr6:coauthVersionLast="47" xr6:coauthVersionMax="47" xr10:uidLastSave="{00000000-0000-0000-0000-000000000000}"/>
  <bookViews>
    <workbookView xWindow="-28920" yWindow="30" windowWidth="29040" windowHeight="15720" xr2:uid="{90C2F758-461C-4F5C-8425-F1C7CD47C4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AM36" i="10"/>
  <c r="C36" i="10"/>
  <c r="BE35" i="10"/>
  <c r="BW34" i="10"/>
  <c r="C34" i="10"/>
  <c r="BW35" i="10" l="1"/>
  <c r="BW36" i="10" s="1"/>
  <c r="BW37" i="10" s="1"/>
  <c r="BW38"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U34" i="10"/>
  <c r="U35" i="10" s="1"/>
  <c r="U36" i="10" s="1"/>
  <c r="U37" i="10" s="1"/>
  <c r="AM34" i="10" l="1"/>
  <c r="AM35" i="10" s="1"/>
  <c r="BE34" i="10" l="1"/>
</calcChain>
</file>

<file path=xl/sharedStrings.xml><?xml version="1.0" encoding="utf-8"?>
<sst xmlns="http://schemas.openxmlformats.org/spreadsheetml/2006/main" count="1056" uniqueCount="566">
  <si>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</si>
  <si>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</si>
  <si>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</si>
  <si>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</si>
  <si>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</si>
  <si>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</si>
  <si>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</si>
  <si>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</si>
  <si>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</si>
  <si>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</si>
  <si>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</si>
  <si>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</si>
  <si>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</si>
  <si>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</si>
  <si>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</si>
  <si>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</si>
  <si>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</si>
  <si>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</si>
  <si>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</si>
  <si>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</si>
  <si>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</si>
  <si>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</si>
  <si>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</si>
  <si>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</si>
  <si>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</si>
  <si>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</si>
  <si>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</si>
  <si>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</si>
  <si>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</si>
  <si>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</si>
  <si>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</si>
  <si>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</si>
  <si>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</si>
  <si>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</si>
  <si>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</si>
  <si>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</si>
  <si>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</si>
  <si>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</si>
  <si>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</si>
  <si>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</si>
  <si>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</si>
  <si>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</si>
  <si>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</si>
  <si>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</si>
  <si>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</si>
  <si>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</si>
  <si>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</si>
  <si>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</si>
  <si>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</si>
  <si>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</si>
  <si>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</si>
  <si>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</si>
  <si>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</si>
  <si>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</si>
  <si>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</si>
  <si>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</si>
  <si>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</si>
  <si>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</si>
  <si>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</si>
  <si>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</si>
  <si>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</si>
  <si>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</si>
  <si>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</si>
  <si>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</si>
  <si>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</si>
  <si>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</si>
  <si>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</si>
  <si>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</si>
  <si>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</si>
  <si>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</si>
  <si>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</si>
  <si>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</si>
  <si>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</si>
  <si>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</si>
  <si>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</si>
  <si>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</si>
  <si>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</si>
  <si>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</si>
  <si>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</si>
  <si>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</si>
  <si>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</si>
  <si>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</si>
  <si>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</si>
  <si>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</si>
  <si>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</si>
  <si>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</si>
  <si>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</si>
  <si>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</si>
  <si>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</si>
  <si>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</si>
  <si>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</si>
  <si>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</si>
  <si>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</si>
  <si>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</si>
  <si>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</si>
  <si>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</si>
  <si>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</si>
  <si>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</si>
  <si>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</si>
  <si>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</si>
  <si>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</si>
  <si>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</si>
  <si>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</si>
  <si>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</si>
  <si>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</si>
  <si>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</si>
  <si>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</si>
  <si>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</si>
  <si>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</si>
  <si>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</si>
  <si>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</si>
  <si>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</si>
  <si>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</si>
  <si>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</si>
  <si>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</si>
  <si>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</si>
  <si>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</si>
  <si>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</si>
  <si>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</si>
  <si>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</si>
  <si>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</si>
  <si>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</si>
  <si>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</si>
  <si>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</si>
  <si>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</si>
  <si>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</si>
  <si>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</si>
  <si>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</si>
  <si>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</si>
  <si>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</si>
  <si>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</si>
  <si>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</si>
  <si>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</si>
  <si>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</si>
  <si>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</si>
  <si>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</si>
  <si>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</si>
  <si>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</si>
  <si>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</si>
  <si>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</si>
  <si>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</si>
  <si>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</si>
  <si>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</si>
  <si>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</si>
  <si>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</si>
  <si>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</si>
  <si>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</si>
  <si>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</si>
  <si>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</si>
  <si>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</si>
  <si>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</si>
  <si>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</si>
  <si>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</si>
  <si>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</si>
  <si>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</si>
  <si>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</si>
  <si>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</si>
  <si>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</si>
  <si>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</si>
  <si>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</si>
  <si>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</si>
  <si>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</si>
  <si>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</si>
  <si>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</si>
  <si>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</si>
  <si>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</si>
  <si>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</si>
  <si>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</si>
  <si>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</si>
  <si>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</si>
  <si>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</si>
  <si>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</si>
  <si>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</si>
  <si>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</si>
  <si>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</si>
  <si>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</si>
  <si>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</si>
  <si>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</si>
  <si>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</si>
  <si>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</si>
  <si>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</si>
  <si>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</si>
  <si>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</si>
  <si>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</si>
  <si>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</si>
  <si>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</si>
  <si>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</si>
  <si>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</si>
  <si>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</si>
  <si>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</si>
  <si>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</si>
  <si>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</si>
  <si>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</si>
  <si>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</si>
  <si>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</si>
  <si>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</si>
  <si>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</si>
  <si>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</si>
  <si>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</si>
  <si>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</si>
  <si>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</si>
  <si>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</si>
  <si>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</si>
  <si>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岩手県宮古市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</si>
  <si>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</si>
  <si>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</si>
  <si>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</si>
  <si>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</si>
  <si>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</si>
  <si>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</si>
  <si>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</si>
  <si>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</si>
  <si>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</si>
  <si>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</si>
  <si>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</si>
  <si>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</si>
  <si>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</si>
  <si>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</si>
  <si>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</si>
  <si>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</si>
  <si>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</si>
  <si>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</si>
  <si>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</si>
  <si>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</si>
  <si>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</si>
  <si>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</si>
  <si>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</si>
  <si>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</si>
  <si>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</si>
  <si>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</si>
  <si>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</si>
  <si>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</si>
  <si>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</si>
  <si>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</si>
  <si>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</si>
  <si>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</si>
  <si>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</si>
  <si>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</si>
  <si>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</si>
  <si>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</si>
  <si>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</si>
  <si>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</si>
  <si>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</si>
  <si>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</si>
  <si>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</si>
  <si>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</si>
  <si>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</si>
  <si>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</si>
  <si>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</si>
  <si>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</si>
  <si>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</si>
  <si>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</si>
  <si>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</si>
  <si>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</si>
  <si>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</si>
  <si>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</si>
  <si>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</si>
  <si>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</si>
  <si>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</si>
  <si>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</si>
  <si>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</si>
  <si>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</si>
  <si>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</si>
  <si>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</si>
  <si>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</si>
  <si>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</si>
  <si>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</si>
  <si>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</si>
  <si>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</si>
  <si>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</si>
  <si>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</si>
  <si>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</si>
  <si>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</si>
  <si>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</si>
  <si>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</si>
  <si>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</si>
  <si>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</si>
  <si>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</si>
  <si>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</si>
  <si>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</si>
  <si>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</si>
  <si>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</si>
  <si>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</si>
  <si>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</si>
  <si>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</si>
  <si>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</si>
  <si>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</si>
  <si>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</si>
  <si>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</si>
  <si>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</si>
  <si>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</si>
  <si>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</si>
  <si>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</si>
  <si>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</si>
  <si>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</si>
  <si>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</si>
  <si>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</si>
  <si>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</si>
  <si>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</si>
  <si>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</si>
  <si>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</si>
  <si>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</si>
  <si>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</si>
  <si>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</si>
  <si>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</si>
  <si>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</si>
  <si>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</si>
  <si>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</si>
  <si>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</si>
  <si>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</si>
  <si>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</si>
  <si>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</si>
  <si>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</si>
  <si>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</si>
  <si>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</si>
  <si>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</si>
  <si>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</si>
  <si>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</si>
  <si>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</si>
  <si>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</si>
  <si>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</si>
  <si>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</si>
  <si>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</si>
  <si>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</si>
  <si>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</si>
  <si>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</si>
  <si>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</si>
  <si>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</si>
  <si>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</si>
  <si>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</si>
  <si>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</si>
  <si>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</si>
  <si>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</si>
  <si>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</si>
  <si>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</si>
  <si>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</si>
  <si>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</si>
  <si>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</si>
  <si>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</si>
  <si>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</si>
  <si>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</si>
  <si>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</si>
  <si>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</si>
  <si>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</si>
  <si>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</si>
  <si>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</si>
  <si>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</si>
  <si>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</si>
  <si>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</si>
  <si>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</si>
  <si>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</si>
  <si>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</si>
  <si>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</si>
  <si>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</si>
  <si>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岩手県宮古市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</si>
  <si>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</si>
  <si>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</si>
  <si>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</si>
  <si>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</si>
  <si>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</si>
  <si>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</si>
  <si>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</si>
  <si>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</si>
  <si>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</si>
  <si>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</si>
  <si>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</si>
  <si>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</si>
  <si>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</si>
  <si>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</si>
  <si>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</si>
  <si>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</si>
  <si>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</si>
  <si>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</si>
  <si>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</si>
  <si>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</si>
  <si>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宮古市墓地事業特別会計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</si>
  <si>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</si>
  <si>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</si>
  <si>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</si>
  <si>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</si>
  <si>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</si>
  <si>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</si>
  <si>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</si>
  <si>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</si>
  <si>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</si>
  <si>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</si>
  <si>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</si>
  <si>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</si>
  <si>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</si>
  <si>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宮古市国民健康保険事業勘定特別会計</t>
    <phoneticPr fontId="5"/>
  </si>
  <si>
    <t>宮古市国民健康保険診療施設勘定特別会計</t>
    <phoneticPr fontId="5"/>
  </si>
  <si>
    <t>宮古市後期高齢者医療特別会計</t>
    <phoneticPr fontId="5"/>
  </si>
  <si>
    <t>宮古市介護保険事業特別会計</t>
    <phoneticPr fontId="5"/>
  </si>
  <si>
    <t>宮古市水道事業会計</t>
    <phoneticPr fontId="5"/>
  </si>
  <si>
    <t>法適用企業</t>
    <phoneticPr fontId="5"/>
  </si>
  <si>
    <t>宮古市下水道事業会計</t>
    <phoneticPr fontId="5"/>
  </si>
  <si>
    <t>宮古市魚市場事業特別会計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</si>
  <si>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</si>
  <si>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</si>
  <si>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</si>
  <si>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</si>
  <si>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</si>
  <si>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</si>
  <si>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</si>
  <si>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</si>
  <si>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</si>
  <si>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</si>
  <si>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</si>
  <si>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</si>
  <si>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</si>
  <si>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</si>
  <si>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</si>
  <si>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</si>
  <si>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</si>
  <si>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</si>
  <si>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</si>
  <si>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</si>
  <si>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</si>
  <si>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</si>
  <si>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</si>
  <si>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</si>
  <si>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</si>
  <si>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</si>
  <si>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</si>
  <si>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</si>
  <si>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</si>
  <si>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</si>
  <si>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</si>
  <si>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</si>
  <si>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</si>
  <si>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</si>
  <si>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</si>
  <si>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</si>
  <si>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</si>
  <si>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</si>
  <si>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</si>
  <si>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</si>
  <si>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</si>
  <si>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</si>
  <si>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</si>
  <si>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</si>
  <si>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</si>
  <si>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</si>
  <si>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</si>
  <si>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</si>
  <si>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</si>
  <si>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</si>
  <si>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</si>
  <si>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</si>
  <si>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</si>
  <si>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</si>
  <si>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</si>
  <si>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</si>
  <si>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</si>
  <si>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</si>
  <si>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</si>
  <si>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</si>
  <si>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</si>
  <si>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</si>
  <si>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</si>
  <si>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</si>
  <si>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</si>
  <si>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</si>
  <si>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</si>
  <si>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</si>
  <si>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</si>
  <si>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</si>
  <si>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</si>
  <si>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</si>
  <si>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</si>
  <si>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</si>
  <si>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</si>
  <si>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</si>
  <si>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</si>
  <si>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</si>
  <si>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</si>
  <si>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</si>
  <si>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</si>
  <si>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</si>
  <si>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</si>
  <si>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</si>
  <si>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</si>
  <si>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</si>
  <si>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</si>
  <si>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</si>
  <si>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</si>
  <si>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</si>
  <si>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</si>
  <si>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</si>
  <si>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</si>
  <si>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</si>
  <si>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</si>
  <si>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</si>
  <si>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</si>
  <si>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</si>
  <si>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</si>
  <si>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</si>
  <si>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</si>
  <si>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</si>
  <si>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</si>
  <si>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</si>
  <si>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</si>
  <si>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</si>
  <si>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</si>
  <si>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</si>
  <si>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</si>
  <si>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</si>
  <si>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</si>
  <si>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</si>
  <si>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</si>
  <si>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</si>
  <si>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</si>
  <si>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</si>
  <si>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</si>
  <si>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</si>
  <si>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</si>
  <si>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</si>
  <si>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</si>
  <si>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</si>
  <si>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</si>
  <si>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</si>
  <si>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</si>
  <si>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</si>
  <si>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</si>
  <si>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</si>
  <si>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</si>
  <si>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</si>
  <si>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</si>
  <si>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</si>
  <si>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</si>
  <si>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</si>
  <si>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</si>
  <si>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</si>
  <si>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2.69</t>
  </si>
  <si>
    <t>▲ 9.11</t>
  </si>
  <si>
    <t>宮古市水道事業会計</t>
  </si>
  <si>
    <t>一般会計</t>
  </si>
  <si>
    <t>宮古市下水道事業会計</t>
  </si>
  <si>
    <t>宮古市国民健康保険事業勘定特別会計</t>
  </si>
  <si>
    <t>宮古市介護保険事業特別会計</t>
  </si>
  <si>
    <t>宮古市墓地事業特別会計</t>
  </si>
  <si>
    <t>宮古市後期高齢者医療特別会計</t>
  </si>
  <si>
    <t>宮古市国民健康保険診療施設勘定特別会計</t>
  </si>
  <si>
    <t>その他会計（赤字）</t>
  </si>
  <si>
    <t>その他会計（黒字）</t>
  </si>
  <si>
    <t>R02</t>
    <phoneticPr fontId="5"/>
  </si>
  <si>
    <t>R03</t>
    <phoneticPr fontId="5"/>
  </si>
  <si>
    <t>R04</t>
    <phoneticPr fontId="5"/>
  </si>
  <si>
    <t>R05</t>
    <phoneticPr fontId="5"/>
  </si>
  <si>
    <t>R06</t>
    <phoneticPr fontId="5"/>
  </si>
  <si>
    <t>宮古地区産業振興公社</t>
  </si>
  <si>
    <t>新里産業開発公社</t>
  </si>
  <si>
    <t>川井産業振興公社</t>
  </si>
  <si>
    <t>川井交通</t>
  </si>
  <si>
    <t>グリーンピア三陸みやこ</t>
  </si>
  <si>
    <t>-</t>
    <phoneticPr fontId="2"/>
  </si>
  <si>
    <t>宮古地区広域行政組合</t>
  </si>
  <si>
    <t>岩手県市町村総合事務組合（一般会計）</t>
  </si>
  <si>
    <t>岩手県市町村総合事務組合（特別会計）</t>
  </si>
  <si>
    <t>岩手県後期高齢者医療広域連合（一般会計）</t>
  </si>
  <si>
    <t>岩手県後期高齢者医療広域連合（特別会計）</t>
  </si>
  <si>
    <t>公共施設等総合管理基金</t>
    <phoneticPr fontId="5"/>
  </si>
  <si>
    <t>市勢振興基金</t>
    <phoneticPr fontId="5"/>
  </si>
  <si>
    <t>東日本大震災復興基金</t>
    <phoneticPr fontId="5"/>
  </si>
  <si>
    <t>ふるさと宮古創生基金</t>
    <phoneticPr fontId="5"/>
  </si>
  <si>
    <t>奨学基金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</si>
</sst>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F9D2-45E6-B034-2A894B90CD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134559</c:v>
                </c:pt>
                <c:pt idx="1">
                  <c:v>92908</c:v>
                </c:pt>
                <c:pt idx="2">
                  <c:v>75054</c:v>
                </c:pt>
                <c:pt idx="3">
                  <c:v>71281</c:v>
                </c:pt>
                <c:pt idx="4">
                  <c:v>120601</c:v>
                </c:pt>
              </c:numCache>
            </c:numRef>
          </c:val>
          <c:smooth val="0"/>
          <c:extLst>
            <c:ext xmlns:c16="http://schemas.microsoft.com/office/drawing/2014/chart" uri="{C3380CC4-5D6E-409C-BE32-E72D297353CC}">
              <c16:uniqueId val="{00000001-F9D2-45E6-B034-2A894B90CD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8.61</c:v>
                </c:pt>
                <c:pt idx="1">
                  <c:v>6.33</c:v>
                </c:pt>
                <c:pt idx="2">
                  <c:v>5.91</c:v>
                </c:pt>
                <c:pt idx="3">
                  <c:v>9.76</c:v>
                </c:pt>
                <c:pt idx="4">
                  <c:v>5.81</c:v>
                </c:pt>
              </c:numCache>
            </c:numRef>
          </c:val>
          <c:extLst>
            <c:ext xmlns:c16="http://schemas.microsoft.com/office/drawing/2014/chart" uri="{C3380CC4-5D6E-409C-BE32-E72D297353CC}">
              <c16:uniqueId val="{00000000-D879-4C32-933D-7FB593A126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36.119999999999997</c:v>
                </c:pt>
                <c:pt idx="1">
                  <c:v>38.97</c:v>
                </c:pt>
                <c:pt idx="2">
                  <c:v>37.93</c:v>
                </c:pt>
                <c:pt idx="3">
                  <c:v>33.479999999999997</c:v>
                </c:pt>
                <c:pt idx="4">
                  <c:v>27.55</c:v>
                </c:pt>
              </c:numCache>
            </c:numRef>
          </c:val>
          <c:extLst>
            <c:ext xmlns:c16="http://schemas.microsoft.com/office/drawing/2014/chart" uri="{C3380CC4-5D6E-409C-BE32-E72D297353CC}">
              <c16:uniqueId val="{00000001-D879-4C32-933D-7FB593A126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12.44</c:v>
                </c:pt>
                <c:pt idx="2">
                  <c:v>-2.69</c:v>
                </c:pt>
                <c:pt idx="3">
                  <c:v>0.56000000000000005</c:v>
                </c:pt>
                <c:pt idx="4">
                  <c:v>-9.11</c:v>
                </c:pt>
              </c:numCache>
            </c:numRef>
          </c:val>
          <c:smooth val="0"/>
          <c:extLst>
            <c:ext xmlns:c16="http://schemas.microsoft.com/office/drawing/2014/chart" uri="{C3380CC4-5D6E-409C-BE32-E72D297353CC}">
              <c16:uniqueId val="{00000002-D879-4C32-933D-7FB593A126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0.28000000000000003</c:v>
                </c:pt>
                <c:pt idx="4">
                  <c:v>#N/A</c:v>
                </c:pt>
                <c:pt idx="5">
                  <c:v>0.21</c:v>
                </c:pt>
                <c:pt idx="6">
                  <c:v>#N/A</c:v>
                </c:pt>
                <c:pt idx="7">
                  <c:v>0.39</c:v>
                </c:pt>
                <c:pt idx="8">
                  <c:v>#N/A</c:v>
                </c:pt>
                <c:pt idx="9">
                  <c:v>0</c:v>
                </c:pt>
              </c:numCache>
            </c:numRef>
          </c:val>
          <c:extLst>
            <c:ext xmlns:c16="http://schemas.microsoft.com/office/drawing/2014/chart" uri="{C3380CC4-5D6E-409C-BE32-E72D297353CC}">
              <c16:uniqueId val="{00000000-556D-46CF-8A02-451DBD5385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6D-46CF-8A02-451DBD538583}"/>
            </c:ext>
          </c:extLst>
        </c:ser>
        <c:ser>
          <c:idx val="2"/>
          <c:order val="2"/>
          <c:tx>
            <c:strRef>
              <c:f>データシート!$A$29</c:f>
              <c:strCache>
                <c:ptCount val="1"/>
                <c:pt idx="0">
                  <c:v>宮古市国民健康保険診療施設勘定特別会計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6D-46CF-8A02-451DBD538583}"/>
            </c:ext>
          </c:extLst>
        </c:ser>
        <c:ser>
          <c:idx val="3"/>
          <c:order val="3"/>
          <c:tx>
            <c:strRef>
              <c:f>データシート!$A$30</c:f>
              <c:strCache>
                <c:ptCount val="1"/>
                <c:pt idx="0">
                  <c:v>宮古市後期高齢者医療特別会計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556D-46CF-8A02-451DBD538583}"/>
            </c:ext>
          </c:extLst>
        </c:ser>
        <c:ser>
          <c:idx val="4"/>
          <c:order val="4"/>
          <c:tx>
            <c:strRef>
              <c:f>データシート!$A$31</c:f>
              <c:strCache>
                <c:ptCount val="1"/>
                <c:pt idx="0">
                  <c:v>宮古市墓地事業特別会計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0.04</c:v>
                </c:pt>
                <c:pt idx="8">
                  <c:v>#N/A</c:v>
                </c:pt>
                <c:pt idx="9">
                  <c:v>0.04</c:v>
                </c:pt>
              </c:numCache>
            </c:numRef>
          </c:val>
          <c:extLst>
            <c:ext xmlns:c16="http://schemas.microsoft.com/office/drawing/2014/chart" uri="{C3380CC4-5D6E-409C-BE32-E72D297353CC}">
              <c16:uniqueId val="{00000004-556D-46CF-8A02-451DBD538583}"/>
            </c:ext>
          </c:extLst>
        </c:ser>
        <c:ser>
          <c:idx val="5"/>
          <c:order val="5"/>
          <c:tx>
            <c:strRef>
              <c:f>データシート!$A$32</c:f>
              <c:strCache>
                <c:ptCount val="1"/>
                <c:pt idx="0">
                  <c:v>宮古市介護保険事業特別会計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0.93</c:v>
                </c:pt>
                <c:pt idx="4">
                  <c:v>#N/A</c:v>
                </c:pt>
                <c:pt idx="5">
                  <c:v>1.1100000000000001</c:v>
                </c:pt>
                <c:pt idx="6">
                  <c:v>#N/A</c:v>
                </c:pt>
                <c:pt idx="7">
                  <c:v>1.33</c:v>
                </c:pt>
                <c:pt idx="8">
                  <c:v>#N/A</c:v>
                </c:pt>
                <c:pt idx="9">
                  <c:v>0.28000000000000003</c:v>
                </c:pt>
              </c:numCache>
            </c:numRef>
          </c:val>
          <c:extLst>
            <c:ext xmlns:c16="http://schemas.microsoft.com/office/drawing/2014/chart" uri="{C3380CC4-5D6E-409C-BE32-E72D297353CC}">
              <c16:uniqueId val="{00000005-556D-46CF-8A02-451DBD538583}"/>
            </c:ext>
          </c:extLst>
        </c:ser>
        <c:ser>
          <c:idx val="6"/>
          <c:order val="6"/>
          <c:tx>
            <c:strRef>
              <c:f>データシート!$A$33</c:f>
              <c:strCache>
                <c:ptCount val="1"/>
                <c:pt idx="0">
                  <c:v>宮古市国民健康保険事業勘定特別会計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0.47</c:v>
                </c:pt>
                <c:pt idx="4">
                  <c:v>#N/A</c:v>
                </c:pt>
                <c:pt idx="5">
                  <c:v>0.06</c:v>
                </c:pt>
                <c:pt idx="6">
                  <c:v>#N/A</c:v>
                </c:pt>
                <c:pt idx="7">
                  <c:v>0.22</c:v>
                </c:pt>
                <c:pt idx="8">
                  <c:v>#N/A</c:v>
                </c:pt>
                <c:pt idx="9">
                  <c:v>0.47</c:v>
                </c:pt>
              </c:numCache>
            </c:numRef>
          </c:val>
          <c:extLst>
            <c:ext xmlns:c16="http://schemas.microsoft.com/office/drawing/2014/chart" uri="{C3380CC4-5D6E-409C-BE32-E72D297353CC}">
              <c16:uniqueId val="{00000006-556D-46CF-8A02-451DBD538583}"/>
            </c:ext>
          </c:extLst>
        </c:ser>
        <c:ser>
          <c:idx val="7"/>
          <c:order val="7"/>
          <c:tx>
            <c:strRef>
              <c:f>データシート!$A$34</c:f>
              <c:strCache>
                <c:ptCount val="1"/>
                <c:pt idx="0">
                  <c:v>宮古市下水道事業会計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2.97</c:v>
                </c:pt>
                <c:pt idx="2">
                  <c:v>#N/A</c:v>
                </c:pt>
                <c:pt idx="3">
                  <c:v>2.2999999999999998</c:v>
                </c:pt>
                <c:pt idx="4">
                  <c:v>#N/A</c:v>
                </c:pt>
                <c:pt idx="5">
                  <c:v>2.17</c:v>
                </c:pt>
                <c:pt idx="6">
                  <c:v>#N/A</c:v>
                </c:pt>
                <c:pt idx="7">
                  <c:v>2.4300000000000002</c:v>
                </c:pt>
                <c:pt idx="8">
                  <c:v>#N/A</c:v>
                </c:pt>
                <c:pt idx="9">
                  <c:v>3.15</c:v>
                </c:pt>
              </c:numCache>
            </c:numRef>
          </c:val>
          <c:extLst>
            <c:ext xmlns:c16="http://schemas.microsoft.com/office/drawing/2014/chart" uri="{C3380CC4-5D6E-409C-BE32-E72D297353CC}">
              <c16:uniqueId val="{00000007-556D-46CF-8A02-451DBD5385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8.58</c:v>
                </c:pt>
                <c:pt idx="2">
                  <c:v>#N/A</c:v>
                </c:pt>
                <c:pt idx="3">
                  <c:v>6.31</c:v>
                </c:pt>
                <c:pt idx="4">
                  <c:v>#N/A</c:v>
                </c:pt>
                <c:pt idx="5">
                  <c:v>5.9</c:v>
                </c:pt>
                <c:pt idx="6">
                  <c:v>#N/A</c:v>
                </c:pt>
                <c:pt idx="7">
                  <c:v>9.7200000000000006</c:v>
                </c:pt>
                <c:pt idx="8">
                  <c:v>#N/A</c:v>
                </c:pt>
                <c:pt idx="9">
                  <c:v>5.76</c:v>
                </c:pt>
              </c:numCache>
            </c:numRef>
          </c:val>
          <c:extLst>
            <c:ext xmlns:c16="http://schemas.microsoft.com/office/drawing/2014/chart" uri="{C3380CC4-5D6E-409C-BE32-E72D297353CC}">
              <c16:uniqueId val="{00000008-556D-46CF-8A02-451DBD538583}"/>
            </c:ext>
          </c:extLst>
        </c:ser>
        <c:ser>
          <c:idx val="9"/>
          <c:order val="9"/>
          <c:tx>
            <c:strRef>
              <c:f>データシート!$A$36</c:f>
              <c:strCache>
                <c:ptCount val="1"/>
                <c:pt idx="0">
                  <c:v>宮古市水道事業会計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8.3000000000000007</c:v>
                </c:pt>
                <c:pt idx="2">
                  <c:v>#N/A</c:v>
                </c:pt>
                <c:pt idx="3">
                  <c:v>8.24</c:v>
                </c:pt>
                <c:pt idx="4">
                  <c:v>#N/A</c:v>
                </c:pt>
                <c:pt idx="5">
                  <c:v>8.3699999999999992</c:v>
                </c:pt>
                <c:pt idx="6">
                  <c:v>#N/A</c:v>
                </c:pt>
                <c:pt idx="7">
                  <c:v>7.37</c:v>
                </c:pt>
                <c:pt idx="8">
                  <c:v>#N/A</c:v>
                </c:pt>
                <c:pt idx="9">
                  <c:v>5.96</c:v>
                </c:pt>
              </c:numCache>
            </c:numRef>
          </c:val>
          <c:extLst>
            <c:ext xmlns:c16="http://schemas.microsoft.com/office/drawing/2014/chart" uri="{C3380CC4-5D6E-409C-BE32-E72D297353CC}">
              <c16:uniqueId val="{00000009-556D-46CF-8A02-451DBD5385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2794</c:v>
                </c:pt>
                <c:pt idx="5">
                  <c:v>2987</c:v>
                </c:pt>
                <c:pt idx="8">
                  <c:v>2994</c:v>
                </c:pt>
                <c:pt idx="11">
                  <c:v>3158</c:v>
                </c:pt>
                <c:pt idx="14">
                  <c:v>3289</c:v>
                </c:pt>
              </c:numCache>
            </c:numRef>
          </c:val>
          <c:extLst>
            <c:ext xmlns:c16="http://schemas.microsoft.com/office/drawing/2014/chart" uri="{C3380CC4-5D6E-409C-BE32-E72D297353CC}">
              <c16:uniqueId val="{00000000-26E3-444F-8915-49ED53378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E3-444F-8915-49ED53378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2-26E3-444F-8915-49ED53378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19</c:v>
                </c:pt>
                <c:pt idx="9">
                  <c:v>17</c:v>
                </c:pt>
                <c:pt idx="12">
                  <c:v>9</c:v>
                </c:pt>
              </c:numCache>
            </c:numRef>
          </c:val>
          <c:extLst>
            <c:ext xmlns:c16="http://schemas.microsoft.com/office/drawing/2014/chart" uri="{C3380CC4-5D6E-409C-BE32-E72D297353CC}">
              <c16:uniqueId val="{00000003-26E3-444F-8915-49ED53378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732</c:v>
                </c:pt>
                <c:pt idx="3">
                  <c:v>693</c:v>
                </c:pt>
                <c:pt idx="6">
                  <c:v>698</c:v>
                </c:pt>
                <c:pt idx="9">
                  <c:v>788</c:v>
                </c:pt>
                <c:pt idx="12">
                  <c:v>771</c:v>
                </c:pt>
              </c:numCache>
            </c:numRef>
          </c:val>
          <c:extLst>
            <c:ext xmlns:c16="http://schemas.microsoft.com/office/drawing/2014/chart" uri="{C3380CC4-5D6E-409C-BE32-E72D297353CC}">
              <c16:uniqueId val="{00000004-26E3-444F-8915-49ED53378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E3-444F-8915-49ED53378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E3-444F-8915-49ED53378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3256</c:v>
                </c:pt>
                <c:pt idx="3">
                  <c:v>3627</c:v>
                </c:pt>
                <c:pt idx="6">
                  <c:v>3803</c:v>
                </c:pt>
                <c:pt idx="9">
                  <c:v>3969</c:v>
                </c:pt>
                <c:pt idx="12">
                  <c:v>4067</c:v>
                </c:pt>
              </c:numCache>
            </c:numRef>
          </c:val>
          <c:extLst>
            <c:ext xmlns:c16="http://schemas.microsoft.com/office/drawing/2014/chart" uri="{C3380CC4-5D6E-409C-BE32-E72D297353CC}">
              <c16:uniqueId val="{00000007-26E3-444F-8915-49ED53378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1220</c:v>
                </c:pt>
                <c:pt idx="2">
                  <c:v>#N/A</c:v>
                </c:pt>
                <c:pt idx="3">
                  <c:v>#N/A</c:v>
                </c:pt>
                <c:pt idx="4">
                  <c:v>1358</c:v>
                </c:pt>
                <c:pt idx="5">
                  <c:v>#N/A</c:v>
                </c:pt>
                <c:pt idx="6">
                  <c:v>#N/A</c:v>
                </c:pt>
                <c:pt idx="7">
                  <c:v>1531</c:v>
                </c:pt>
                <c:pt idx="8">
                  <c:v>#N/A</c:v>
                </c:pt>
                <c:pt idx="9">
                  <c:v>#N/A</c:v>
                </c:pt>
                <c:pt idx="10">
                  <c:v>1620</c:v>
                </c:pt>
                <c:pt idx="11">
                  <c:v>#N/A</c:v>
                </c:pt>
                <c:pt idx="12">
                  <c:v>#N/A</c:v>
                </c:pt>
                <c:pt idx="13">
                  <c:v>1561</c:v>
                </c:pt>
                <c:pt idx="14">
                  <c:v>#N/A</c:v>
                </c:pt>
              </c:numCache>
            </c:numRef>
          </c:val>
          <c:smooth val="0"/>
          <c:extLst>
            <c:ext xmlns:c16="http://schemas.microsoft.com/office/drawing/2014/chart" uri="{C3380CC4-5D6E-409C-BE32-E72D297353CC}">
              <c16:uniqueId val="{00000008-26E3-444F-8915-49ED53378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37483</c:v>
                </c:pt>
                <c:pt idx="5">
                  <c:v>38767</c:v>
                </c:pt>
                <c:pt idx="8">
                  <c:v>37748</c:v>
                </c:pt>
                <c:pt idx="11">
                  <c:v>37329</c:v>
                </c:pt>
                <c:pt idx="14">
                  <c:v>36619</c:v>
                </c:pt>
              </c:numCache>
            </c:numRef>
          </c:val>
          <c:extLst>
            <c:ext xmlns:c16="http://schemas.microsoft.com/office/drawing/2014/chart" uri="{C3380CC4-5D6E-409C-BE32-E72D297353CC}">
              <c16:uniqueId val="{00000000-B2F1-4892-9BC2-B85F8213E2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2576</c:v>
                </c:pt>
                <c:pt idx="5">
                  <c:v>443</c:v>
                </c:pt>
                <c:pt idx="8">
                  <c:v>494</c:v>
                </c:pt>
                <c:pt idx="11">
                  <c:v>273</c:v>
                </c:pt>
                <c:pt idx="14">
                  <c:v>472</c:v>
                </c:pt>
              </c:numCache>
            </c:numRef>
          </c:val>
          <c:extLst>
            <c:ext xmlns:c16="http://schemas.microsoft.com/office/drawing/2014/chart" uri="{C3380CC4-5D6E-409C-BE32-E72D297353CC}">
              <c16:uniqueId val="{00000001-B2F1-4892-9BC2-B85F8213E2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14681</c:v>
                </c:pt>
                <c:pt idx="5">
                  <c:v>14029</c:v>
                </c:pt>
                <c:pt idx="8">
                  <c:v>14690</c:v>
                </c:pt>
                <c:pt idx="11">
                  <c:v>14008</c:v>
                </c:pt>
                <c:pt idx="14">
                  <c:v>14058</c:v>
                </c:pt>
              </c:numCache>
            </c:numRef>
          </c:val>
          <c:extLst>
            <c:ext xmlns:c16="http://schemas.microsoft.com/office/drawing/2014/chart" uri="{C3380CC4-5D6E-409C-BE32-E72D297353CC}">
              <c16:uniqueId val="{00000002-B2F1-4892-9BC2-B85F8213E2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F1-4892-9BC2-B85F8213E2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F1-4892-9BC2-B85F8213E2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1-4892-9BC2-B85F8213E2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4261</c:v>
                </c:pt>
                <c:pt idx="3">
                  <c:v>4128</c:v>
                </c:pt>
                <c:pt idx="6">
                  <c:v>4011</c:v>
                </c:pt>
                <c:pt idx="9">
                  <c:v>4056</c:v>
                </c:pt>
                <c:pt idx="12">
                  <c:v>3777</c:v>
                </c:pt>
              </c:numCache>
            </c:numRef>
          </c:val>
          <c:extLst>
            <c:ext xmlns:c16="http://schemas.microsoft.com/office/drawing/2014/chart" uri="{C3380CC4-5D6E-409C-BE32-E72D297353CC}">
              <c16:uniqueId val="{00000006-B2F1-4892-9BC2-B85F8213E2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c:v>
                </c:pt>
                <c:pt idx="3">
                  <c:v>54</c:v>
                </c:pt>
                <c:pt idx="6">
                  <c:v>36</c:v>
                </c:pt>
                <c:pt idx="9">
                  <c:v>19</c:v>
                </c:pt>
                <c:pt idx="12">
                  <c:v>10</c:v>
                </c:pt>
              </c:numCache>
            </c:numRef>
          </c:val>
          <c:extLst>
            <c:ext xmlns:c16="http://schemas.microsoft.com/office/drawing/2014/chart" uri="{C3380CC4-5D6E-409C-BE32-E72D297353CC}">
              <c16:uniqueId val="{00000007-B2F1-4892-9BC2-B85F8213E2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6585</c:v>
                </c:pt>
                <c:pt idx="3">
                  <c:v>6074</c:v>
                </c:pt>
                <c:pt idx="6">
                  <c:v>6094</c:v>
                </c:pt>
                <c:pt idx="9">
                  <c:v>5997</c:v>
                </c:pt>
                <c:pt idx="12">
                  <c:v>6145</c:v>
                </c:pt>
              </c:numCache>
            </c:numRef>
          </c:val>
          <c:extLst>
            <c:ext xmlns:c16="http://schemas.microsoft.com/office/drawing/2014/chart" uri="{C3380CC4-5D6E-409C-BE32-E72D297353CC}">
              <c16:uniqueId val="{00000008-B2F1-4892-9BC2-B85F8213E2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c:v>
                </c:pt>
                <c:pt idx="3">
                  <c:v>15</c:v>
                </c:pt>
                <c:pt idx="6">
                  <c:v>10</c:v>
                </c:pt>
                <c:pt idx="9">
                  <c:v>6</c:v>
                </c:pt>
                <c:pt idx="12">
                  <c:v>3</c:v>
                </c:pt>
              </c:numCache>
            </c:numRef>
          </c:val>
          <c:extLst>
            <c:ext xmlns:c16="http://schemas.microsoft.com/office/drawing/2014/chart" uri="{C3380CC4-5D6E-409C-BE32-E72D297353CC}">
              <c16:uniqueId val="{00000009-B2F1-4892-9BC2-B85F8213E2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46961</c:v>
                </c:pt>
                <c:pt idx="3">
                  <c:v>45367</c:v>
                </c:pt>
                <c:pt idx="6">
                  <c:v>44578</c:v>
                </c:pt>
                <c:pt idx="9">
                  <c:v>43194</c:v>
                </c:pt>
                <c:pt idx="12">
                  <c:v>42816</c:v>
                </c:pt>
              </c:numCache>
            </c:numRef>
          </c:val>
          <c:extLst>
            <c:ext xmlns:c16="http://schemas.microsoft.com/office/drawing/2014/chart" uri="{C3380CC4-5D6E-409C-BE32-E72D297353CC}">
              <c16:uniqueId val="{0000000A-B2F1-4892-9BC2-B85F8213E2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3159</c:v>
                </c:pt>
                <c:pt idx="2">
                  <c:v>#N/A</c:v>
                </c:pt>
                <c:pt idx="3">
                  <c:v>#N/A</c:v>
                </c:pt>
                <c:pt idx="4">
                  <c:v>2399</c:v>
                </c:pt>
                <c:pt idx="5">
                  <c:v>#N/A</c:v>
                </c:pt>
                <c:pt idx="6">
                  <c:v>#N/A</c:v>
                </c:pt>
                <c:pt idx="7">
                  <c:v>1796</c:v>
                </c:pt>
                <c:pt idx="8">
                  <c:v>#N/A</c:v>
                </c:pt>
                <c:pt idx="9">
                  <c:v>#N/A</c:v>
                </c:pt>
                <c:pt idx="10">
                  <c:v>1662</c:v>
                </c:pt>
                <c:pt idx="11">
                  <c:v>#N/A</c:v>
                </c:pt>
                <c:pt idx="12">
                  <c:v>#N/A</c:v>
                </c:pt>
                <c:pt idx="13">
                  <c:v>1602</c:v>
                </c:pt>
                <c:pt idx="14">
                  <c:v>#N/A</c:v>
                </c:pt>
              </c:numCache>
            </c:numRef>
          </c:val>
          <c:smooth val="0"/>
          <c:extLst>
            <c:ext xmlns:c16="http://schemas.microsoft.com/office/drawing/2014/chart" uri="{C3380CC4-5D6E-409C-BE32-E72D297353CC}">
              <c16:uniqueId val="{0000000B-B2F1-4892-9BC2-B85F8213E2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6742</c:v>
                </c:pt>
                <c:pt idx="1">
                  <c:v>6030</c:v>
                </c:pt>
                <c:pt idx="2">
                  <c:v>5053</c:v>
                </c:pt>
              </c:numCache>
            </c:numRef>
          </c:val>
          <c:extLst>
            <c:ext xmlns:c16="http://schemas.microsoft.com/office/drawing/2014/chart" uri="{C3380CC4-5D6E-409C-BE32-E72D297353CC}">
              <c16:uniqueId val="{00000000-2E94-4889-BEC0-04465D292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3884</c:v>
                </c:pt>
                <c:pt idx="1">
                  <c:v>4094</c:v>
                </c:pt>
                <c:pt idx="2">
                  <c:v>4436</c:v>
                </c:pt>
              </c:numCache>
            </c:numRef>
          </c:val>
          <c:extLst>
            <c:ext xmlns:c16="http://schemas.microsoft.com/office/drawing/2014/chart" uri="{C3380CC4-5D6E-409C-BE32-E72D297353CC}">
              <c16:uniqueId val="{00000001-2E94-4889-BEC0-04465D292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4736</c:v>
                </c:pt>
                <c:pt idx="1">
                  <c:v>4106</c:v>
                </c:pt>
                <c:pt idx="2">
                  <c:v>3802</c:v>
                </c:pt>
              </c:numCache>
            </c:numRef>
          </c:val>
          <c:extLst>
            <c:ext xmlns:c16="http://schemas.microsoft.com/office/drawing/2014/chart" uri="{C3380CC4-5D6E-409C-BE32-E72D297353CC}">
              <c16:uniqueId val="{00000002-2E94-4889-BEC0-04465D292C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元利償還金については、過疎対策事業の元金償還開始などにより、前年度と比較し、</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百万円の増となった</a:t>
          </a:r>
          <a:r>
            <a:rPr kumimoji="1" lang="ja-JP" altLang="en-US" sz="1100">
              <a:solidFill>
                <a:schemeClr val="dk1"/>
              </a:solidFill>
              <a:effectLst/>
              <a:latin typeface="+mn-lt"/>
              <a:ea typeface="+mn-ea"/>
              <a:cs typeface="+mn-cs"/>
            </a:rPr>
            <a:t>ものの、</a:t>
          </a:r>
          <a:r>
            <a:rPr kumimoji="1" lang="ja-JP" altLang="ja-JP" sz="1100">
              <a:solidFill>
                <a:schemeClr val="tx1"/>
              </a:solidFill>
              <a:effectLst/>
              <a:latin typeface="+mn-lt"/>
              <a:ea typeface="+mn-ea"/>
              <a:cs typeface="+mn-cs"/>
            </a:rPr>
            <a:t>算入公債費等も前年度と比較し、</a:t>
          </a:r>
          <a:r>
            <a:rPr kumimoji="1" lang="en-US" altLang="ja-JP" sz="1100">
              <a:solidFill>
                <a:schemeClr val="tx1"/>
              </a:solidFill>
              <a:effectLst/>
              <a:latin typeface="+mn-lt"/>
              <a:ea typeface="+mn-ea"/>
              <a:cs typeface="+mn-cs"/>
            </a:rPr>
            <a:t>131</a:t>
          </a:r>
          <a:r>
            <a:rPr kumimoji="1" lang="ja-JP" altLang="ja-JP" sz="1100">
              <a:solidFill>
                <a:schemeClr val="tx1"/>
              </a:solidFill>
              <a:effectLst/>
              <a:latin typeface="+mn-lt"/>
              <a:ea typeface="+mn-ea"/>
              <a:cs typeface="+mn-cs"/>
            </a:rPr>
            <a:t>百万円の増となった。これ</a:t>
          </a:r>
          <a:r>
            <a:rPr kumimoji="1" lang="ja-JP" altLang="en-US" sz="1100">
              <a:solidFill>
                <a:schemeClr val="tx1"/>
              </a:solidFill>
              <a:effectLst/>
              <a:latin typeface="+mn-lt"/>
              <a:ea typeface="+mn-ea"/>
              <a:cs typeface="+mn-cs"/>
            </a:rPr>
            <a:t>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要因となり、実質公債費比率の分子は、前年度と比較し、</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000">
            <a:effectLst/>
          </a:endParaRPr>
        </a:p>
        <a:p>
          <a:r>
            <a:rPr kumimoji="1" lang="ja-JP" altLang="en-US" sz="1100">
              <a:solidFill>
                <a:schemeClr val="dk1"/>
              </a:solidFill>
              <a:effectLst/>
              <a:latin typeface="+mn-lt"/>
              <a:ea typeface="+mn-ea"/>
              <a:cs typeface="+mn-cs"/>
            </a:rPr>
            <a:t>令和６年度は一時的に減となったものの、</a:t>
          </a:r>
          <a:r>
            <a:rPr kumimoji="1" lang="ja-JP" altLang="ja-JP" sz="1100">
              <a:solidFill>
                <a:schemeClr val="dk1"/>
              </a:solidFill>
              <a:effectLst/>
              <a:latin typeface="+mn-lt"/>
              <a:ea typeface="+mn-ea"/>
              <a:cs typeface="+mn-cs"/>
            </a:rPr>
            <a:t>今後も実質公債費比率の分子は増傾向が続くと見込まれることから、普通建設事業については慎重に事業を選択するとともに、国県補助金等、地方債以外の財源確保に努め、公債費負担の適正化を図っていく。</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地方債の現在高については、計画どおりに償還を行ったことに伴い、</a:t>
          </a:r>
          <a:r>
            <a:rPr kumimoji="1" lang="en-US" altLang="ja-JP" sz="1100">
              <a:solidFill>
                <a:schemeClr val="dk1"/>
              </a:solidFill>
              <a:effectLst/>
              <a:latin typeface="+mn-lt"/>
              <a:ea typeface="+mn-ea"/>
              <a:cs typeface="+mn-cs"/>
            </a:rPr>
            <a:t>378</a:t>
          </a:r>
          <a:r>
            <a:rPr kumimoji="1" lang="ja-JP" altLang="ja-JP" sz="1100">
              <a:solidFill>
                <a:schemeClr val="dk1"/>
              </a:solidFill>
              <a:effectLst/>
              <a:latin typeface="+mn-lt"/>
              <a:ea typeface="+mn-ea"/>
              <a:cs typeface="+mn-cs"/>
            </a:rPr>
            <a:t>百万円の減となった。</a:t>
          </a:r>
          <a:endParaRPr lang="ja-JP" altLang="ja-JP" sz="1200">
            <a:effectLst/>
          </a:endParaRPr>
        </a:p>
        <a:p>
          <a:r>
            <a:rPr kumimoji="1" lang="ja-JP" altLang="ja-JP" sz="1100">
              <a:solidFill>
                <a:schemeClr val="dk1"/>
              </a:solidFill>
              <a:effectLst/>
              <a:latin typeface="+mn-lt"/>
              <a:ea typeface="+mn-ea"/>
              <a:cs typeface="+mn-cs"/>
            </a:rPr>
            <a:t>　充当可能基金については東日本大震災以後大きく増加した後、横ばい傾向であったが、ここ数年増減を繰り返しており、令和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年度については基金充当額が</a:t>
          </a:r>
          <a:r>
            <a:rPr kumimoji="1" lang="ja-JP" altLang="en-US" sz="1100">
              <a:solidFill>
                <a:schemeClr val="dk1"/>
              </a:solidFill>
              <a:effectLst/>
              <a:latin typeface="+mn-lt"/>
              <a:ea typeface="+mn-ea"/>
              <a:cs typeface="+mn-cs"/>
            </a:rPr>
            <a:t>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子ども・子育て幸せ基金や産業振興基金の積立金の増等により、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前年度と横ばいになった</a:t>
          </a:r>
          <a:r>
            <a:rPr kumimoji="1" lang="ja-JP" altLang="ja-JP" sz="1100">
              <a:solidFill>
                <a:schemeClr val="dk1"/>
              </a:solidFill>
              <a:effectLst/>
              <a:latin typeface="+mn-lt"/>
              <a:ea typeface="+mn-ea"/>
              <a:cs typeface="+mn-cs"/>
            </a:rPr>
            <a:t>。</a:t>
          </a:r>
          <a:endParaRPr lang="ja-JP" altLang="ja-JP" sz="1200">
            <a:effectLst/>
          </a:endParaRPr>
        </a:p>
        <a:p>
          <a:r>
            <a:rPr kumimoji="1" lang="ja-JP" altLang="ja-JP" sz="1100">
              <a:solidFill>
                <a:schemeClr val="dk1"/>
              </a:solidFill>
              <a:effectLst/>
              <a:latin typeface="+mn-lt"/>
              <a:ea typeface="+mn-ea"/>
              <a:cs typeface="+mn-cs"/>
            </a:rPr>
            <a:t>　将来負担比率の分子はここ数年減少傾向にあり、令和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年度は地方債現在高の減の影響により、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百万円の減となった。</a:t>
          </a:r>
          <a:endParaRPr lang="ja-JP" altLang="ja-JP" sz="1200">
            <a:effectLst/>
          </a:endParaRPr>
        </a:p>
        <a:p>
          <a:r>
            <a:rPr kumimoji="1" lang="ja-JP" altLang="ja-JP" sz="1100">
              <a:solidFill>
                <a:schemeClr val="dk1"/>
              </a:solidFill>
              <a:effectLst/>
              <a:latin typeface="+mn-lt"/>
              <a:ea typeface="+mn-ea"/>
              <a:cs typeface="+mn-cs"/>
            </a:rPr>
            <a:t>　今後、普通建設事業については慎重に事業を選択するとともに、国県補助金等、地方債以外の財源確保に努め、将来負担の抑制に努める。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岩手県宮古市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物価高騰等の影響による財政調整基金繰入額の増加及び</a:t>
          </a:r>
          <a:r>
            <a:rPr kumimoji="1" lang="ja-JP" altLang="en-US" sz="1100">
              <a:solidFill>
                <a:schemeClr val="dk1"/>
              </a:solidFill>
              <a:effectLst/>
              <a:latin typeface="+mn-lt"/>
              <a:ea typeface="+mn-ea"/>
              <a:cs typeface="+mn-cs"/>
            </a:rPr>
            <a:t>東日本大震災復興事業の進捗</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東日本大震災復興</a:t>
          </a:r>
          <a:r>
            <a:rPr kumimoji="1" lang="ja-JP" altLang="ja-JP" sz="1100">
              <a:solidFill>
                <a:schemeClr val="dk1"/>
              </a:solidFill>
              <a:effectLst/>
              <a:latin typeface="+mn-lt"/>
              <a:ea typeface="+mn-ea"/>
              <a:cs typeface="+mn-cs"/>
            </a:rPr>
            <a:t>基金積立額の減少が主要因となり、基金全体で前年度比</a:t>
          </a:r>
          <a:r>
            <a:rPr kumimoji="1" lang="en-US" altLang="ja-JP" sz="1100">
              <a:solidFill>
                <a:schemeClr val="dk1"/>
              </a:solidFill>
              <a:effectLst/>
              <a:latin typeface="+mn-lt"/>
              <a:ea typeface="+mn-ea"/>
              <a:cs typeface="+mn-cs"/>
            </a:rPr>
            <a:t>939</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市の総合計画の着実な推進や、復旧・復興後のまちづくり推進などに加え、物価高騰等への対策に係る繰入が見込まれ、中期的にも基金全体の減少が見込まれる。標準財政規模に応じた適正な基金残高が維持できるよう、引き続き財源確保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r>
            <a:rPr kumimoji="1" lang="ja-JP" altLang="ja-JP" sz="1100">
              <a:solidFill>
                <a:schemeClr val="dk1"/>
              </a:solidFill>
              <a:effectLst/>
              <a:latin typeface="+mn-lt"/>
              <a:ea typeface="+mn-ea"/>
              <a:cs typeface="+mn-cs"/>
            </a:rPr>
            <a:t>・公共施設等総合管理基金・・・公共施設等の更新・長寿命化・解体費用等へ充当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・市勢振興基金　　　　　・・・市勢振興にかかる事業へ充当</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・東日本大震災復興基金　・・・東日本大震災からの復旧・復興事業へ充当</a:t>
          </a:r>
          <a:endParaRPr lang="ja-JP" altLang="ja-JP">
            <a:effectLst/>
          </a:endParaRPr>
        </a:p>
        <a:p>
          <a:r>
            <a:rPr kumimoji="1" lang="ja-JP" altLang="ja-JP" sz="1100">
              <a:solidFill>
                <a:schemeClr val="dk1"/>
              </a:solidFill>
              <a:effectLst/>
              <a:latin typeface="+mn-lt"/>
              <a:ea typeface="+mn-ea"/>
              <a:cs typeface="+mn-cs"/>
            </a:rPr>
            <a:t>・ふるさと宮古創生基金　・・・活力と魅力あるまちづくりのための事業へ充当</a:t>
          </a:r>
          <a:endParaRPr lang="ja-JP" altLang="ja-JP">
            <a:effectLst/>
          </a:endParaRPr>
        </a:p>
        <a:p>
          <a:r>
            <a:rPr kumimoji="1" lang="ja-JP" altLang="ja-JP" sz="1100">
              <a:solidFill>
                <a:schemeClr val="dk1"/>
              </a:solidFill>
              <a:effectLst/>
              <a:latin typeface="+mn-lt"/>
              <a:ea typeface="+mn-ea"/>
              <a:cs typeface="+mn-cs"/>
            </a:rPr>
            <a:t>・奨学基金・・・育英のための奨学資金貸付事業へ充当</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（増減理由）</a:t>
          </a:r>
          <a:endParaRPr lang="ja-JP" altLang="ja-JP">
            <a:effectLst/>
          </a:endParaRPr>
        </a:p>
        <a:p>
          <a:r>
            <a:rPr kumimoji="1" lang="ja-JP" altLang="en-US" sz="1100">
              <a:solidFill>
                <a:schemeClr val="dk1"/>
              </a:solidFill>
              <a:effectLst/>
              <a:latin typeface="+mn-lt"/>
              <a:ea typeface="+mn-ea"/>
              <a:cs typeface="+mn-cs"/>
            </a:rPr>
            <a:t>東日本大震災復興基金</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令和５年度充当事業の決算不用額</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百万円の積立を行ったが、</a:t>
          </a:r>
          <a:r>
            <a:rPr kumimoji="1" lang="en-US" altLang="ja-JP" sz="1100">
              <a:solidFill>
                <a:schemeClr val="dk1"/>
              </a:solidFill>
              <a:effectLst/>
              <a:latin typeface="+mn-lt"/>
              <a:ea typeface="+mn-ea"/>
              <a:cs typeface="+mn-cs"/>
            </a:rPr>
            <a:t>799</a:t>
          </a:r>
          <a:r>
            <a:rPr kumimoji="1" lang="ja-JP" altLang="ja-JP" sz="1100">
              <a:solidFill>
                <a:schemeClr val="dk1"/>
              </a:solidFill>
              <a:effectLst/>
              <a:latin typeface="+mn-lt"/>
              <a:ea typeface="+mn-ea"/>
              <a:cs typeface="+mn-cs"/>
            </a:rPr>
            <a:t>百万円の繰入を行ったことが主要因となり、その他特定目的基金全体で前年度比</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・東日本大震災復興基金については、</a:t>
          </a:r>
          <a:r>
            <a:rPr kumimoji="1" lang="ja-JP" altLang="en-US" sz="1100">
              <a:solidFill>
                <a:schemeClr val="dk1"/>
              </a:solidFill>
              <a:effectLst/>
              <a:latin typeface="+mn-lt"/>
              <a:ea typeface="+mn-ea"/>
              <a:cs typeface="+mn-cs"/>
            </a:rPr>
            <a:t>復興事業の進捗に伴い、令和８年度末で残高がなくなる見込みである。</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pPr eaLnBrk="1" fontAlgn="auto" latinLnBrk="0" hangingPunct="1"/>
          <a:r>
            <a:rPr kumimoji="1" lang="ja-JP" altLang="ja-JP" sz="1100">
              <a:solidFill>
                <a:schemeClr val="dk1"/>
              </a:solidFill>
              <a:effectLst/>
              <a:latin typeface="+mn-lt"/>
              <a:ea typeface="+mn-ea"/>
              <a:cs typeface="+mn-cs"/>
            </a:rPr>
            <a:t>・公共施設等総合管理基金については、公共施設等総合管理計画に基づき、施設の適正配置や長寿命化を進めるため、計画的に取り崩していくことになるが、２度の市町村合併の影響もあり、施設の老朽化比率も上昇していることから、積み立ても継続していく必要が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物価高騰等の影響により物件費等の支出が増加したことから繰入額も増えたため、前年度比</a:t>
          </a:r>
          <a:r>
            <a:rPr kumimoji="1" lang="en-US" altLang="ja-JP" sz="1100">
              <a:solidFill>
                <a:schemeClr val="dk1"/>
              </a:solidFill>
              <a:effectLst/>
              <a:latin typeface="+mn-lt"/>
              <a:ea typeface="+mn-ea"/>
              <a:cs typeface="+mn-cs"/>
            </a:rPr>
            <a:t>977</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今後も物価高騰等の影響は続いていくことが見込まれることから、標準財政規模に応じた適正な基金残高の維持に留意しながら予算編成を行う。</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家賃低廉化事業及び特別家賃低減事業経費相当分を含む積立を行ったことから、前年度比</a:t>
          </a:r>
          <a:r>
            <a:rPr kumimoji="1" lang="en-US" altLang="ja-JP" sz="1100">
              <a:solidFill>
                <a:schemeClr val="dk1"/>
              </a:solidFill>
              <a:effectLst/>
              <a:latin typeface="+mn-lt"/>
              <a:ea typeface="+mn-ea"/>
              <a:cs typeface="+mn-cs"/>
            </a:rPr>
            <a:t>342</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令和９年度に公債費のピークを迎える予定であることから、標準財政規模に応じた適正な基金残高の維持に努めつつ、有効活用を検討していく。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45,632
45,461
1,259.18
39,214,655
38,084,137
1,065,184
18,336,727
42,816,172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分子となる基準財政収入額については、</a:t>
          </a:r>
          <a:r>
            <a:rPr kumimoji="1" lang="ja-JP" altLang="en-US" sz="800">
              <a:solidFill>
                <a:schemeClr val="dk1"/>
              </a:solidFill>
              <a:effectLst/>
              <a:latin typeface="+mn-lt"/>
              <a:ea typeface="+mn-ea"/>
              <a:cs typeface="+mn-cs"/>
            </a:rPr>
            <a:t>市民税所得割の減</a:t>
          </a:r>
          <a:r>
            <a:rPr kumimoji="1" lang="ja-JP" altLang="ja-JP" sz="800">
              <a:solidFill>
                <a:schemeClr val="dk1"/>
              </a:solidFill>
              <a:effectLst/>
              <a:latin typeface="+mn-lt"/>
              <a:ea typeface="+mn-ea"/>
              <a:cs typeface="+mn-cs"/>
            </a:rPr>
            <a:t>のなどを理由に</a:t>
          </a:r>
          <a:r>
            <a:rPr kumimoji="1" lang="en-US" altLang="ja-JP" sz="800">
              <a:solidFill>
                <a:schemeClr val="dk1"/>
              </a:solidFill>
              <a:effectLst/>
              <a:latin typeface="+mn-lt"/>
              <a:ea typeface="+mn-ea"/>
              <a:cs typeface="+mn-cs"/>
            </a:rPr>
            <a:t>65</a:t>
          </a:r>
          <a:r>
            <a:rPr kumimoji="1" lang="ja-JP" altLang="ja-JP" sz="800">
              <a:solidFill>
                <a:schemeClr val="dk1"/>
              </a:solidFill>
              <a:effectLst/>
              <a:latin typeface="+mn-lt"/>
              <a:ea typeface="+mn-ea"/>
              <a:cs typeface="+mn-cs"/>
            </a:rPr>
            <a:t>百万円の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となった一方、分母となる基準財政需要額については、過疎対策事業債や合併特例債の元利償還金の増などを理由に</a:t>
          </a:r>
          <a:r>
            <a:rPr kumimoji="1" lang="en-US" altLang="ja-JP" sz="800">
              <a:solidFill>
                <a:schemeClr val="dk1"/>
              </a:solidFill>
              <a:effectLst/>
              <a:latin typeface="+mn-lt"/>
              <a:ea typeface="+mn-ea"/>
              <a:cs typeface="+mn-cs"/>
            </a:rPr>
            <a:t>389</a:t>
          </a:r>
          <a:r>
            <a:rPr kumimoji="1" lang="ja-JP" altLang="ja-JP" sz="800">
              <a:solidFill>
                <a:schemeClr val="dk1"/>
              </a:solidFill>
              <a:effectLst/>
              <a:latin typeface="+mn-lt"/>
              <a:ea typeface="+mn-ea"/>
              <a:cs typeface="+mn-cs"/>
            </a:rPr>
            <a:t>百万円の増となり、単年度決算ベースで</a:t>
          </a:r>
          <a:r>
            <a:rPr kumimoji="1" lang="en-US" altLang="ja-JP" sz="800">
              <a:solidFill>
                <a:schemeClr val="dk1"/>
              </a:solidFill>
              <a:effectLst/>
              <a:latin typeface="+mn-lt"/>
              <a:ea typeface="+mn-ea"/>
              <a:cs typeface="+mn-cs"/>
            </a:rPr>
            <a:t>0.01</a:t>
          </a:r>
          <a:r>
            <a:rPr kumimoji="1" lang="ja-JP" altLang="ja-JP" sz="800">
              <a:solidFill>
                <a:schemeClr val="dk1"/>
              </a:solidFill>
              <a:effectLst/>
              <a:latin typeface="+mn-lt"/>
              <a:ea typeface="+mn-ea"/>
              <a:cs typeface="+mn-cs"/>
            </a:rPr>
            <a:t>ポイント減（</a:t>
          </a:r>
          <a:r>
            <a:rPr kumimoji="1" lang="en-US" altLang="ja-JP" sz="800">
              <a:solidFill>
                <a:schemeClr val="dk1"/>
              </a:solidFill>
              <a:effectLst/>
              <a:latin typeface="+mn-lt"/>
              <a:ea typeface="+mn-ea"/>
              <a:cs typeface="+mn-cs"/>
            </a:rPr>
            <a:t>R6</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0.35</a:t>
          </a:r>
          <a:r>
            <a:rPr kumimoji="1" lang="ja-JP" altLang="ja-JP"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0.36</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人口減少や高齢化率上昇（</a:t>
          </a:r>
          <a:r>
            <a:rPr kumimoji="1" lang="en-US" altLang="ja-JP" sz="800">
              <a:solidFill>
                <a:schemeClr val="dk1"/>
              </a:solidFill>
              <a:effectLst/>
              <a:latin typeface="+mn-lt"/>
              <a:ea typeface="+mn-ea"/>
              <a:cs typeface="+mn-cs"/>
            </a:rPr>
            <a:t>R7.10.1</a:t>
          </a:r>
          <a:r>
            <a:rPr kumimoji="1" lang="ja-JP" altLang="ja-JP" sz="800">
              <a:solidFill>
                <a:schemeClr val="dk1"/>
              </a:solidFill>
              <a:effectLst/>
              <a:latin typeface="+mn-lt"/>
              <a:ea typeface="+mn-ea"/>
              <a:cs typeface="+mn-cs"/>
            </a:rPr>
            <a:t>現在：</a:t>
          </a:r>
          <a:r>
            <a:rPr kumimoji="1" lang="en-US" altLang="ja-JP" sz="800">
              <a:solidFill>
                <a:schemeClr val="dk1"/>
              </a:solidFill>
              <a:effectLst/>
              <a:latin typeface="+mn-lt"/>
              <a:ea typeface="+mn-ea"/>
              <a:cs typeface="+mn-cs"/>
            </a:rPr>
            <a:t>41.1</a:t>
          </a:r>
          <a:r>
            <a:rPr kumimoji="1" lang="ja-JP" altLang="ja-JP" sz="800">
              <a:solidFill>
                <a:schemeClr val="dk1"/>
              </a:solidFill>
              <a:effectLst/>
              <a:latin typeface="+mn-lt"/>
              <a:ea typeface="+mn-ea"/>
              <a:cs typeface="+mn-cs"/>
            </a:rPr>
            <a:t>％　前年度比</a:t>
          </a:r>
          <a:r>
            <a:rPr kumimoji="1" lang="en-US" altLang="ja-JP" sz="800">
              <a:solidFill>
                <a:schemeClr val="dk1"/>
              </a:solidFill>
              <a:effectLst/>
              <a:latin typeface="+mn-lt"/>
              <a:ea typeface="+mn-ea"/>
              <a:cs typeface="+mn-cs"/>
            </a:rPr>
            <a:t>+0.4P</a:t>
          </a:r>
          <a:r>
            <a:rPr kumimoji="1" lang="ja-JP" altLang="ja-JP" sz="800">
              <a:solidFill>
                <a:schemeClr val="dk1"/>
              </a:solidFill>
              <a:effectLst/>
              <a:latin typeface="+mn-lt"/>
              <a:ea typeface="+mn-ea"/>
              <a:cs typeface="+mn-cs"/>
            </a:rPr>
            <a:t>）に加え、地方税の減少も見込まれることから、市の総合計画に基づき事業を着実に実施しつつ、行政の効率化や財源確保に努め、財政の健全化に引き続き取り組んでいく。</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154517</xdr:rowOff>
    </xdr:from>
    <xdr:to>
      <xdr:col>23</xdr:col>
      <xdr:colOff>133350</xdr:colOff>
      <xdr:row>45</xdr:row>
      <xdr:rowOff>154517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697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134408</xdr:rowOff>
    </xdr:from>
    <xdr:to>
      <xdr:col>19</xdr:col>
      <xdr:colOff>133350</xdr:colOff>
      <xdr:row>45</xdr:row>
      <xdr:rowOff>154517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496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134408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103717</xdr:rowOff>
    </xdr:from>
    <xdr:to>
      <xdr:col>23</xdr:col>
      <xdr:colOff>184150</xdr:colOff>
      <xdr:row>46</xdr:row>
      <xdr:rowOff>33867</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171044</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103717</xdr:rowOff>
    </xdr:from>
    <xdr:to>
      <xdr:col>19</xdr:col>
      <xdr:colOff>184150</xdr:colOff>
      <xdr:row>46</xdr:row>
      <xdr:rowOff>33867</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18644</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90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83608</xdr:rowOff>
    </xdr:from>
    <xdr:to>
      <xdr:col>15</xdr:col>
      <xdr:colOff>133350</xdr:colOff>
      <xdr:row>46</xdr:row>
      <xdr:rowOff>13758</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169985</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分子については、人件費の増等により全体で</a:t>
          </a:r>
          <a:r>
            <a:rPr kumimoji="1" lang="en-US" altLang="ja-JP" sz="800">
              <a:solidFill>
                <a:schemeClr val="dk1"/>
              </a:solidFill>
              <a:effectLst/>
              <a:latin typeface="+mn-lt"/>
              <a:ea typeface="+mn-ea"/>
              <a:cs typeface="+mn-cs"/>
            </a:rPr>
            <a:t>657</a:t>
          </a:r>
          <a:r>
            <a:rPr kumimoji="1" lang="ja-JP" altLang="ja-JP" sz="800">
              <a:solidFill>
                <a:schemeClr val="dk1"/>
              </a:solidFill>
              <a:effectLst/>
              <a:latin typeface="+mn-lt"/>
              <a:ea typeface="+mn-ea"/>
              <a:cs typeface="+mn-cs"/>
            </a:rPr>
            <a:t>百万円の増となった。</a:t>
          </a:r>
          <a:endParaRPr lang="ja-JP" altLang="ja-JP" sz="800">
            <a:effectLst/>
          </a:endParaRPr>
        </a:p>
        <a:p>
          <a:r>
            <a:rPr kumimoji="1" lang="ja-JP" altLang="ja-JP" sz="800">
              <a:solidFill>
                <a:schemeClr val="dk1"/>
              </a:solidFill>
              <a:effectLst/>
              <a:latin typeface="+mn-lt"/>
              <a:ea typeface="+mn-ea"/>
              <a:cs typeface="+mn-cs"/>
            </a:rPr>
            <a:t>分母については、普通交付税の増や臨時財政対策債の減等により、全体で</a:t>
          </a:r>
          <a:r>
            <a:rPr kumimoji="1" lang="en-US" altLang="ja-JP" sz="800">
              <a:solidFill>
                <a:schemeClr val="dk1"/>
              </a:solidFill>
              <a:effectLst/>
              <a:latin typeface="+mn-lt"/>
              <a:ea typeface="+mn-ea"/>
              <a:cs typeface="+mn-cs"/>
            </a:rPr>
            <a:t>377</a:t>
          </a:r>
          <a:r>
            <a:rPr kumimoji="1" lang="ja-JP" altLang="ja-JP" sz="800">
              <a:solidFill>
                <a:schemeClr val="dk1"/>
              </a:solidFill>
              <a:effectLst/>
              <a:latin typeface="+mn-lt"/>
              <a:ea typeface="+mn-ea"/>
              <a:cs typeface="+mn-cs"/>
            </a:rPr>
            <a:t>百万円の増となった。</a:t>
          </a:r>
          <a:endParaRPr lang="ja-JP" altLang="ja-JP" sz="800">
            <a:effectLst/>
          </a:endParaRPr>
        </a:p>
        <a:p>
          <a:r>
            <a:rPr kumimoji="1" lang="ja-JP" altLang="ja-JP" sz="800">
              <a:solidFill>
                <a:schemeClr val="dk1"/>
              </a:solidFill>
              <a:effectLst/>
              <a:latin typeface="+mn-lt"/>
              <a:ea typeface="+mn-ea"/>
              <a:cs typeface="+mn-cs"/>
            </a:rPr>
            <a:t>分子・分母ともに増となったものの、</a:t>
          </a:r>
          <a:r>
            <a:rPr kumimoji="1" lang="ja-JP" altLang="en-US" sz="800">
              <a:solidFill>
                <a:schemeClr val="dk1"/>
              </a:solidFill>
              <a:effectLst/>
              <a:latin typeface="+mn-lt"/>
              <a:ea typeface="+mn-ea"/>
              <a:cs typeface="+mn-cs"/>
            </a:rPr>
            <a:t>分子</a:t>
          </a:r>
          <a:r>
            <a:rPr kumimoji="1" lang="ja-JP" altLang="ja-JP" sz="800">
              <a:solidFill>
                <a:schemeClr val="dk1"/>
              </a:solidFill>
              <a:effectLst/>
              <a:latin typeface="+mn-lt"/>
              <a:ea typeface="+mn-ea"/>
              <a:cs typeface="+mn-cs"/>
            </a:rPr>
            <a:t>の増額幅が大きかったことから、</a:t>
          </a:r>
          <a:r>
            <a:rPr kumimoji="1" lang="en-US" altLang="ja-JP" sz="800">
              <a:solidFill>
                <a:schemeClr val="dk1"/>
              </a:solidFill>
              <a:effectLst/>
              <a:latin typeface="+mn-lt"/>
              <a:ea typeface="+mn-ea"/>
              <a:cs typeface="+mn-cs"/>
            </a:rPr>
            <a:t>1.7</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経常経費充当一般財源を維持しつつ、義務的経費を削減することで、比率の抑制を図る。</a:t>
          </a:r>
          <a:endParaRPr lang="ja-JP" altLang="ja-JP" sz="800">
            <a:effectLst/>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8040"/>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33338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2771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77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職員給のうちその他手当及び物価高騰による物件費の増などにより、</a:t>
          </a:r>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年度と比較し、</a:t>
          </a:r>
          <a:r>
            <a:rPr kumimoji="1" lang="en-US" altLang="ja-JP" sz="800">
              <a:solidFill>
                <a:schemeClr val="dk1"/>
              </a:solidFill>
              <a:effectLst/>
              <a:latin typeface="+mn-lt"/>
              <a:ea typeface="+mn-ea"/>
              <a:cs typeface="+mn-cs"/>
            </a:rPr>
            <a:t>7,733</a:t>
          </a:r>
          <a:r>
            <a:rPr kumimoji="1" lang="ja-JP" altLang="ja-JP" sz="800">
              <a:solidFill>
                <a:schemeClr val="dk1"/>
              </a:solidFill>
              <a:effectLst/>
              <a:latin typeface="+mn-lt"/>
              <a:ea typeface="+mn-ea"/>
              <a:cs typeface="+mn-cs"/>
            </a:rPr>
            <a:t>円の増となった。</a:t>
          </a:r>
          <a:endParaRPr lang="ja-JP" altLang="ja-JP" sz="800">
            <a:effectLst/>
          </a:endParaRPr>
        </a:p>
        <a:p>
          <a:r>
            <a:rPr kumimoji="1" lang="ja-JP" altLang="ja-JP" sz="800">
              <a:solidFill>
                <a:schemeClr val="dk1"/>
              </a:solidFill>
              <a:effectLst/>
              <a:latin typeface="+mn-lt"/>
              <a:ea typeface="+mn-ea"/>
              <a:cs typeface="+mn-cs"/>
            </a:rPr>
            <a:t>次年度以降も、物価高騰等の影響が続くと見込まれるため、公共施設等総合管理計画に基づく公共施設の適正配置や更新などにより、物件費の抑制を図る必要がある。</a:t>
          </a:r>
          <a:endParaRPr lang="ja-JP" altLang="ja-JP" sz="800">
            <a:effectLst/>
          </a:endParaRPr>
        </a:p>
        <a:p>
          <a:r>
            <a:rPr kumimoji="1" lang="ja-JP" altLang="ja-JP" sz="800">
              <a:solidFill>
                <a:schemeClr val="dk1"/>
              </a:solidFill>
              <a:effectLst/>
              <a:latin typeface="+mn-lt"/>
              <a:ea typeface="+mn-ea"/>
              <a:cs typeface="+mn-cs"/>
            </a:rPr>
            <a:t>また、人件費についても、業務の見直し等を進め効率化を図ることで、抑制に取り組む。</a:t>
          </a:r>
          <a:endParaRPr lang="ja-JP" altLang="ja-JP" sz="800">
            <a:effectLst/>
          </a:endParaRP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50464</xdr:rowOff>
    </xdr:from>
    <xdr:to>
      <xdr:col>23</xdr:col>
      <xdr:colOff>133350</xdr:colOff>
      <xdr:row>83</xdr:row>
      <xdr:rowOff>77121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0814"/>
          <a:ext cx="8382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5212</xdr:rowOff>
    </xdr:from>
    <xdr:to>
      <xdr:col>19</xdr:col>
      <xdr:colOff>133350</xdr:colOff>
      <xdr:row>83</xdr:row>
      <xdr:rowOff>50464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5562"/>
          <a:ext cx="889000" cy="4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65252</xdr:rowOff>
    </xdr:from>
    <xdr:to>
      <xdr:col>15</xdr:col>
      <xdr:colOff>82550</xdr:colOff>
      <xdr:row>83</xdr:row>
      <xdr:rowOff>5212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4152"/>
          <a:ext cx="889000" cy="1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65252</xdr:rowOff>
    </xdr:from>
    <xdr:to>
      <xdr:col>11</xdr:col>
      <xdr:colOff>31750</xdr:colOff>
      <xdr:row>82</xdr:row>
      <xdr:rowOff>80201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24152"/>
          <a:ext cx="889000" cy="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48666</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26321</xdr:rowOff>
    </xdr:from>
    <xdr:to>
      <xdr:col>23</xdr:col>
      <xdr:colOff>184150</xdr:colOff>
      <xdr:row>83</xdr:row>
      <xdr:rowOff>127921</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902200" y="14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169848</xdr:rowOff>
    </xdr:from>
    <xdr:ext cx="762000" cy="259045"/>
    <xdr:sp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171114</xdr:rowOff>
    </xdr:from>
    <xdr:to>
      <xdr:col>19</xdr:col>
      <xdr:colOff>184150</xdr:colOff>
      <xdr:row>83</xdr:row>
      <xdr:rowOff>101264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064000" y="142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86041</xdr:rowOff>
    </xdr:from>
    <xdr:ext cx="7366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1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125862</xdr:rowOff>
    </xdr:from>
    <xdr:to>
      <xdr:col>15</xdr:col>
      <xdr:colOff>133350</xdr:colOff>
      <xdr:row>83</xdr:row>
      <xdr:rowOff>56012</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3175000" y="141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40789</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14452</xdr:rowOff>
    </xdr:from>
    <xdr:to>
      <xdr:col>11</xdr:col>
      <xdr:colOff>82550</xdr:colOff>
      <xdr:row>82</xdr:row>
      <xdr:rowOff>116052</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2286000" y="140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100829</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5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29401</xdr:rowOff>
    </xdr:from>
    <xdr:to>
      <xdr:col>7</xdr:col>
      <xdr:colOff>31750</xdr:colOff>
      <xdr:row>82</xdr:row>
      <xdr:rowOff>131001</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1397000" y="140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115778</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類似団体平均を下回った状態での推移が続いており、当面この傾向が続くものと見込まれる。</a:t>
          </a:r>
          <a:endParaRPr kumimoji="1" lang="en-US" altLang="ja-JP" sz="800">
            <a:solidFill>
              <a:sysClr val="windowText" lastClr="000000"/>
            </a:solidFill>
            <a:effectLst/>
            <a:latin typeface="+mn-lt"/>
            <a:ea typeface="+mn-ea"/>
            <a:cs typeface="+mn-cs"/>
          </a:endParaRPr>
        </a:p>
        <a:p>
          <a:r>
            <a:rPr kumimoji="1" lang="en-US" altLang="ja-JP" sz="800">
              <a:solidFill>
                <a:sysClr val="windowText" lastClr="000000"/>
              </a:solidFill>
              <a:effectLst/>
              <a:latin typeface="+mn-lt"/>
              <a:ea typeface="+mn-ea"/>
              <a:cs typeface="+mn-cs"/>
            </a:rPr>
            <a:t>R6</a:t>
          </a:r>
          <a:r>
            <a:rPr kumimoji="1" lang="ja-JP" altLang="en-US" sz="800">
              <a:solidFill>
                <a:sysClr val="windowText" lastClr="000000"/>
              </a:solidFill>
              <a:effectLst/>
              <a:latin typeface="+mn-lt"/>
              <a:ea typeface="+mn-ea"/>
              <a:cs typeface="+mn-cs"/>
            </a:rPr>
            <a:t>年度については、給与改定により</a:t>
          </a:r>
          <a:r>
            <a:rPr kumimoji="1" lang="en-US" altLang="ja-JP" sz="800">
              <a:solidFill>
                <a:sysClr val="windowText" lastClr="000000"/>
              </a:solidFill>
              <a:effectLst/>
              <a:latin typeface="+mn-lt"/>
              <a:ea typeface="+mn-ea"/>
              <a:cs typeface="+mn-cs"/>
            </a:rPr>
            <a:t>R5</a:t>
          </a:r>
          <a:r>
            <a:rPr kumimoji="1" lang="ja-JP" altLang="en-US" sz="800">
              <a:solidFill>
                <a:sysClr val="windowText" lastClr="000000"/>
              </a:solidFill>
              <a:effectLst/>
              <a:latin typeface="+mn-lt"/>
              <a:ea typeface="+mn-ea"/>
              <a:cs typeface="+mn-cs"/>
            </a:rPr>
            <a:t>年度と比較し、</a:t>
          </a:r>
          <a:r>
            <a:rPr kumimoji="1" lang="en-US" altLang="ja-JP" sz="800">
              <a:solidFill>
                <a:sysClr val="windowText" lastClr="000000"/>
              </a:solidFill>
              <a:effectLst/>
              <a:latin typeface="+mn-lt"/>
              <a:ea typeface="+mn-ea"/>
              <a:cs typeface="+mn-cs"/>
            </a:rPr>
            <a:t>1.1</a:t>
          </a:r>
          <a:r>
            <a:rPr kumimoji="1" lang="ja-JP" altLang="en-US" sz="800">
              <a:solidFill>
                <a:sysClr val="windowText" lastClr="000000"/>
              </a:solidFill>
              <a:effectLst/>
              <a:latin typeface="+mn-lt"/>
              <a:ea typeface="+mn-ea"/>
              <a:cs typeface="+mn-cs"/>
            </a:rPr>
            <a:t>ポイントの増となった。</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今後も国の動向を踏まえながら、引き続き適切な給与水準となるよう努める。</a:t>
          </a:r>
          <a:endParaRPr lang="ja-JP" altLang="ja-JP" sz="8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147864</xdr:rowOff>
    </xdr:from>
    <xdr:to>
      <xdr:col>81</xdr:col>
      <xdr:colOff>44450</xdr:colOff>
      <xdr:row>81</xdr:row>
      <xdr:rowOff>166007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63864"/>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78921</xdr:rowOff>
    </xdr:from>
    <xdr:to>
      <xdr:col>77</xdr:col>
      <xdr:colOff>44450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7949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78921</xdr:rowOff>
    </xdr:from>
    <xdr:to>
      <xdr:col>72</xdr:col>
      <xdr:colOff>203200</xdr:colOff>
      <xdr:row>80</xdr:row>
      <xdr:rowOff>113393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113393</xdr:rowOff>
    </xdr:from>
    <xdr:to>
      <xdr:col>68</xdr:col>
      <xdr:colOff>152400</xdr:colOff>
      <xdr:row>81</xdr:row>
      <xdr:rowOff>97064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293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97064</xdr:rowOff>
    </xdr:from>
    <xdr:to>
      <xdr:col>77</xdr:col>
      <xdr:colOff>95250</xdr:colOff>
      <xdr:row>81</xdr:row>
      <xdr:rowOff>27214</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129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37391</xdr:rowOff>
    </xdr:from>
    <xdr:ext cx="7366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8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28121</xdr:rowOff>
    </xdr:from>
    <xdr:to>
      <xdr:col>73</xdr:col>
      <xdr:colOff>44450</xdr:colOff>
      <xdr:row>80</xdr:row>
      <xdr:rowOff>129721</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5240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139898</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62593</xdr:rowOff>
    </xdr:from>
    <xdr:to>
      <xdr:col>68</xdr:col>
      <xdr:colOff>203200</xdr:colOff>
      <xdr:row>80</xdr:row>
      <xdr:rowOff>164193</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4351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2920</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ysClr val="windowText" lastClr="000000"/>
              </a:solidFill>
              <a:effectLst/>
              <a:latin typeface="+mn-lt"/>
              <a:ea typeface="+mn-ea"/>
              <a:cs typeface="+mn-cs"/>
            </a:rPr>
            <a:t>人口については、毎年</a:t>
          </a:r>
          <a:r>
            <a:rPr kumimoji="1" lang="en-US" altLang="ja-JP" sz="800">
              <a:solidFill>
                <a:sysClr val="windowText" lastClr="000000"/>
              </a:solidFill>
              <a:effectLst/>
              <a:latin typeface="+mn-lt"/>
              <a:ea typeface="+mn-ea"/>
              <a:cs typeface="+mn-cs"/>
            </a:rPr>
            <a:t>1,000</a:t>
          </a:r>
          <a:r>
            <a:rPr kumimoji="1" lang="ja-JP" altLang="en-US" sz="800">
              <a:solidFill>
                <a:sysClr val="windowText" lastClr="000000"/>
              </a:solidFill>
              <a:effectLst/>
              <a:latin typeface="+mn-lt"/>
              <a:ea typeface="+mn-ea"/>
              <a:cs typeface="+mn-cs"/>
            </a:rPr>
            <a:t>人程度のペースで人口減少が進んでいる状況である。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職員数については、</a:t>
          </a:r>
          <a:r>
            <a:rPr kumimoji="1" lang="ja-JP" altLang="ja-JP" sz="800">
              <a:solidFill>
                <a:sysClr val="windowText" lastClr="000000"/>
              </a:solidFill>
              <a:effectLst/>
              <a:latin typeface="+mn-lt"/>
              <a:ea typeface="+mn-ea"/>
              <a:cs typeface="+mn-cs"/>
            </a:rPr>
            <a:t>ごみ収集や保育所等の民間委託を進めてはいるものの、２度の市町村合併により市の面積が広大となり、保有する公共施設の数も類似団体を大きく上回っている状況もあり、職員数も類似団体平均を大きく上回っている。</a:t>
          </a:r>
          <a:endParaRPr kumimoji="1" lang="en-US" altLang="ja-JP" sz="800">
            <a:solidFill>
              <a:sysClr val="windowText" lastClr="000000"/>
            </a:solidFill>
            <a:effectLst/>
            <a:latin typeface="+mn-lt"/>
            <a:ea typeface="+mn-ea"/>
            <a:cs typeface="+mn-cs"/>
          </a:endParaRPr>
        </a:p>
        <a:p>
          <a:r>
            <a:rPr kumimoji="1" lang="en-US" altLang="ja-JP" sz="800">
              <a:solidFill>
                <a:sysClr val="windowText" lastClr="000000"/>
              </a:solidFill>
              <a:effectLst/>
              <a:latin typeface="+mn-lt"/>
              <a:ea typeface="+mn-ea"/>
              <a:cs typeface="+mn-cs"/>
            </a:rPr>
            <a:t>R6</a:t>
          </a:r>
          <a:r>
            <a:rPr kumimoji="1" lang="ja-JP" altLang="en-US" sz="800">
              <a:solidFill>
                <a:sysClr val="windowText" lastClr="000000"/>
              </a:solidFill>
              <a:effectLst/>
              <a:latin typeface="+mn-lt"/>
              <a:ea typeface="+mn-ea"/>
              <a:cs typeface="+mn-cs"/>
            </a:rPr>
            <a:t>年度については、職員数に比べ人口の減が大きいことから</a:t>
          </a:r>
          <a:r>
            <a:rPr kumimoji="1" lang="en-US" altLang="ja-JP" sz="800">
              <a:solidFill>
                <a:sysClr val="windowText" lastClr="000000"/>
              </a:solidFill>
              <a:effectLst/>
              <a:latin typeface="+mn-lt"/>
              <a:ea typeface="+mn-ea"/>
              <a:cs typeface="+mn-cs"/>
            </a:rPr>
            <a:t>0.39</a:t>
          </a:r>
          <a:r>
            <a:rPr kumimoji="1" lang="ja-JP" altLang="en-US" sz="800">
              <a:solidFill>
                <a:sysClr val="windowText" lastClr="000000"/>
              </a:solidFill>
              <a:effectLst/>
              <a:latin typeface="+mn-lt"/>
              <a:ea typeface="+mn-ea"/>
              <a:cs typeface="+mn-cs"/>
            </a:rPr>
            <a:t>ポイントの増となった。</a:t>
          </a:r>
          <a:endParaRPr kumimoji="0" lang="en-US" altLang="ja-JP" sz="800">
            <a:solidFill>
              <a:sysClr val="windowText" lastClr="000000"/>
            </a:solidFill>
            <a:effectLst/>
            <a:latin typeface="+mn-lt"/>
            <a:ea typeface="+mn-ea"/>
            <a:cs typeface="+mn-cs"/>
          </a:endParaRPr>
        </a:p>
        <a:p>
          <a:r>
            <a:rPr kumimoji="1" lang="ja-JP" altLang="ja-JP" sz="800">
              <a:solidFill>
                <a:sysClr val="windowText" lastClr="000000"/>
              </a:solidFill>
              <a:effectLst/>
              <a:latin typeface="+mn-lt"/>
              <a:ea typeface="+mn-ea"/>
              <a:cs typeface="+mn-cs"/>
            </a:rPr>
            <a:t>公共施設等総合管理計画に基づく公共施設の適正配置や、民間委託の推進により、適切な定員管理に努める。</a:t>
          </a:r>
          <a:endParaRPr lang="ja-JP" altLang="ja-JP" sz="8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110702</xdr:rowOff>
    </xdr:from>
    <xdr:to>
      <xdr:col>81</xdr:col>
      <xdr:colOff>44450</xdr:colOff>
      <xdr:row>67</xdr:row>
      <xdr:rowOff>17674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26402"/>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68474</xdr:rowOff>
    </xdr:from>
    <xdr:to>
      <xdr:col>77</xdr:col>
      <xdr:colOff>44450</xdr:colOff>
      <xdr:row>66</xdr:row>
      <xdr:rowOff>110702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8417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155469</xdr:rowOff>
    </xdr:from>
    <xdr:to>
      <xdr:col>72</xdr:col>
      <xdr:colOff>203200</xdr:colOff>
      <xdr:row>66</xdr:row>
      <xdr:rowOff>68474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99719"/>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101177</xdr:rowOff>
    </xdr:from>
    <xdr:to>
      <xdr:col>68</xdr:col>
      <xdr:colOff>152400</xdr:colOff>
      <xdr:row>65</xdr:row>
      <xdr:rowOff>155469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4542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138324</xdr:rowOff>
    </xdr:from>
    <xdr:to>
      <xdr:col>81</xdr:col>
      <xdr:colOff>95250</xdr:colOff>
      <xdr:row>67</xdr:row>
      <xdr:rowOff>68474</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14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34201</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59902</xdr:rowOff>
    </xdr:from>
    <xdr:to>
      <xdr:col>77</xdr:col>
      <xdr:colOff>95250</xdr:colOff>
      <xdr:row>66</xdr:row>
      <xdr:rowOff>161502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146279</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61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17674</xdr:rowOff>
    </xdr:from>
    <xdr:to>
      <xdr:col>73</xdr:col>
      <xdr:colOff>44450</xdr:colOff>
      <xdr:row>66</xdr:row>
      <xdr:rowOff>119274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1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104051</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1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104669</xdr:rowOff>
    </xdr:from>
    <xdr:to>
      <xdr:col>68</xdr:col>
      <xdr:colOff>203200</xdr:colOff>
      <xdr:row>66</xdr:row>
      <xdr:rowOff>34819</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12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19596</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50377</xdr:rowOff>
    </xdr:from>
    <xdr:to>
      <xdr:col>64</xdr:col>
      <xdr:colOff>152400</xdr:colOff>
      <xdr:row>65</xdr:row>
      <xdr:rowOff>151977</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136754</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tx1"/>
              </a:solidFill>
              <a:effectLst/>
              <a:latin typeface="+mn-lt"/>
              <a:ea typeface="+mn-ea"/>
              <a:cs typeface="+mn-cs"/>
            </a:rPr>
            <a:t>分子に含まれる元利償還金が増となったものの、災害復旧費等に係る基準財政需要額に算入された公債費も増となったことから、分子全体で前年度比</a:t>
          </a:r>
          <a:r>
            <a:rPr kumimoji="1" lang="en-US" altLang="ja-JP" sz="800">
              <a:solidFill>
                <a:schemeClr val="tx1"/>
              </a:solidFill>
              <a:effectLst/>
              <a:latin typeface="+mn-lt"/>
              <a:ea typeface="+mn-ea"/>
              <a:cs typeface="+mn-cs"/>
            </a:rPr>
            <a:t>59</a:t>
          </a:r>
          <a:r>
            <a:rPr kumimoji="1" lang="ja-JP" altLang="ja-JP" sz="800">
              <a:solidFill>
                <a:schemeClr val="tx1"/>
              </a:solidFill>
              <a:effectLst/>
              <a:latin typeface="+mn-lt"/>
              <a:ea typeface="+mn-ea"/>
              <a:cs typeface="+mn-cs"/>
            </a:rPr>
            <a:t>百万円の減となった。</a:t>
          </a:r>
          <a:endParaRPr lang="ja-JP" altLang="ja-JP" sz="800">
            <a:solidFill>
              <a:schemeClr val="tx1"/>
            </a:solidFill>
            <a:effectLst/>
          </a:endParaRPr>
        </a:p>
        <a:p>
          <a:r>
            <a:rPr kumimoji="1" lang="ja-JP" altLang="ja-JP" sz="800">
              <a:solidFill>
                <a:schemeClr val="tx1"/>
              </a:solidFill>
              <a:effectLst/>
              <a:latin typeface="+mn-lt"/>
              <a:ea typeface="+mn-ea"/>
              <a:cs typeface="+mn-cs"/>
            </a:rPr>
            <a:t>分母については、臨財債発行可能額が減となったが、普通交付税の増が主要因となり、分母全体で前年度比</a:t>
          </a:r>
          <a:r>
            <a:rPr kumimoji="1" lang="en-US" altLang="ja-JP" sz="800">
              <a:solidFill>
                <a:schemeClr val="tx1"/>
              </a:solidFill>
              <a:effectLst/>
              <a:latin typeface="+mn-lt"/>
              <a:ea typeface="+mn-ea"/>
              <a:cs typeface="+mn-cs"/>
            </a:rPr>
            <a:t>222</a:t>
          </a:r>
          <a:r>
            <a:rPr kumimoji="1" lang="ja-JP" altLang="ja-JP" sz="800">
              <a:solidFill>
                <a:schemeClr val="tx1"/>
              </a:solidFill>
              <a:effectLst/>
              <a:latin typeface="+mn-lt"/>
              <a:ea typeface="+mn-ea"/>
              <a:cs typeface="+mn-cs"/>
            </a:rPr>
            <a:t>百万円の増となった。</a:t>
          </a:r>
          <a:endParaRPr lang="ja-JP" altLang="ja-JP" sz="800">
            <a:solidFill>
              <a:schemeClr val="tx1"/>
            </a:solidFill>
            <a:effectLst/>
          </a:endParaRPr>
        </a:p>
        <a:p>
          <a:r>
            <a:rPr kumimoji="1" lang="ja-JP" altLang="ja-JP" sz="800">
              <a:solidFill>
                <a:schemeClr val="tx1"/>
              </a:solidFill>
              <a:effectLst/>
              <a:latin typeface="+mn-lt"/>
              <a:ea typeface="+mn-ea"/>
              <a:cs typeface="+mn-cs"/>
            </a:rPr>
            <a:t>分子が減、分母が増となったことにより令和６年度単年度で見れば前年度よりも減となったが、令和３年度の単年度の比率が</a:t>
          </a:r>
          <a:r>
            <a:rPr kumimoji="1" lang="en-US" altLang="ja-JP" sz="800">
              <a:solidFill>
                <a:schemeClr val="tx1"/>
              </a:solidFill>
              <a:effectLst/>
              <a:latin typeface="+mn-lt"/>
              <a:ea typeface="+mn-ea"/>
              <a:cs typeface="+mn-cs"/>
            </a:rPr>
            <a:t>8.8</a:t>
          </a:r>
          <a:r>
            <a:rPr kumimoji="1" lang="ja-JP" altLang="ja-JP" sz="800">
              <a:solidFill>
                <a:schemeClr val="tx1"/>
              </a:solidFill>
              <a:effectLst/>
              <a:latin typeface="+mn-lt"/>
              <a:ea typeface="+mn-ea"/>
              <a:cs typeface="+mn-cs"/>
            </a:rPr>
            <a:t>％だったこともあり、３カ年平均でみると前年度比</a:t>
          </a:r>
          <a:r>
            <a:rPr kumimoji="1" lang="en-US" altLang="ja-JP" sz="800">
              <a:solidFill>
                <a:schemeClr val="tx1"/>
              </a:solidFill>
              <a:effectLst/>
              <a:latin typeface="+mn-lt"/>
              <a:ea typeface="+mn-ea"/>
              <a:cs typeface="+mn-cs"/>
            </a:rPr>
            <a:t>0.4</a:t>
          </a:r>
          <a:r>
            <a:rPr kumimoji="1" lang="ja-JP" altLang="ja-JP" sz="800">
              <a:solidFill>
                <a:schemeClr val="tx1"/>
              </a:solidFill>
              <a:effectLst/>
              <a:latin typeface="+mn-lt"/>
              <a:ea typeface="+mn-ea"/>
              <a:cs typeface="+mn-cs"/>
            </a:rPr>
            <a:t>ポイントの増となった。</a:t>
          </a:r>
          <a:r>
            <a:rPr kumimoji="1" lang="ja-JP" altLang="ja-JP" sz="800">
              <a:solidFill>
                <a:schemeClr val="dk1"/>
              </a:solidFill>
              <a:effectLst/>
              <a:latin typeface="+mn-lt"/>
              <a:ea typeface="+mn-ea"/>
              <a:cs typeface="+mn-cs"/>
            </a:rPr>
            <a:t>令和９年度が公債費のピークとなる見込みである。引き続き、普通建設事業については慎重に事業を選択するとともに、国県補助金等、地方債以外の財源確保に努める。</a:t>
          </a:r>
          <a:endParaRPr lang="ja-JP" altLang="ja-JP" sz="800">
            <a:effectLst/>
          </a:endParaRP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871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147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4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分子に含まれる将来負担額のうち地方債の現在高が減となったこと、また、控除対象である充当可能基金の減が主要因となり、分子全体で前年度比</a:t>
          </a:r>
          <a:r>
            <a:rPr kumimoji="1" lang="en-US" altLang="ja-JP" sz="800">
              <a:solidFill>
                <a:schemeClr val="dk1"/>
              </a:solidFill>
              <a:effectLst/>
              <a:latin typeface="+mn-lt"/>
              <a:ea typeface="+mn-ea"/>
              <a:cs typeface="+mn-cs"/>
            </a:rPr>
            <a:t>60</a:t>
          </a:r>
          <a:r>
            <a:rPr kumimoji="1" lang="ja-JP" altLang="ja-JP" sz="800">
              <a:solidFill>
                <a:schemeClr val="dk1"/>
              </a:solidFill>
              <a:effectLst/>
              <a:latin typeface="+mn-lt"/>
              <a:ea typeface="+mn-ea"/>
              <a:cs typeface="+mn-cs"/>
            </a:rPr>
            <a:t>百万円の減となった。</a:t>
          </a:r>
          <a:endParaRPr lang="ja-JP" altLang="ja-JP" sz="800">
            <a:effectLst/>
          </a:endParaRPr>
        </a:p>
        <a:p>
          <a:r>
            <a:rPr kumimoji="1" lang="ja-JP" altLang="ja-JP" sz="800">
              <a:solidFill>
                <a:schemeClr val="dk1"/>
              </a:solidFill>
              <a:effectLst/>
              <a:latin typeface="+mn-lt"/>
              <a:ea typeface="+mn-ea"/>
              <a:cs typeface="+mn-cs"/>
            </a:rPr>
            <a:t>分母については、標準財政規模が増となったことが主要因となり、分母全体で前年度比</a:t>
          </a:r>
          <a:r>
            <a:rPr kumimoji="1" lang="en-US" altLang="ja-JP" sz="800">
              <a:solidFill>
                <a:schemeClr val="dk1"/>
              </a:solidFill>
              <a:effectLst/>
              <a:latin typeface="+mn-lt"/>
              <a:ea typeface="+mn-ea"/>
              <a:cs typeface="+mn-cs"/>
            </a:rPr>
            <a:t>69</a:t>
          </a:r>
          <a:r>
            <a:rPr kumimoji="1" lang="ja-JP" altLang="ja-JP" sz="800">
              <a:solidFill>
                <a:schemeClr val="dk1"/>
              </a:solidFill>
              <a:effectLst/>
              <a:latin typeface="+mn-lt"/>
              <a:ea typeface="+mn-ea"/>
              <a:cs typeface="+mn-cs"/>
            </a:rPr>
            <a:t>百万円の増となった。</a:t>
          </a:r>
          <a:endParaRPr lang="ja-JP" altLang="ja-JP" sz="800">
            <a:effectLst/>
          </a:endParaRPr>
        </a:p>
        <a:p>
          <a:r>
            <a:rPr kumimoji="1" lang="ja-JP" altLang="ja-JP" sz="800">
              <a:solidFill>
                <a:schemeClr val="dk1"/>
              </a:solidFill>
              <a:effectLst/>
              <a:latin typeface="+mn-lt"/>
              <a:ea typeface="+mn-ea"/>
              <a:cs typeface="+mn-cs"/>
            </a:rPr>
            <a:t>分子の減・分母の増により、前年度比</a:t>
          </a:r>
          <a:r>
            <a:rPr kumimoji="1" lang="en-US" altLang="ja-JP" sz="800">
              <a:solidFill>
                <a:schemeClr val="dk1"/>
              </a:solidFill>
              <a:effectLst/>
              <a:latin typeface="+mn-lt"/>
              <a:ea typeface="+mn-ea"/>
              <a:cs typeface="+mn-cs"/>
            </a:rPr>
            <a:t>0.6</a:t>
          </a:r>
          <a:r>
            <a:rPr kumimoji="1" lang="ja-JP" altLang="ja-JP" sz="800">
              <a:solidFill>
                <a:schemeClr val="dk1"/>
              </a:solidFill>
              <a:effectLst/>
              <a:latin typeface="+mn-lt"/>
              <a:ea typeface="+mn-ea"/>
              <a:cs typeface="+mn-cs"/>
            </a:rPr>
            <a:t>ポイントの減となったが、引き続き通常事業における点検評価や見直し等により財政の健全化を図るとともに、普通建設事業における地方債以外の財源確保に努めることで、将来負担の適正化を図る。</a:t>
          </a:r>
          <a:endParaRPr lang="ja-JP" altLang="ja-JP" sz="800">
            <a:effectLst/>
          </a:endParaRPr>
        </a:p>
      </xdr:txBody>
    </xdr:sp>
    <xdr:clientData/>
  </xdr:twoCellAnchor>
  <xdr:oneCellAnchor>
    <xdr:from>
      <xdr:col>61</xdr:col>
      <xdr:colOff>6350</xdr:colOff>
      <xdr:row>10</xdr:row>
      <xdr:rowOff>63500</xdr:rowOff>
    </xdr:from>
    <xdr:ext cx="298543" cy="225703"/>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33564</xdr:rowOff>
    </xdr:from>
    <xdr:to>
      <xdr:col>81</xdr:col>
      <xdr:colOff>44450</xdr:colOff>
      <xdr:row>14</xdr:row>
      <xdr:rowOff>40459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3386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40459</xdr:rowOff>
    </xdr:from>
    <xdr:to>
      <xdr:col>77</xdr:col>
      <xdr:colOff>44450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407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50800</xdr:rowOff>
    </xdr:from>
    <xdr:to>
      <xdr:col>72</xdr:col>
      <xdr:colOff>203200</xdr:colOff>
      <xdr:row>14</xdr:row>
      <xdr:rowOff>91017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511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91017</xdr:rowOff>
    </xdr:from>
    <xdr:to>
      <xdr:col>68</xdr:col>
      <xdr:colOff>152400</xdr:colOff>
      <xdr:row>14</xdr:row>
      <xdr:rowOff>156512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91317"/>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154214</xdr:rowOff>
    </xdr:from>
    <xdr:to>
      <xdr:col>81</xdr:col>
      <xdr:colOff>95250</xdr:colOff>
      <xdr:row>14</xdr:row>
      <xdr:rowOff>84364</xdr:rowOff>
    </xdr:to>
    <xdr:sp textlink="">
      <xdr:nvSpPr>
        <xdr:cNvPr id="464" name="楕円 463">
          <a:extLst>
            <a:ext uri="{FF2B5EF4-FFF2-40B4-BE49-F238E27FC236}">
              <a16:creationId xmlns:a16="http://schemas.microsoft.com/office/drawing/2014/main" id="{00000000-0008-0000-0300-0000D0010000}"/>
            </a:ext>
          </a:extLst>
        </xdr:cNvPr>
        <xdr:cNvSpPr/>
      </xdr:nvSpPr>
      <xdr:spPr>
        <a:xfrm>
          <a:off x="169672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31041</xdr:rowOff>
    </xdr:from>
    <xdr:ext cx="762000" cy="259045"/>
    <xdr:sp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161109</xdr:rowOff>
    </xdr:from>
    <xdr:to>
      <xdr:col>77</xdr:col>
      <xdr:colOff>95250</xdr:colOff>
      <xdr:row>14</xdr:row>
      <xdr:rowOff>91259</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6129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76036</xdr:rowOff>
    </xdr:from>
    <xdr:ext cx="7366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7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5240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86377</xdr:rowOff>
    </xdr:from>
    <xdr:ext cx="7620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textlink="">
      <xdr:nvSpPr>
        <xdr:cNvPr id="470" name="楕円 469">
          <a:extLst>
            <a:ext uri="{FF2B5EF4-FFF2-40B4-BE49-F238E27FC236}">
              <a16:creationId xmlns:a16="http://schemas.microsoft.com/office/drawing/2014/main" id="{00000000-0008-0000-0300-0000D6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105712</xdr:rowOff>
    </xdr:from>
    <xdr:to>
      <xdr:col>64</xdr:col>
      <xdr:colOff>152400</xdr:colOff>
      <xdr:row>15</xdr:row>
      <xdr:rowOff>35862</xdr:rowOff>
    </xdr:to>
    <xdr:sp textlink="">
      <xdr:nvSpPr>
        <xdr:cNvPr id="472" name="楕円 471">
          <a:extLst>
            <a:ext uri="{FF2B5EF4-FFF2-40B4-BE49-F238E27FC236}">
              <a16:creationId xmlns:a16="http://schemas.microsoft.com/office/drawing/2014/main" id="{00000000-0008-0000-0300-0000D8010000}"/>
            </a:ext>
          </a:extLst>
        </xdr:cNvPr>
        <xdr:cNvSpPr/>
      </xdr:nvSpPr>
      <xdr:spPr>
        <a:xfrm>
          <a:off x="13462000" y="25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46039</xdr:rowOff>
    </xdr:from>
    <xdr:ext cx="762000" cy="259045"/>
    <xdr:sp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7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45,632
45,461
1,259.18
39,214,655
38,084,137
1,065,184
18,336,727
42,816,172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人口</a:t>
          </a:r>
          <a:r>
            <a:rPr kumimoji="1" lang="en-US" altLang="ja-JP" sz="800">
              <a:solidFill>
                <a:schemeClr val="dk1"/>
              </a:solidFill>
              <a:effectLst/>
              <a:latin typeface="+mn-lt"/>
              <a:ea typeface="+mn-ea"/>
              <a:cs typeface="+mn-cs"/>
            </a:rPr>
            <a:t>1,000</a:t>
          </a:r>
          <a:r>
            <a:rPr kumimoji="1" lang="ja-JP" altLang="ja-JP" sz="800">
              <a:solidFill>
                <a:schemeClr val="dk1"/>
              </a:solidFill>
              <a:effectLst/>
              <a:latin typeface="+mn-lt"/>
              <a:ea typeface="+mn-ea"/>
              <a:cs typeface="+mn-cs"/>
            </a:rPr>
            <a:t>人当たり職員数と同様、人件費の割合も類似団体平均を上回っている状況が続いている。</a:t>
          </a:r>
          <a:endParaRPr lang="ja-JP" altLang="ja-JP" sz="800">
            <a:effectLst/>
          </a:endParaRPr>
        </a:p>
        <a:p>
          <a:r>
            <a:rPr kumimoji="1" lang="ja-JP" altLang="ja-JP"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年度は、職員給のうちその他手当の増などにより</a:t>
          </a:r>
          <a:r>
            <a:rPr kumimoji="1" lang="en-US" altLang="ja-JP" sz="800">
              <a:solidFill>
                <a:schemeClr val="dk1"/>
              </a:solidFill>
              <a:effectLst/>
              <a:latin typeface="+mn-lt"/>
              <a:ea typeface="+mn-ea"/>
              <a:cs typeface="+mn-cs"/>
            </a:rPr>
            <a:t>1.8</a:t>
          </a:r>
          <a:r>
            <a:rPr kumimoji="1" lang="ja-JP" altLang="ja-JP" sz="800">
              <a:solidFill>
                <a:schemeClr val="dk1"/>
              </a:solidFill>
              <a:effectLst/>
              <a:latin typeface="+mn-lt"/>
              <a:ea typeface="+mn-ea"/>
              <a:cs typeface="+mn-cs"/>
            </a:rPr>
            <a:t>ポイントの増となった。</a:t>
          </a:r>
          <a:endParaRPr lang="ja-JP" altLang="ja-JP" sz="800">
            <a:effectLst/>
          </a:endParaRPr>
        </a:p>
        <a:p>
          <a:r>
            <a:rPr kumimoji="1" lang="ja-JP" altLang="ja-JP" sz="800">
              <a:solidFill>
                <a:schemeClr val="dk1"/>
              </a:solidFill>
              <a:effectLst/>
              <a:latin typeface="+mn-lt"/>
              <a:ea typeface="+mn-ea"/>
              <a:cs typeface="+mn-cs"/>
            </a:rPr>
            <a:t>比率改善のため、公共施設等総合管理計画に基づく公共施設の適正配置や、民間委託の推進に努める。</a:t>
          </a:r>
          <a:endParaRPr lang="ja-JP" altLang="ja-JP" sz="800">
            <a:effectLst/>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ふるさと納税代行業務委託料の減</a:t>
          </a:r>
          <a:r>
            <a:rPr kumimoji="1" lang="ja-JP" altLang="ja-JP" sz="800">
              <a:solidFill>
                <a:schemeClr val="dk1"/>
              </a:solidFill>
              <a:effectLst/>
              <a:latin typeface="+mn-lt"/>
              <a:ea typeface="+mn-ea"/>
              <a:cs typeface="+mn-cs"/>
            </a:rPr>
            <a:t>などにより、</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年度と比較し、</a:t>
          </a:r>
          <a:r>
            <a:rPr kumimoji="1" lang="en-US" altLang="ja-JP" sz="800">
              <a:solidFill>
                <a:schemeClr val="dk1"/>
              </a:solidFill>
              <a:effectLst/>
              <a:latin typeface="+mn-lt"/>
              <a:ea typeface="+mn-ea"/>
              <a:cs typeface="+mn-cs"/>
            </a:rPr>
            <a:t>1.0</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en-US" sz="800">
              <a:solidFill>
                <a:schemeClr val="dk1"/>
              </a:solidFill>
              <a:effectLst/>
              <a:latin typeface="+mn-lt"/>
              <a:ea typeface="+mn-ea"/>
              <a:cs typeface="+mn-cs"/>
            </a:rPr>
            <a:t>ふるさと納税の減に伴う委託料の減があるものの、一時的なものであり、</a:t>
          </a:r>
          <a:r>
            <a:rPr kumimoji="1" lang="ja-JP" altLang="ja-JP" sz="800">
              <a:solidFill>
                <a:schemeClr val="dk1"/>
              </a:solidFill>
              <a:effectLst/>
              <a:latin typeface="+mn-lt"/>
              <a:ea typeface="+mn-ea"/>
              <a:cs typeface="+mn-cs"/>
            </a:rPr>
            <a:t>民間委託やシステム関連経費等、業務の効率化に伴い増加しているものもあることから、全体のバランスを勘案しつつ、公共施設等総合管理計画に基づく公共施設の適正配置や更新などにより、物件費の抑制を図る必要がある。</a:t>
          </a:r>
          <a:endParaRPr lang="ja-JP" altLang="ja-JP" sz="800">
            <a:effectLst/>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79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41275</xdr:rowOff>
    </xdr:from>
    <xdr:to>
      <xdr:col>78</xdr:col>
      <xdr:colOff>69850</xdr:colOff>
      <xdr:row>18</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27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31750</xdr:rowOff>
    </xdr:from>
    <xdr:to>
      <xdr:col>73</xdr:col>
      <xdr:colOff>180975</xdr:colOff>
      <xdr:row>18</xdr:row>
      <xdr:rowOff>41275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17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31750</xdr:rowOff>
    </xdr:from>
    <xdr:to>
      <xdr:col>69</xdr:col>
      <xdr:colOff>92075</xdr:colOff>
      <xdr:row>18</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17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152400</xdr:rowOff>
    </xdr:from>
    <xdr:to>
      <xdr:col>69</xdr:col>
      <xdr:colOff>142875</xdr:colOff>
      <xdr:row>18</xdr:row>
      <xdr:rowOff>82550</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3843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67327</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物価高騰対応重点支援事業による扶助費の増額等に伴い、</a:t>
          </a:r>
          <a:r>
            <a:rPr kumimoji="1" lang="en-US" altLang="ja-JP" sz="800">
              <a:solidFill>
                <a:schemeClr val="dk1"/>
              </a:solidFill>
              <a:effectLst/>
              <a:latin typeface="+mn-lt"/>
              <a:ea typeface="+mn-ea"/>
              <a:cs typeface="+mn-cs"/>
            </a:rPr>
            <a:t>0.7</a:t>
          </a:r>
          <a:r>
            <a:rPr kumimoji="1" lang="ja-JP" altLang="ja-JP" sz="800">
              <a:solidFill>
                <a:schemeClr val="dk1"/>
              </a:solidFill>
              <a:effectLst/>
              <a:latin typeface="+mn-lt"/>
              <a:ea typeface="+mn-ea"/>
              <a:cs typeface="+mn-cs"/>
            </a:rPr>
            <a:t>ポイントの増となった。</a:t>
          </a:r>
          <a:endParaRPr lang="ja-JP" altLang="ja-JP" sz="800">
            <a:effectLst/>
          </a:endParaRPr>
        </a:p>
        <a:p>
          <a:r>
            <a:rPr kumimoji="1" lang="ja-JP" altLang="ja-JP" sz="800">
              <a:solidFill>
                <a:schemeClr val="dk1"/>
              </a:solidFill>
              <a:effectLst/>
              <a:latin typeface="+mn-lt"/>
              <a:ea typeface="+mn-ea"/>
              <a:cs typeface="+mn-cs"/>
            </a:rPr>
            <a:t>国の政策等により比率の増減はあるものの、今後、高齢化などに伴う増額が見込まれることから、対象者に寄り添った支援を行いつつ、適正な給付に努め、義務的経費の削減に努める。</a:t>
          </a:r>
          <a:endParaRPr lang="ja-JP" altLang="ja-JP" sz="800">
            <a:effectLst/>
          </a:endParaRP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92710</xdr:rowOff>
    </xdr:from>
    <xdr:to>
      <xdr:col>24</xdr:col>
      <xdr:colOff>25400</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79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33037</xdr:rowOff>
    </xdr:from>
    <xdr:ext cx="762000" cy="259045"/>
    <xdr:sp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92710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100330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39370</xdr:rowOff>
    </xdr:from>
    <xdr:to>
      <xdr:col>11</xdr:col>
      <xdr:colOff>9525</xdr:colOff>
      <xdr:row>53</xdr:row>
      <xdr:rowOff>100330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26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40657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xdr:rowOff>
    </xdr:from>
    <xdr:to>
      <xdr:col>6</xdr:col>
      <xdr:colOff>171450</xdr:colOff>
      <xdr:row>55</xdr:row>
      <xdr:rowOff>113030</xdr:rowOff>
    </xdr:to>
    <xdr:sp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97807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41910</xdr:rowOff>
    </xdr:from>
    <xdr:to>
      <xdr:col>20</xdr:col>
      <xdr:colOff>38100</xdr:colOff>
      <xdr:row>53</xdr:row>
      <xdr:rowOff>143510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937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153687</xdr:rowOff>
    </xdr:from>
    <xdr:ext cx="7366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49530</xdr:rowOff>
    </xdr:from>
    <xdr:to>
      <xdr:col>11</xdr:col>
      <xdr:colOff>60325</xdr:colOff>
      <xdr:row>53</xdr:row>
      <xdr:rowOff>151130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2159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161307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160020</xdr:rowOff>
    </xdr:from>
    <xdr:to>
      <xdr:col>6</xdr:col>
      <xdr:colOff>171450</xdr:colOff>
      <xdr:row>53</xdr:row>
      <xdr:rowOff>90170</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1270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100347</xdr:rowOff>
    </xdr:from>
    <xdr:ext cx="7620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浄化槽事業特別会計等の廃止に伴う</a:t>
          </a:r>
          <a:r>
            <a:rPr kumimoji="1" lang="ja-JP" altLang="ja-JP" sz="800">
              <a:solidFill>
                <a:schemeClr val="dk1"/>
              </a:solidFill>
              <a:effectLst/>
              <a:latin typeface="+mn-lt"/>
              <a:ea typeface="+mn-ea"/>
              <a:cs typeface="+mn-cs"/>
            </a:rPr>
            <a:t>繰出金の減などにより、全体で</a:t>
          </a:r>
          <a:r>
            <a:rPr kumimoji="1" lang="en-US" altLang="ja-JP" sz="800">
              <a:solidFill>
                <a:schemeClr val="dk1"/>
              </a:solidFill>
              <a:effectLst/>
              <a:latin typeface="+mn-lt"/>
              <a:ea typeface="+mn-ea"/>
              <a:cs typeface="+mn-cs"/>
            </a:rPr>
            <a:t>0.8</a:t>
          </a:r>
          <a:r>
            <a:rPr kumimoji="1" lang="ja-JP" altLang="ja-JP" sz="800">
              <a:solidFill>
                <a:schemeClr val="dk1"/>
              </a:solidFill>
              <a:effectLst/>
              <a:latin typeface="+mn-lt"/>
              <a:ea typeface="+mn-ea"/>
              <a:cs typeface="+mn-cs"/>
            </a:rPr>
            <a:t>ポイントの減となった。</a:t>
          </a:r>
          <a:endParaRPr lang="ja-JP" altLang="ja-JP" sz="800">
            <a:effectLst/>
          </a:endParaRPr>
        </a:p>
        <a:p>
          <a:r>
            <a:rPr kumimoji="1" lang="ja-JP" altLang="ja-JP" sz="800">
              <a:solidFill>
                <a:schemeClr val="dk1"/>
              </a:solidFill>
              <a:effectLst/>
              <a:latin typeface="+mn-lt"/>
              <a:ea typeface="+mn-ea"/>
              <a:cs typeface="+mn-cs"/>
            </a:rPr>
            <a:t>今後、浄化槽事業等における企業債の償還の増加や、国民健康保険事業や介護保険事業における高齢化比率の上昇に伴う負担の増加が見込まれることから、受益者負担の適正化をはじめとした財政運営の健全化に努め、普通会計の負担適正化を図る。</a:t>
          </a:r>
          <a:endParaRPr lang="ja-JP" altLang="ja-JP" sz="800">
            <a:effectLst/>
          </a:endParaRPr>
        </a:p>
      </xdr:txBody>
    </xdr:sp>
    <xdr:clientData/>
  </xdr:twoCellAnchor>
  <xdr:oneCellAnchor>
    <xdr:from>
      <xdr:col>62</xdr:col>
      <xdr:colOff>6350</xdr:colOff>
      <xdr:row>49</xdr:row>
      <xdr:rowOff>107950</xdr:rowOff>
    </xdr:from>
    <xdr:ext cx="298543" cy="225703"/>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5842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53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51562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51562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0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51562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0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66819</xdr:rowOff>
    </xdr:from>
    <xdr:ext cx="7366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広域行政組合負担金の増及び</a:t>
          </a:r>
          <a:r>
            <a:rPr kumimoji="1" lang="ja-JP" altLang="en-US" sz="800">
              <a:solidFill>
                <a:schemeClr val="dk1"/>
              </a:solidFill>
              <a:effectLst/>
              <a:latin typeface="+mn-lt"/>
              <a:ea typeface="+mn-ea"/>
              <a:cs typeface="+mn-cs"/>
            </a:rPr>
            <a:t>特別会計の廃止に伴う下水道事業会計への下水道事業負担金の増</a:t>
          </a:r>
          <a:r>
            <a:rPr kumimoji="1" lang="ja-JP" altLang="ja-JP" sz="800">
              <a:solidFill>
                <a:schemeClr val="dk1"/>
              </a:solidFill>
              <a:effectLst/>
              <a:latin typeface="+mn-lt"/>
              <a:ea typeface="+mn-ea"/>
              <a:cs typeface="+mn-cs"/>
            </a:rPr>
            <a:t>等により、全体で</a:t>
          </a:r>
          <a:r>
            <a:rPr kumimoji="1" lang="en-US" altLang="ja-JP" sz="800">
              <a:solidFill>
                <a:schemeClr val="dk1"/>
              </a:solidFill>
              <a:effectLst/>
              <a:latin typeface="+mn-lt"/>
              <a:ea typeface="+mn-ea"/>
              <a:cs typeface="+mn-cs"/>
            </a:rPr>
            <a:t>0.6</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年度に補助金見直しを実施し、公益性、公平性の観点から検証を行ったところであることから、引き続き、適正な予算化、執行に努める。</a:t>
          </a:r>
          <a:endParaRPr lang="ja-JP" altLang="ja-JP" sz="800">
            <a:effectLst/>
          </a:endParaRPr>
        </a:p>
      </xdr:txBody>
    </xdr:sp>
    <xdr:clientData/>
  </xdr:twoCellAnchor>
  <xdr:oneCellAnchor>
    <xdr:from>
      <xdr:col>62</xdr:col>
      <xdr:colOff>6350</xdr:colOff>
      <xdr:row>29</xdr:row>
      <xdr:rowOff>107950</xdr:rowOff>
    </xdr:from>
    <xdr:ext cx="298543" cy="225703"/>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020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020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textlink="">
      <xdr:nvSpPr>
        <xdr:cNvPr id="326" name="楕円 325">
          <a:extLst>
            <a:ext uri="{FF2B5EF4-FFF2-40B4-BE49-F238E27FC236}">
              <a16:creationId xmlns:a16="http://schemas.microsoft.com/office/drawing/2014/main" id="{00000000-0008-0000-0400-000046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中心市街地拠点施設整備事業や過疎対策事業の元金償還開始などにより、前年度比</a:t>
          </a:r>
          <a:r>
            <a:rPr kumimoji="1" lang="en-US" altLang="ja-JP" sz="800">
              <a:solidFill>
                <a:schemeClr val="dk1"/>
              </a:solidFill>
              <a:effectLst/>
              <a:latin typeface="+mn-lt"/>
              <a:ea typeface="+mn-ea"/>
              <a:cs typeface="+mn-cs"/>
            </a:rPr>
            <a:t>0.4</a:t>
          </a:r>
          <a:r>
            <a:rPr kumimoji="1" lang="ja-JP" altLang="ja-JP" sz="800">
              <a:solidFill>
                <a:schemeClr val="dk1"/>
              </a:solidFill>
              <a:effectLst/>
              <a:latin typeface="+mn-lt"/>
              <a:ea typeface="+mn-ea"/>
              <a:cs typeface="+mn-cs"/>
            </a:rPr>
            <a:t>ポイントの増となった。</a:t>
          </a:r>
          <a:endParaRPr lang="ja-JP" altLang="ja-JP" sz="800">
            <a:effectLst/>
          </a:endParaRPr>
        </a:p>
        <a:p>
          <a:r>
            <a:rPr kumimoji="1" lang="ja-JP" altLang="ja-JP" sz="800">
              <a:solidFill>
                <a:schemeClr val="dk1"/>
              </a:solidFill>
              <a:effectLst/>
              <a:latin typeface="+mn-lt"/>
              <a:ea typeface="+mn-ea"/>
              <a:cs typeface="+mn-cs"/>
            </a:rPr>
            <a:t>このほか、２度の台風被害からの復旧事業の影響もあり、平成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から令和２年度にかけて地方債発行額が高い水準で推移したことなどから、令和９年度が公債費のピークとなる見込みである。引き続き、普通建設事業については慎重に事業を選択するとともに、地方債以外の財源確保に努める。</a:t>
          </a:r>
          <a:endParaRPr lang="ja-JP" altLang="ja-JP" sz="800">
            <a:effectLst/>
          </a:endParaRPr>
        </a:p>
      </xdr:txBody>
    </xdr:sp>
    <xdr:clientData/>
  </xdr:twoCellAnchor>
  <xdr:oneCellAnchor>
    <xdr:from>
      <xdr:col>3</xdr:col>
      <xdr:colOff>123825</xdr:colOff>
      <xdr:row>69</xdr:row>
      <xdr:rowOff>107950</xdr:rowOff>
    </xdr:from>
    <xdr:ext cx="298543" cy="225703"/>
    <xdr:sp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751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80</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982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610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79</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92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15239</xdr:rowOff>
    </xdr:from>
    <xdr:to>
      <xdr:col>24</xdr:col>
      <xdr:colOff>76200</xdr:colOff>
      <xdr:row>80</xdr:row>
      <xdr:rowOff>116839</xdr:rowOff>
    </xdr:to>
    <xdr:sp textlink="">
      <xdr:nvSpPr>
        <xdr:cNvPr id="387" name="楕円 386">
          <a:extLst>
            <a:ext uri="{FF2B5EF4-FFF2-40B4-BE49-F238E27FC236}">
              <a16:creationId xmlns:a16="http://schemas.microsoft.com/office/drawing/2014/main" id="{00000000-0008-0000-0400-000083010000}"/>
            </a:ext>
          </a:extLst>
        </xdr:cNvPr>
        <xdr:cNvSpPr/>
      </xdr:nvSpPr>
      <xdr:spPr>
        <a:xfrm>
          <a:off x="4775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95266</xdr:rowOff>
    </xdr:from>
    <xdr:ext cx="762000" cy="259045"/>
    <xdr:sp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textlink="">
      <xdr:nvSpPr>
        <xdr:cNvPr id="389" name="楕円 388">
          <a:extLst>
            <a:ext uri="{FF2B5EF4-FFF2-40B4-BE49-F238E27FC236}">
              <a16:creationId xmlns:a16="http://schemas.microsoft.com/office/drawing/2014/main" id="{00000000-0008-0000-0400-000085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公債費以外の経常収支比率は、類似団体平均を下回っている状況である。</a:t>
          </a:r>
          <a:endParaRPr lang="ja-JP" altLang="ja-JP" sz="800">
            <a:solidFill>
              <a:sysClr val="windowText" lastClr="000000"/>
            </a:solidFill>
            <a:effectLst/>
          </a:endParaRPr>
        </a:p>
        <a:p>
          <a:r>
            <a:rPr kumimoji="1" lang="ja-JP" altLang="en-US" sz="800">
              <a:solidFill>
                <a:sysClr val="windowText" lastClr="000000"/>
              </a:solidFill>
              <a:effectLst/>
              <a:latin typeface="+mn-lt"/>
              <a:ea typeface="+mn-ea"/>
              <a:cs typeface="+mn-cs"/>
            </a:rPr>
            <a:t>人件費及び物件費については、類似団体平均を上回っている状況であり</a:t>
          </a:r>
          <a:r>
            <a:rPr kumimoji="1" lang="ja-JP" altLang="ja-JP" sz="800">
              <a:solidFill>
                <a:sysClr val="windowText" lastClr="000000"/>
              </a:solidFill>
              <a:effectLst/>
              <a:latin typeface="+mn-lt"/>
              <a:ea typeface="+mn-ea"/>
              <a:cs typeface="+mn-cs"/>
            </a:rPr>
            <a:t>、</a:t>
          </a:r>
          <a:r>
            <a:rPr kumimoji="1" lang="ja-JP" altLang="en-US" sz="800">
              <a:solidFill>
                <a:sysClr val="windowText" lastClr="000000"/>
              </a:solidFill>
              <a:effectLst/>
              <a:latin typeface="+mn-lt"/>
              <a:ea typeface="+mn-ea"/>
              <a:cs typeface="+mn-cs"/>
            </a:rPr>
            <a:t>増加傾向にある。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令和６年度は人件費の増を主要因として、全体として</a:t>
          </a:r>
          <a:r>
            <a:rPr kumimoji="1" lang="en-US" altLang="ja-JP" sz="800">
              <a:solidFill>
                <a:sysClr val="windowText" lastClr="000000"/>
              </a:solidFill>
              <a:effectLst/>
              <a:latin typeface="+mn-lt"/>
              <a:ea typeface="+mn-ea"/>
              <a:cs typeface="+mn-cs"/>
            </a:rPr>
            <a:t>1.3</a:t>
          </a:r>
          <a:r>
            <a:rPr kumimoji="1" lang="ja-JP" altLang="en-US" sz="800">
              <a:solidFill>
                <a:sysClr val="windowText" lastClr="000000"/>
              </a:solidFill>
              <a:effectLst/>
              <a:latin typeface="+mn-lt"/>
              <a:ea typeface="+mn-ea"/>
              <a:cs typeface="+mn-cs"/>
            </a:rPr>
            <a:t>ポイントの増となった。</a:t>
          </a:r>
          <a:endParaRPr kumimoji="1" lang="en-US" altLang="ja-JP" sz="800">
            <a:solidFill>
              <a:sysClr val="windowText" lastClr="000000"/>
            </a:solidFill>
            <a:effectLst/>
            <a:latin typeface="+mn-lt"/>
            <a:ea typeface="+mn-ea"/>
            <a:cs typeface="+mn-cs"/>
          </a:endParaRPr>
        </a:p>
        <a:p>
          <a:r>
            <a:rPr kumimoji="1" lang="ja-JP" altLang="ja-JP" sz="800">
              <a:solidFill>
                <a:sysClr val="windowText" lastClr="000000"/>
              </a:solidFill>
              <a:effectLst/>
              <a:latin typeface="+mn-lt"/>
              <a:ea typeface="+mn-ea"/>
              <a:cs typeface="+mn-cs"/>
            </a:rPr>
            <a:t>今後も公共施設の適正配置や更新による物件費の抑制や、業務の見直し等を進め、効率化を図ることで人件費の抑制に取り組んでいく。</a:t>
          </a:r>
          <a:endParaRPr lang="ja-JP" altLang="ja-JP" sz="800">
            <a:solidFill>
              <a:sysClr val="windowText" lastClr="000000"/>
            </a:solidFill>
            <a:effectLst/>
          </a:endParaRPr>
        </a:p>
      </xdr:txBody>
    </xdr:sp>
    <xdr:clientData/>
  </xdr:twoCellAnchor>
  <xdr:oneCellAnchor>
    <xdr:from>
      <xdr:col>62</xdr:col>
      <xdr:colOff>6350</xdr:colOff>
      <xdr:row>69</xdr:row>
      <xdr:rowOff>107950</xdr:rowOff>
    </xdr:from>
    <xdr:ext cx="298543" cy="225703"/>
    <xdr:sp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156718</xdr:rowOff>
    </xdr:from>
    <xdr:to>
      <xdr:col>82</xdr:col>
      <xdr:colOff>107950</xdr:colOff>
      <xdr:row>74</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6725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74</xdr:row>
      <xdr:rowOff>30988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6725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74</xdr:row>
      <xdr:rowOff>53848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182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411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textlink="">
      <xdr:nvSpPr>
        <xdr:cNvPr id="446" name="楕円 445">
          <a:extLst>
            <a:ext uri="{FF2B5EF4-FFF2-40B4-BE49-F238E27FC236}">
              <a16:creationId xmlns:a16="http://schemas.microsoft.com/office/drawing/2014/main" id="{00000000-0008-0000-0400-0000BE010000}"/>
            </a:ext>
          </a:extLst>
        </xdr:cNvPr>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10431</xdr:rowOff>
    </xdr:from>
    <xdr:ext cx="762000" cy="259045"/>
    <xdr:sp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52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105918</xdr:rowOff>
    </xdr:from>
    <xdr:to>
      <xdr:col>78</xdr:col>
      <xdr:colOff>120650</xdr:colOff>
      <xdr:row>74</xdr:row>
      <xdr:rowOff>36068</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5621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46245</xdr:rowOff>
    </xdr:from>
    <xdr:ext cx="7366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39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27432</xdr:rowOff>
    </xdr:from>
    <xdr:to>
      <xdr:col>29</xdr:col>
      <xdr:colOff>127000</xdr:colOff>
      <xdr:row>13</xdr:row>
      <xdr:rowOff>53937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2457"/>
          <a:ext cx="647700" cy="1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53937</xdr:rowOff>
    </xdr:from>
    <xdr:to>
      <xdr:col>26</xdr:col>
      <xdr:colOff>50800</xdr:colOff>
      <xdr:row>13</xdr:row>
      <xdr:rowOff>151130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0412"/>
          <a:ext cx="698500" cy="9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151130</xdr:rowOff>
    </xdr:from>
    <xdr:to>
      <xdr:col>22</xdr:col>
      <xdr:colOff>114300</xdr:colOff>
      <xdr:row>14</xdr:row>
      <xdr:rowOff>16396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27605"/>
          <a:ext cx="698500" cy="3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16396</xdr:rowOff>
    </xdr:from>
    <xdr:to>
      <xdr:col>18</xdr:col>
      <xdr:colOff>177800</xdr:colOff>
      <xdr:row>14</xdr:row>
      <xdr:rowOff>68707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64321"/>
          <a:ext cx="698500" cy="5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148082</xdr:rowOff>
    </xdr:from>
    <xdr:to>
      <xdr:col>29</xdr:col>
      <xdr:colOff>177800</xdr:colOff>
      <xdr:row>12</xdr:row>
      <xdr:rowOff>78232</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8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94759</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3137</xdr:rowOff>
    </xdr:from>
    <xdr:to>
      <xdr:col>26</xdr:col>
      <xdr:colOff>101600</xdr:colOff>
      <xdr:row>13</xdr:row>
      <xdr:rowOff>104737</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79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114914</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4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100330</xdr:rowOff>
    </xdr:from>
    <xdr:to>
      <xdr:col>22</xdr:col>
      <xdr:colOff>165100</xdr:colOff>
      <xdr:row>14</xdr:row>
      <xdr:rowOff>30480</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7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40657</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137046</xdr:rowOff>
    </xdr:from>
    <xdr:to>
      <xdr:col>19</xdr:col>
      <xdr:colOff>38100</xdr:colOff>
      <xdr:row>14</xdr:row>
      <xdr:rowOff>67196</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1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77373</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8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17907</xdr:rowOff>
    </xdr:from>
    <xdr:to>
      <xdr:col>15</xdr:col>
      <xdr:colOff>101600</xdr:colOff>
      <xdr:row>14</xdr:row>
      <xdr:rowOff>119507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129684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230458</xdr:rowOff>
    </xdr:from>
    <xdr:to>
      <xdr:col>29</xdr:col>
      <xdr:colOff>127000</xdr:colOff>
      <xdr:row>33</xdr:row>
      <xdr:rowOff>243553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155008"/>
          <a:ext cx="647700" cy="13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230458</xdr:rowOff>
    </xdr:from>
    <xdr:to>
      <xdr:col>26</xdr:col>
      <xdr:colOff>50800</xdr:colOff>
      <xdr:row>33</xdr:row>
      <xdr:rowOff>318795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155008"/>
          <a:ext cx="698500" cy="8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318795</xdr:rowOff>
    </xdr:from>
    <xdr:to>
      <xdr:col>22</xdr:col>
      <xdr:colOff>114300</xdr:colOff>
      <xdr:row>34</xdr:row>
      <xdr:rowOff>117170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43345"/>
          <a:ext cx="698500" cy="14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117170</xdr:rowOff>
    </xdr:from>
    <xdr:to>
      <xdr:col>18</xdr:col>
      <xdr:colOff>177800</xdr:colOff>
      <xdr:row>34</xdr:row>
      <xdr:rowOff>229217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84620"/>
          <a:ext cx="698500" cy="11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192753</xdr:rowOff>
    </xdr:from>
    <xdr:to>
      <xdr:col>29</xdr:col>
      <xdr:colOff>177800</xdr:colOff>
      <xdr:row>33</xdr:row>
      <xdr:rowOff>294353</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1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37830</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6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179658</xdr:rowOff>
    </xdr:from>
    <xdr:to>
      <xdr:col>26</xdr:col>
      <xdr:colOff>101600</xdr:colOff>
      <xdr:row>33</xdr:row>
      <xdr:rowOff>281258</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0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119985</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7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267995</xdr:rowOff>
    </xdr:from>
    <xdr:to>
      <xdr:col>22</xdr:col>
      <xdr:colOff>165100</xdr:colOff>
      <xdr:row>34</xdr:row>
      <xdr:rowOff>26695</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9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36872</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66370</xdr:rowOff>
    </xdr:from>
    <xdr:to>
      <xdr:col>19</xdr:col>
      <xdr:colOff>38100</xdr:colOff>
      <xdr:row>34</xdr:row>
      <xdr:rowOff>167970</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3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178147</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0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178417</xdr:rowOff>
    </xdr:from>
    <xdr:to>
      <xdr:col>15</xdr:col>
      <xdr:colOff>101600</xdr:colOff>
      <xdr:row>34</xdr:row>
      <xdr:rowOff>280017</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45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290194</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45,632
45,461
1,259.18
39,214,655
38,084,137
1,065,184
18,336,727
42,816,172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128580</xdr:rowOff>
    </xdr:from>
    <xdr:to>
      <xdr:col>24</xdr:col>
      <xdr:colOff>63500</xdr:colOff>
      <xdr:row>32</xdr:row>
      <xdr:rowOff>11554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72080"/>
          <a:ext cx="838200" cy="22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11554</xdr:rowOff>
    </xdr:from>
    <xdr:to>
      <xdr:col>19</xdr:col>
      <xdr:colOff>177800</xdr:colOff>
      <xdr:row>32</xdr:row>
      <xdr:rowOff>109215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97954"/>
          <a:ext cx="889000" cy="9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109215</xdr:rowOff>
    </xdr:from>
    <xdr:to>
      <xdr:col>15</xdr:col>
      <xdr:colOff>50800</xdr:colOff>
      <xdr:row>33</xdr:row>
      <xdr:rowOff>10084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95615"/>
          <a:ext cx="889000" cy="7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10084</xdr:rowOff>
    </xdr:from>
    <xdr:to>
      <xdr:col>10</xdr:col>
      <xdr:colOff>114300</xdr:colOff>
      <xdr:row>33</xdr:row>
      <xdr:rowOff>41435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67934"/>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77780</xdr:rowOff>
    </xdr:from>
    <xdr:to>
      <xdr:col>24</xdr:col>
      <xdr:colOff>114300</xdr:colOff>
      <xdr:row>31</xdr:row>
      <xdr:rowOff>7930</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52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19018</xdr:rowOff>
    </xdr:from>
    <xdr:ext cx="599010"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6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132204</xdr:rowOff>
    </xdr:from>
    <xdr:to>
      <xdr:col>20</xdr:col>
      <xdr:colOff>38100</xdr:colOff>
      <xdr:row>32</xdr:row>
      <xdr:rowOff>62354</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54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78881</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58415</xdr:rowOff>
    </xdr:from>
    <xdr:to>
      <xdr:col>15</xdr:col>
      <xdr:colOff>101600</xdr:colOff>
      <xdr:row>32</xdr:row>
      <xdr:rowOff>160015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55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5092</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2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130734</xdr:rowOff>
    </xdr:from>
    <xdr:to>
      <xdr:col>10</xdr:col>
      <xdr:colOff>165100</xdr:colOff>
      <xdr:row>33</xdr:row>
      <xdr:rowOff>60884</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56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77411</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9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162085</xdr:rowOff>
    </xdr:from>
    <xdr:to>
      <xdr:col>6</xdr:col>
      <xdr:colOff>38100</xdr:colOff>
      <xdr:row>33</xdr:row>
      <xdr:rowOff>92235</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56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108762</xdr:rowOff>
    </xdr:from>
    <xdr:ext cx="599010"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2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155124</xdr:rowOff>
    </xdr:from>
    <xdr:to>
      <xdr:col>24</xdr:col>
      <xdr:colOff>63500</xdr:colOff>
      <xdr:row>57</xdr:row>
      <xdr:rowOff>4555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756324"/>
          <a:ext cx="8382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155124</xdr:rowOff>
    </xdr:from>
    <xdr:to>
      <xdr:col>19</xdr:col>
      <xdr:colOff>177800</xdr:colOff>
      <xdr:row>57</xdr:row>
      <xdr:rowOff>2762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56324"/>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2762</xdr:rowOff>
    </xdr:from>
    <xdr:to>
      <xdr:col>15</xdr:col>
      <xdr:colOff>50800</xdr:colOff>
      <xdr:row>57</xdr:row>
      <xdr:rowOff>93111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75412"/>
          <a:ext cx="889000" cy="9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74428</xdr:rowOff>
    </xdr:from>
    <xdr:to>
      <xdr:col>10</xdr:col>
      <xdr:colOff>114300</xdr:colOff>
      <xdr:row>57</xdr:row>
      <xdr:rowOff>93111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47078"/>
          <a:ext cx="889000" cy="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125205</xdr:rowOff>
    </xdr:from>
    <xdr:to>
      <xdr:col>24</xdr:col>
      <xdr:colOff>114300</xdr:colOff>
      <xdr:row>57</xdr:row>
      <xdr:rowOff>55355</xdr:rowOff>
    </xdr:to>
    <xdr:sp textlink="">
      <xdr:nvSpPr>
        <xdr:cNvPr id="141" name="楕円 140">
          <a:extLst>
            <a:ext uri="{FF2B5EF4-FFF2-40B4-BE49-F238E27FC236}">
              <a16:creationId xmlns:a16="http://schemas.microsoft.com/office/drawing/2014/main" id="{00000000-0008-0000-0600-00008D000000}"/>
            </a:ext>
          </a:extLst>
        </xdr:cNvPr>
        <xdr:cNvSpPr/>
      </xdr:nvSpPr>
      <xdr:spPr>
        <a:xfrm>
          <a:off x="4584700" y="97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148082</xdr:rowOff>
    </xdr:from>
    <xdr:ext cx="599010" cy="259045"/>
    <xdr:sp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7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104324</xdr:rowOff>
    </xdr:from>
    <xdr:to>
      <xdr:col>20</xdr:col>
      <xdr:colOff>38100</xdr:colOff>
      <xdr:row>57</xdr:row>
      <xdr:rowOff>34474</xdr:rowOff>
    </xdr:to>
    <xdr:sp textlink="">
      <xdr:nvSpPr>
        <xdr:cNvPr id="143" name="楕円 142">
          <a:extLst>
            <a:ext uri="{FF2B5EF4-FFF2-40B4-BE49-F238E27FC236}">
              <a16:creationId xmlns:a16="http://schemas.microsoft.com/office/drawing/2014/main" id="{00000000-0008-0000-0600-00008F000000}"/>
            </a:ext>
          </a:extLst>
        </xdr:cNvPr>
        <xdr:cNvSpPr/>
      </xdr:nvSpPr>
      <xdr:spPr>
        <a:xfrm>
          <a:off x="3746500" y="9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51001</xdr:rowOff>
    </xdr:from>
    <xdr:ext cx="599010" cy="259045"/>
    <xdr:sp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123412</xdr:rowOff>
    </xdr:from>
    <xdr:to>
      <xdr:col>15</xdr:col>
      <xdr:colOff>101600</xdr:colOff>
      <xdr:row>57</xdr:row>
      <xdr:rowOff>53562</xdr:rowOff>
    </xdr:to>
    <xdr:sp textlink="">
      <xdr:nvSpPr>
        <xdr:cNvPr id="145" name="楕円 144">
          <a:extLst>
            <a:ext uri="{FF2B5EF4-FFF2-40B4-BE49-F238E27FC236}">
              <a16:creationId xmlns:a16="http://schemas.microsoft.com/office/drawing/2014/main" id="{00000000-0008-0000-0600-000091000000}"/>
            </a:ext>
          </a:extLst>
        </xdr:cNvPr>
        <xdr:cNvSpPr/>
      </xdr:nvSpPr>
      <xdr:spPr>
        <a:xfrm>
          <a:off x="2857500" y="9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70089</xdr:rowOff>
    </xdr:from>
    <xdr:ext cx="599010" cy="259045"/>
    <xdr:sp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42311</xdr:rowOff>
    </xdr:from>
    <xdr:to>
      <xdr:col>10</xdr:col>
      <xdr:colOff>165100</xdr:colOff>
      <xdr:row>57</xdr:row>
      <xdr:rowOff>143911</xdr:rowOff>
    </xdr:to>
    <xdr:sp textlink="">
      <xdr:nvSpPr>
        <xdr:cNvPr id="147" name="楕円 146">
          <a:extLst>
            <a:ext uri="{FF2B5EF4-FFF2-40B4-BE49-F238E27FC236}">
              <a16:creationId xmlns:a16="http://schemas.microsoft.com/office/drawing/2014/main" id="{00000000-0008-0000-0600-000093000000}"/>
            </a:ext>
          </a:extLst>
        </xdr:cNvPr>
        <xdr:cNvSpPr/>
      </xdr:nvSpPr>
      <xdr:spPr>
        <a:xfrm>
          <a:off x="1968500" y="98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160438</xdr:rowOff>
    </xdr:from>
    <xdr:ext cx="599010" cy="259045"/>
    <xdr:sp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9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23628</xdr:rowOff>
    </xdr:from>
    <xdr:to>
      <xdr:col>6</xdr:col>
      <xdr:colOff>38100</xdr:colOff>
      <xdr:row>57</xdr:row>
      <xdr:rowOff>125228</xdr:rowOff>
    </xdr:to>
    <xdr:sp textlink="">
      <xdr:nvSpPr>
        <xdr:cNvPr id="149" name="楕円 148">
          <a:extLst>
            <a:ext uri="{FF2B5EF4-FFF2-40B4-BE49-F238E27FC236}">
              <a16:creationId xmlns:a16="http://schemas.microsoft.com/office/drawing/2014/main" id="{00000000-0008-0000-0600-000095000000}"/>
            </a:ext>
          </a:extLst>
        </xdr:cNvPr>
        <xdr:cNvSpPr/>
      </xdr:nvSpPr>
      <xdr:spPr>
        <a:xfrm>
          <a:off x="1079500" y="97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141755</xdr:rowOff>
    </xdr:from>
    <xdr:ext cx="599010" cy="259045"/>
    <xdr:sp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7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16714</xdr:rowOff>
    </xdr:from>
    <xdr:to>
      <xdr:col>24</xdr:col>
      <xdr:colOff>63500</xdr:colOff>
      <xdr:row>78</xdr:row>
      <xdr:rowOff>24409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89814"/>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24409</xdr:rowOff>
    </xdr:from>
    <xdr:to>
      <xdr:col>19</xdr:col>
      <xdr:colOff>177800</xdr:colOff>
      <xdr:row>78</xdr:row>
      <xdr:rowOff>52490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7509"/>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52490</xdr:rowOff>
    </xdr:from>
    <xdr:to>
      <xdr:col>15</xdr:col>
      <xdr:colOff>50800</xdr:colOff>
      <xdr:row>78</xdr:row>
      <xdr:rowOff>71425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2559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27343</xdr:rowOff>
    </xdr:from>
    <xdr:to>
      <xdr:col>10</xdr:col>
      <xdr:colOff>114300</xdr:colOff>
      <xdr:row>78</xdr:row>
      <xdr:rowOff>71425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00443"/>
          <a:ext cx="8890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137364</xdr:rowOff>
    </xdr:from>
    <xdr:to>
      <xdr:col>24</xdr:col>
      <xdr:colOff>114300</xdr:colOff>
      <xdr:row>78</xdr:row>
      <xdr:rowOff>67514</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45847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160241</xdr:rowOff>
    </xdr:from>
    <xdr:ext cx="469744" cy="259045"/>
    <xdr:sp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145059</xdr:rowOff>
    </xdr:from>
    <xdr:to>
      <xdr:col>20</xdr:col>
      <xdr:colOff>38100</xdr:colOff>
      <xdr:row>78</xdr:row>
      <xdr:rowOff>75209</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3746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91736</xdr:rowOff>
    </xdr:from>
    <xdr:ext cx="469744"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2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1690</xdr:rowOff>
    </xdr:from>
    <xdr:to>
      <xdr:col>15</xdr:col>
      <xdr:colOff>101600</xdr:colOff>
      <xdr:row>78</xdr:row>
      <xdr:rowOff>103290</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2857500" y="133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94417</xdr:rowOff>
    </xdr:from>
    <xdr:ext cx="469744"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20625</xdr:rowOff>
    </xdr:from>
    <xdr:to>
      <xdr:col>10</xdr:col>
      <xdr:colOff>165100</xdr:colOff>
      <xdr:row>78</xdr:row>
      <xdr:rowOff>122225</xdr:rowOff>
    </xdr:to>
    <xdr:sp textlink="">
      <xdr:nvSpPr>
        <xdr:cNvPr id="204" name="楕円 203">
          <a:extLst>
            <a:ext uri="{FF2B5EF4-FFF2-40B4-BE49-F238E27FC236}">
              <a16:creationId xmlns:a16="http://schemas.microsoft.com/office/drawing/2014/main" id="{00000000-0008-0000-0600-0000CC000000}"/>
            </a:ext>
          </a:extLst>
        </xdr:cNvPr>
        <xdr:cNvSpPr/>
      </xdr:nvSpPr>
      <xdr:spPr>
        <a:xfrm>
          <a:off x="19685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113352</xdr:rowOff>
    </xdr:from>
    <xdr:ext cx="469744"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textlink="">
      <xdr:nvSpPr>
        <xdr:cNvPr id="206" name="楕円 205">
          <a:extLst>
            <a:ext uri="{FF2B5EF4-FFF2-40B4-BE49-F238E27FC236}">
              <a16:creationId xmlns:a16="http://schemas.microsoft.com/office/drawing/2014/main" id="{00000000-0008-0000-0600-0000CE000000}"/>
            </a:ext>
          </a:extLst>
        </xdr:cNvPr>
        <xdr:cNvSpPr/>
      </xdr:nvSpPr>
      <xdr:spPr>
        <a:xfrm>
          <a:off x="1079500" y="133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94670</xdr:rowOff>
    </xdr:from>
    <xdr:ext cx="469744" cy="259045"/>
    <xdr:sp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16137</xdr:rowOff>
    </xdr:from>
    <xdr:to>
      <xdr:col>24</xdr:col>
      <xdr:colOff>63500</xdr:colOff>
      <xdr:row>97</xdr:row>
      <xdr:rowOff>55586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46787"/>
          <a:ext cx="8382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55586</xdr:rowOff>
    </xdr:from>
    <xdr:to>
      <xdr:col>19</xdr:col>
      <xdr:colOff>177800</xdr:colOff>
      <xdr:row>97</xdr:row>
      <xdr:rowOff>141987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86236"/>
          <a:ext cx="889000" cy="8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43993</xdr:rowOff>
    </xdr:from>
    <xdr:to>
      <xdr:col>15</xdr:col>
      <xdr:colOff>50800</xdr:colOff>
      <xdr:row>97</xdr:row>
      <xdr:rowOff>141987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74643"/>
          <a:ext cx="889000" cy="9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43993</xdr:rowOff>
    </xdr:from>
    <xdr:to>
      <xdr:col>10</xdr:col>
      <xdr:colOff>114300</xdr:colOff>
      <xdr:row>99</xdr:row>
      <xdr:rowOff>22983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74643"/>
          <a:ext cx="889000" cy="32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136787</xdr:rowOff>
    </xdr:from>
    <xdr:to>
      <xdr:col>24</xdr:col>
      <xdr:colOff>114300</xdr:colOff>
      <xdr:row>97</xdr:row>
      <xdr:rowOff>66937</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4584700" y="165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115214</xdr:rowOff>
    </xdr:from>
    <xdr:ext cx="599010" cy="259045"/>
    <xdr:sp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7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4786</xdr:rowOff>
    </xdr:from>
    <xdr:to>
      <xdr:col>20</xdr:col>
      <xdr:colOff>38100</xdr:colOff>
      <xdr:row>97</xdr:row>
      <xdr:rowOff>106386</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3746500" y="166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122913</xdr:rowOff>
    </xdr:from>
    <xdr:ext cx="599010"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91187</xdr:rowOff>
    </xdr:from>
    <xdr:to>
      <xdr:col>15</xdr:col>
      <xdr:colOff>101600</xdr:colOff>
      <xdr:row>98</xdr:row>
      <xdr:rowOff>21337</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2857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37864</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164643</xdr:rowOff>
    </xdr:from>
    <xdr:to>
      <xdr:col>10</xdr:col>
      <xdr:colOff>165100</xdr:colOff>
      <xdr:row>97</xdr:row>
      <xdr:rowOff>94793</xdr:rowOff>
    </xdr:to>
    <xdr:sp textlink="">
      <xdr:nvSpPr>
        <xdr:cNvPr id="264" name="楕円 263">
          <a:extLst>
            <a:ext uri="{FF2B5EF4-FFF2-40B4-BE49-F238E27FC236}">
              <a16:creationId xmlns:a16="http://schemas.microsoft.com/office/drawing/2014/main" id="{00000000-0008-0000-0600-000008010000}"/>
            </a:ext>
          </a:extLst>
        </xdr:cNvPr>
        <xdr:cNvSpPr/>
      </xdr:nvSpPr>
      <xdr:spPr>
        <a:xfrm>
          <a:off x="1968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111320</xdr:rowOff>
    </xdr:from>
    <xdr:ext cx="599010"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9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143633</xdr:rowOff>
    </xdr:from>
    <xdr:to>
      <xdr:col>6</xdr:col>
      <xdr:colOff>38100</xdr:colOff>
      <xdr:row>99</xdr:row>
      <xdr:rowOff>73783</xdr:rowOff>
    </xdr:to>
    <xdr:sp textlink="">
      <xdr:nvSpPr>
        <xdr:cNvPr id="266" name="楕円 265">
          <a:extLst>
            <a:ext uri="{FF2B5EF4-FFF2-40B4-BE49-F238E27FC236}">
              <a16:creationId xmlns:a16="http://schemas.microsoft.com/office/drawing/2014/main" id="{00000000-0008-0000-0600-00000A010000}"/>
            </a:ext>
          </a:extLst>
        </xdr:cNvPr>
        <xdr:cNvSpPr/>
      </xdr:nvSpPr>
      <xdr:spPr>
        <a:xfrm>
          <a:off x="1079500" y="169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90310</xdr:rowOff>
    </xdr:from>
    <xdr:ext cx="534377" cy="259045"/>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42467</xdr:rowOff>
    </xdr:from>
    <xdr:to>
      <xdr:col>54</xdr:col>
      <xdr:colOff>189865</xdr:colOff>
      <xdr:row>38</xdr:row>
      <xdr:rowOff>56810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00317"/>
          <a:ext cx="1270" cy="87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60637</xdr:rowOff>
    </xdr:from>
    <xdr:ext cx="534377" cy="259045"/>
    <xdr:sp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56810</xdr:rowOff>
    </xdr:from>
    <xdr:to>
      <xdr:col>55</xdr:col>
      <xdr:colOff>88900</xdr:colOff>
      <xdr:row>38</xdr:row>
      <xdr:rowOff>56810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7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160594</xdr:rowOff>
    </xdr:from>
    <xdr:ext cx="599010" cy="259045"/>
    <xdr:sp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47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42467</xdr:rowOff>
    </xdr:from>
    <xdr:to>
      <xdr:col>55</xdr:col>
      <xdr:colOff>88900</xdr:colOff>
      <xdr:row>33</xdr:row>
      <xdr:rowOff>42467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0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30818</xdr:rowOff>
    </xdr:from>
    <xdr:to>
      <xdr:col>55</xdr:col>
      <xdr:colOff>0</xdr:colOff>
      <xdr:row>36</xdr:row>
      <xdr:rowOff>89673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03018"/>
          <a:ext cx="838200" cy="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156879</xdr:rowOff>
    </xdr:from>
    <xdr:ext cx="534377" cy="259045"/>
    <xdr:sp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29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7002</xdr:rowOff>
    </xdr:from>
    <xdr:to>
      <xdr:col>55</xdr:col>
      <xdr:colOff>50800</xdr:colOff>
      <xdr:row>37</xdr:row>
      <xdr:rowOff>108602</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89673</xdr:rowOff>
    </xdr:from>
    <xdr:to>
      <xdr:col>50</xdr:col>
      <xdr:colOff>114300</xdr:colOff>
      <xdr:row>36</xdr:row>
      <xdr:rowOff>94698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61873"/>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6160</xdr:rowOff>
    </xdr:from>
    <xdr:to>
      <xdr:col>50</xdr:col>
      <xdr:colOff>165100</xdr:colOff>
      <xdr:row>37</xdr:row>
      <xdr:rowOff>107760</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98887</xdr:rowOff>
    </xdr:from>
    <xdr:ext cx="534377" cy="259045"/>
    <xdr:sp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82317</xdr:rowOff>
    </xdr:from>
    <xdr:to>
      <xdr:col>45</xdr:col>
      <xdr:colOff>177800</xdr:colOff>
      <xdr:row>36</xdr:row>
      <xdr:rowOff>94698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254517"/>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171178</xdr:rowOff>
    </xdr:from>
    <xdr:to>
      <xdr:col>46</xdr:col>
      <xdr:colOff>38100</xdr:colOff>
      <xdr:row>37</xdr:row>
      <xdr:rowOff>101328</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92455</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108176</xdr:rowOff>
    </xdr:from>
    <xdr:to>
      <xdr:col>41</xdr:col>
      <xdr:colOff>50800</xdr:colOff>
      <xdr:row>36</xdr:row>
      <xdr:rowOff>82317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94576"/>
          <a:ext cx="889000" cy="65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23584</xdr:rowOff>
    </xdr:from>
    <xdr:to>
      <xdr:col>41</xdr:col>
      <xdr:colOff>101600</xdr:colOff>
      <xdr:row>37</xdr:row>
      <xdr:rowOff>125184</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116311</xdr:rowOff>
    </xdr:from>
    <xdr:ext cx="534377"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32129</xdr:rowOff>
    </xdr:from>
    <xdr:to>
      <xdr:col>36</xdr:col>
      <xdr:colOff>165100</xdr:colOff>
      <xdr:row>34</xdr:row>
      <xdr:rowOff>133729</xdr:rowOff>
    </xdr:to>
    <xdr:sp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124856</xdr:rowOff>
    </xdr:from>
    <xdr:ext cx="59901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95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151468</xdr:rowOff>
    </xdr:from>
    <xdr:to>
      <xdr:col>55</xdr:col>
      <xdr:colOff>50800</xdr:colOff>
      <xdr:row>36</xdr:row>
      <xdr:rowOff>81618</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10426700" y="61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2895</xdr:rowOff>
    </xdr:from>
    <xdr:ext cx="534377" cy="259045"/>
    <xdr:sp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38873</xdr:rowOff>
    </xdr:from>
    <xdr:to>
      <xdr:col>50</xdr:col>
      <xdr:colOff>165100</xdr:colOff>
      <xdr:row>36</xdr:row>
      <xdr:rowOff>140473</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9588500" y="6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157000</xdr:rowOff>
    </xdr:from>
    <xdr:ext cx="534377"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43898</xdr:rowOff>
    </xdr:from>
    <xdr:to>
      <xdr:col>46</xdr:col>
      <xdr:colOff>38100</xdr:colOff>
      <xdr:row>36</xdr:row>
      <xdr:rowOff>145498</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8699500" y="62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162025</xdr:rowOff>
    </xdr:from>
    <xdr:ext cx="534377"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31517</xdr:rowOff>
    </xdr:from>
    <xdr:to>
      <xdr:col>41</xdr:col>
      <xdr:colOff>101600</xdr:colOff>
      <xdr:row>36</xdr:row>
      <xdr:rowOff>133117</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7810500" y="62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149644</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7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57376</xdr:rowOff>
    </xdr:from>
    <xdr:to>
      <xdr:col>36</xdr:col>
      <xdr:colOff>165100</xdr:colOff>
      <xdr:row>32</xdr:row>
      <xdr:rowOff>158976</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6921500" y="55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4053</xdr:rowOff>
    </xdr:from>
    <xdr:ext cx="599010"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1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157651</xdr:rowOff>
    </xdr:from>
    <xdr:to>
      <xdr:col>55</xdr:col>
      <xdr:colOff>0</xdr:colOff>
      <xdr:row>55</xdr:row>
      <xdr:rowOff>8734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8901601"/>
          <a:ext cx="838200" cy="5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139112</xdr:rowOff>
    </xdr:from>
    <xdr:to>
      <xdr:col>50</xdr:col>
      <xdr:colOff>114300</xdr:colOff>
      <xdr:row>55</xdr:row>
      <xdr:rowOff>8734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9741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116208</xdr:rowOff>
    </xdr:from>
    <xdr:to>
      <xdr:col>45</xdr:col>
      <xdr:colOff>177800</xdr:colOff>
      <xdr:row>54</xdr:row>
      <xdr:rowOff>139112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203058"/>
          <a:ext cx="889000" cy="19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5707</xdr:rowOff>
    </xdr:from>
    <xdr:to>
      <xdr:col>41</xdr:col>
      <xdr:colOff>50800</xdr:colOff>
      <xdr:row>53</xdr:row>
      <xdr:rowOff>116208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749657"/>
          <a:ext cx="889000" cy="4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106851</xdr:rowOff>
    </xdr:from>
    <xdr:to>
      <xdr:col>55</xdr:col>
      <xdr:colOff>50800</xdr:colOff>
      <xdr:row>52</xdr:row>
      <xdr:rowOff>37001</xdr:rowOff>
    </xdr:to>
    <xdr:sp textlink="">
      <xdr:nvSpPr>
        <xdr:cNvPr id="372" name="楕円 371">
          <a:extLst>
            <a:ext uri="{FF2B5EF4-FFF2-40B4-BE49-F238E27FC236}">
              <a16:creationId xmlns:a16="http://schemas.microsoft.com/office/drawing/2014/main" id="{00000000-0008-0000-0600-000074010000}"/>
            </a:ext>
          </a:extLst>
        </xdr:cNvPr>
        <xdr:cNvSpPr/>
      </xdr:nvSpPr>
      <xdr:spPr>
        <a:xfrm>
          <a:off x="10426700" y="88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129728</xdr:rowOff>
    </xdr:from>
    <xdr:ext cx="599010" cy="259045"/>
    <xdr:sp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70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129384</xdr:rowOff>
    </xdr:from>
    <xdr:to>
      <xdr:col>50</xdr:col>
      <xdr:colOff>165100</xdr:colOff>
      <xdr:row>55</xdr:row>
      <xdr:rowOff>59534</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9588500" y="93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76061</xdr:rowOff>
    </xdr:from>
    <xdr:ext cx="534377"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88312</xdr:rowOff>
    </xdr:from>
    <xdr:to>
      <xdr:col>46</xdr:col>
      <xdr:colOff>38100</xdr:colOff>
      <xdr:row>55</xdr:row>
      <xdr:rowOff>18462</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8699500" y="93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34989</xdr:rowOff>
    </xdr:from>
    <xdr:ext cx="534377"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65408</xdr:rowOff>
    </xdr:from>
    <xdr:to>
      <xdr:col>41</xdr:col>
      <xdr:colOff>101600</xdr:colOff>
      <xdr:row>53</xdr:row>
      <xdr:rowOff>167008</xdr:rowOff>
    </xdr:to>
    <xdr:sp textlink="">
      <xdr:nvSpPr>
        <xdr:cNvPr id="378" name="楕円 377">
          <a:extLst>
            <a:ext uri="{FF2B5EF4-FFF2-40B4-BE49-F238E27FC236}">
              <a16:creationId xmlns:a16="http://schemas.microsoft.com/office/drawing/2014/main" id="{00000000-0008-0000-0600-00007A010000}"/>
            </a:ext>
          </a:extLst>
        </xdr:cNvPr>
        <xdr:cNvSpPr/>
      </xdr:nvSpPr>
      <xdr:spPr>
        <a:xfrm>
          <a:off x="7810500" y="91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12085</xdr:rowOff>
    </xdr:from>
    <xdr:ext cx="534377" cy="259045"/>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9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126357</xdr:rowOff>
    </xdr:from>
    <xdr:to>
      <xdr:col>36</xdr:col>
      <xdr:colOff>165100</xdr:colOff>
      <xdr:row>51</xdr:row>
      <xdr:rowOff>56507</xdr:rowOff>
    </xdr:to>
    <xdr:sp textlink="">
      <xdr:nvSpPr>
        <xdr:cNvPr id="380" name="楕円 379">
          <a:extLst>
            <a:ext uri="{FF2B5EF4-FFF2-40B4-BE49-F238E27FC236}">
              <a16:creationId xmlns:a16="http://schemas.microsoft.com/office/drawing/2014/main" id="{00000000-0008-0000-0600-00007C010000}"/>
            </a:ext>
          </a:extLst>
        </xdr:cNvPr>
        <xdr:cNvSpPr/>
      </xdr:nvSpPr>
      <xdr:spPr>
        <a:xfrm>
          <a:off x="6921500" y="86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73034</xdr:rowOff>
    </xdr:from>
    <xdr:ext cx="599010" cy="259045"/>
    <xdr:sp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47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136823</xdr:rowOff>
    </xdr:from>
    <xdr:to>
      <xdr:col>55</xdr:col>
      <xdr:colOff>0</xdr:colOff>
      <xdr:row>76</xdr:row>
      <xdr:rowOff>169380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95573"/>
          <a:ext cx="838200" cy="20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169380</xdr:rowOff>
    </xdr:from>
    <xdr:to>
      <xdr:col>50</xdr:col>
      <xdr:colOff>114300</xdr:colOff>
      <xdr:row>77</xdr:row>
      <xdr:rowOff>19952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199580"/>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79540</xdr:rowOff>
    </xdr:from>
    <xdr:to>
      <xdr:col>45</xdr:col>
      <xdr:colOff>177800</xdr:colOff>
      <xdr:row>77</xdr:row>
      <xdr:rowOff>19952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766840"/>
          <a:ext cx="889000" cy="4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123451</xdr:rowOff>
    </xdr:from>
    <xdr:to>
      <xdr:col>41</xdr:col>
      <xdr:colOff>50800</xdr:colOff>
      <xdr:row>74</xdr:row>
      <xdr:rowOff>79540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296401"/>
          <a:ext cx="889000" cy="47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86023</xdr:rowOff>
    </xdr:from>
    <xdr:to>
      <xdr:col>55</xdr:col>
      <xdr:colOff>50800</xdr:colOff>
      <xdr:row>76</xdr:row>
      <xdr:rowOff>16173</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10426700" y="129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108900</xdr:rowOff>
    </xdr:from>
    <xdr:ext cx="534377" cy="259045"/>
    <xdr:sp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118580</xdr:rowOff>
    </xdr:from>
    <xdr:to>
      <xdr:col>50</xdr:col>
      <xdr:colOff>165100</xdr:colOff>
      <xdr:row>77</xdr:row>
      <xdr:rowOff>48730</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9588500" y="131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65257</xdr:rowOff>
    </xdr:from>
    <xdr:ext cx="534377"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140602</xdr:rowOff>
    </xdr:from>
    <xdr:to>
      <xdr:col>46</xdr:col>
      <xdr:colOff>38100</xdr:colOff>
      <xdr:row>77</xdr:row>
      <xdr:rowOff>70752</xdr:rowOff>
    </xdr:to>
    <xdr:sp textlink="">
      <xdr:nvSpPr>
        <xdr:cNvPr id="433" name="楕円 432">
          <a:extLst>
            <a:ext uri="{FF2B5EF4-FFF2-40B4-BE49-F238E27FC236}">
              <a16:creationId xmlns:a16="http://schemas.microsoft.com/office/drawing/2014/main" id="{00000000-0008-0000-0600-0000B1010000}"/>
            </a:ext>
          </a:extLst>
        </xdr:cNvPr>
        <xdr:cNvSpPr/>
      </xdr:nvSpPr>
      <xdr:spPr>
        <a:xfrm>
          <a:off x="8699500" y="131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87278</xdr:rowOff>
    </xdr:from>
    <xdr:ext cx="534377" cy="259045"/>
    <xdr:sp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28740</xdr:rowOff>
    </xdr:from>
    <xdr:to>
      <xdr:col>41</xdr:col>
      <xdr:colOff>101600</xdr:colOff>
      <xdr:row>74</xdr:row>
      <xdr:rowOff>130340</xdr:rowOff>
    </xdr:to>
    <xdr:sp textlink="">
      <xdr:nvSpPr>
        <xdr:cNvPr id="435" name="楕円 434">
          <a:extLst>
            <a:ext uri="{FF2B5EF4-FFF2-40B4-BE49-F238E27FC236}">
              <a16:creationId xmlns:a16="http://schemas.microsoft.com/office/drawing/2014/main" id="{00000000-0008-0000-0600-0000B3010000}"/>
            </a:ext>
          </a:extLst>
        </xdr:cNvPr>
        <xdr:cNvSpPr/>
      </xdr:nvSpPr>
      <xdr:spPr>
        <a:xfrm>
          <a:off x="7810500" y="127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146867</xdr:rowOff>
    </xdr:from>
    <xdr:ext cx="534377" cy="259045"/>
    <xdr:sp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4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72651</xdr:rowOff>
    </xdr:from>
    <xdr:to>
      <xdr:col>36</xdr:col>
      <xdr:colOff>165100</xdr:colOff>
      <xdr:row>72</xdr:row>
      <xdr:rowOff>2801</xdr:rowOff>
    </xdr:to>
    <xdr:sp textlink="">
      <xdr:nvSpPr>
        <xdr:cNvPr id="437" name="楕円 436">
          <a:extLst>
            <a:ext uri="{FF2B5EF4-FFF2-40B4-BE49-F238E27FC236}">
              <a16:creationId xmlns:a16="http://schemas.microsoft.com/office/drawing/2014/main" id="{00000000-0008-0000-0600-0000B5010000}"/>
            </a:ext>
          </a:extLst>
        </xdr:cNvPr>
        <xdr:cNvSpPr/>
      </xdr:nvSpPr>
      <xdr:spPr>
        <a:xfrm>
          <a:off x="6921500" y="12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19328</xdr:rowOff>
    </xdr:from>
    <xdr:ext cx="534377" cy="259045"/>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02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87058</xdr:rowOff>
    </xdr:from>
    <xdr:to>
      <xdr:col>55</xdr:col>
      <xdr:colOff>0</xdr:colOff>
      <xdr:row>96</xdr:row>
      <xdr:rowOff>51752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203358"/>
          <a:ext cx="838200" cy="3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130073</xdr:rowOff>
    </xdr:from>
    <xdr:to>
      <xdr:col>50</xdr:col>
      <xdr:colOff>114300</xdr:colOff>
      <xdr:row>96</xdr:row>
      <xdr:rowOff>51752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17823"/>
          <a:ext cx="889000" cy="9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130073</xdr:rowOff>
    </xdr:from>
    <xdr:to>
      <xdr:col>45</xdr:col>
      <xdr:colOff>177800</xdr:colOff>
      <xdr:row>96</xdr:row>
      <xdr:rowOff>104673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417823"/>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100254</xdr:rowOff>
    </xdr:from>
    <xdr:to>
      <xdr:col>41</xdr:col>
      <xdr:colOff>50800</xdr:colOff>
      <xdr:row>96</xdr:row>
      <xdr:rowOff>104673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88004"/>
          <a:ext cx="889000" cy="17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135729</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36258</xdr:rowOff>
    </xdr:from>
    <xdr:to>
      <xdr:col>55</xdr:col>
      <xdr:colOff>50800</xdr:colOff>
      <xdr:row>94</xdr:row>
      <xdr:rowOff>137858</xdr:rowOff>
    </xdr:to>
    <xdr:sp textlink="">
      <xdr:nvSpPr>
        <xdr:cNvPr id="486" name="楕円 485">
          <a:extLst>
            <a:ext uri="{FF2B5EF4-FFF2-40B4-BE49-F238E27FC236}">
              <a16:creationId xmlns:a16="http://schemas.microsoft.com/office/drawing/2014/main" id="{00000000-0008-0000-0600-0000E6010000}"/>
            </a:ext>
          </a:extLst>
        </xdr:cNvPr>
        <xdr:cNvSpPr/>
      </xdr:nvSpPr>
      <xdr:spPr>
        <a:xfrm>
          <a:off x="10426700" y="161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59135</xdr:rowOff>
    </xdr:from>
    <xdr:ext cx="534377" cy="259045"/>
    <xdr:sp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952</xdr:rowOff>
    </xdr:from>
    <xdr:to>
      <xdr:col>50</xdr:col>
      <xdr:colOff>165100</xdr:colOff>
      <xdr:row>96</xdr:row>
      <xdr:rowOff>102552</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9588500" y="164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119079</xdr:rowOff>
    </xdr:from>
    <xdr:ext cx="534377"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79273</xdr:rowOff>
    </xdr:from>
    <xdr:to>
      <xdr:col>46</xdr:col>
      <xdr:colOff>38100</xdr:colOff>
      <xdr:row>96</xdr:row>
      <xdr:rowOff>9423</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8699500" y="163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25950</xdr:rowOff>
    </xdr:from>
    <xdr:ext cx="534377" cy="259045"/>
    <xdr:sp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53873</xdr:rowOff>
    </xdr:from>
    <xdr:to>
      <xdr:col>41</xdr:col>
      <xdr:colOff>101600</xdr:colOff>
      <xdr:row>96</xdr:row>
      <xdr:rowOff>155473</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7810500" y="16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550</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49454</xdr:rowOff>
    </xdr:from>
    <xdr:to>
      <xdr:col>36</xdr:col>
      <xdr:colOff>165100</xdr:colOff>
      <xdr:row>95</xdr:row>
      <xdr:rowOff>151054</xdr:rowOff>
    </xdr:to>
    <xdr:sp textlink="">
      <xdr:nvSpPr>
        <xdr:cNvPr id="494" name="楕円 493">
          <a:extLst>
            <a:ext uri="{FF2B5EF4-FFF2-40B4-BE49-F238E27FC236}">
              <a16:creationId xmlns:a16="http://schemas.microsoft.com/office/drawing/2014/main" id="{00000000-0008-0000-0600-0000EE010000}"/>
            </a:ext>
          </a:extLst>
        </xdr:cNvPr>
        <xdr:cNvSpPr/>
      </xdr:nvSpPr>
      <xdr:spPr>
        <a:xfrm>
          <a:off x="6921500" y="163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167581</xdr:rowOff>
    </xdr:from>
    <xdr:ext cx="534377" cy="259045"/>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67005</xdr:rowOff>
    </xdr:from>
    <xdr:to>
      <xdr:col>85</xdr:col>
      <xdr:colOff>127000</xdr:colOff>
      <xdr:row>39</xdr:row>
      <xdr:rowOff>72785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53555"/>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152382</xdr:rowOff>
    </xdr:from>
    <xdr:to>
      <xdr:col>81</xdr:col>
      <xdr:colOff>50800</xdr:colOff>
      <xdr:row>39</xdr:row>
      <xdr:rowOff>72785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67482"/>
          <a:ext cx="889000" cy="9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138992</xdr:rowOff>
    </xdr:from>
    <xdr:to>
      <xdr:col>76</xdr:col>
      <xdr:colOff>114300</xdr:colOff>
      <xdr:row>38</xdr:row>
      <xdr:rowOff>152382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11192"/>
          <a:ext cx="889000" cy="35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29602</xdr:rowOff>
    </xdr:from>
    <xdr:to>
      <xdr:col>71</xdr:col>
      <xdr:colOff>177800</xdr:colOff>
      <xdr:row>36</xdr:row>
      <xdr:rowOff>138992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030352"/>
          <a:ext cx="889000" cy="28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93932</xdr:rowOff>
    </xdr:from>
    <xdr:ext cx="469744"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16205</xdr:rowOff>
    </xdr:from>
    <xdr:to>
      <xdr:col>85</xdr:col>
      <xdr:colOff>177800</xdr:colOff>
      <xdr:row>39</xdr:row>
      <xdr:rowOff>117805</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6268700" y="67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147032</xdr:rowOff>
    </xdr:from>
    <xdr:ext cx="469744" cy="259045"/>
    <xdr:sp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21985</xdr:rowOff>
    </xdr:from>
    <xdr:to>
      <xdr:col>81</xdr:col>
      <xdr:colOff>101600</xdr:colOff>
      <xdr:row>39</xdr:row>
      <xdr:rowOff>123585</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5430500" y="6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140112</xdr:rowOff>
    </xdr:from>
    <xdr:ext cx="469744"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8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101582</xdr:rowOff>
    </xdr:from>
    <xdr:to>
      <xdr:col>76</xdr:col>
      <xdr:colOff>165100</xdr:colOff>
      <xdr:row>39</xdr:row>
      <xdr:rowOff>31732</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4541500" y="66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48259</xdr:rowOff>
    </xdr:from>
    <xdr:ext cx="534377"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63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88192</xdr:rowOff>
    </xdr:from>
    <xdr:to>
      <xdr:col>72</xdr:col>
      <xdr:colOff>38100</xdr:colOff>
      <xdr:row>37</xdr:row>
      <xdr:rowOff>18342</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3652500" y="62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34869</xdr:rowOff>
    </xdr:from>
    <xdr:ext cx="534377"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603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150252</xdr:rowOff>
    </xdr:from>
    <xdr:to>
      <xdr:col>67</xdr:col>
      <xdr:colOff>101600</xdr:colOff>
      <xdr:row>35</xdr:row>
      <xdr:rowOff>80402</xdr:rowOff>
    </xdr:to>
    <xdr:sp textlink="">
      <xdr:nvSpPr>
        <xdr:cNvPr id="553" name="楕円 552">
          <a:extLst>
            <a:ext uri="{FF2B5EF4-FFF2-40B4-BE49-F238E27FC236}">
              <a16:creationId xmlns:a16="http://schemas.microsoft.com/office/drawing/2014/main" id="{00000000-0008-0000-0600-000029020000}"/>
            </a:ext>
          </a:extLst>
        </xdr:cNvPr>
        <xdr:cNvSpPr/>
      </xdr:nvSpPr>
      <xdr:spPr>
        <a:xfrm>
          <a:off x="12763500" y="59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96929</xdr:rowOff>
    </xdr:from>
    <xdr:ext cx="534377" cy="259045"/>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7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88405</xdr:rowOff>
    </xdr:from>
    <xdr:to>
      <xdr:col>85</xdr:col>
      <xdr:colOff>127000</xdr:colOff>
      <xdr:row>72</xdr:row>
      <xdr:rowOff>138430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432805"/>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138430</xdr:rowOff>
    </xdr:from>
    <xdr:to>
      <xdr:col>81</xdr:col>
      <xdr:colOff>50800</xdr:colOff>
      <xdr:row>73</xdr:row>
      <xdr:rowOff>67742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82830"/>
          <a:ext cx="889000" cy="1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1308</xdr:rowOff>
    </xdr:from>
    <xdr:to>
      <xdr:col>76</xdr:col>
      <xdr:colOff>114300</xdr:colOff>
      <xdr:row>73</xdr:row>
      <xdr:rowOff>67742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174258"/>
          <a:ext cx="889000" cy="40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1308</xdr:rowOff>
    </xdr:from>
    <xdr:to>
      <xdr:col>71</xdr:col>
      <xdr:colOff>177800</xdr:colOff>
      <xdr:row>74</xdr:row>
      <xdr:rowOff>83921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174258"/>
          <a:ext cx="889000" cy="59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96474</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37605</xdr:rowOff>
    </xdr:from>
    <xdr:to>
      <xdr:col>85</xdr:col>
      <xdr:colOff>177800</xdr:colOff>
      <xdr:row>72</xdr:row>
      <xdr:rowOff>139205</xdr:rowOff>
    </xdr:to>
    <xdr:sp textlink="">
      <xdr:nvSpPr>
        <xdr:cNvPr id="651" name="楕円 650">
          <a:extLst>
            <a:ext uri="{FF2B5EF4-FFF2-40B4-BE49-F238E27FC236}">
              <a16:creationId xmlns:a16="http://schemas.microsoft.com/office/drawing/2014/main" id="{00000000-0008-0000-0600-00008B020000}"/>
            </a:ext>
          </a:extLst>
        </xdr:cNvPr>
        <xdr:cNvSpPr/>
      </xdr:nvSpPr>
      <xdr:spPr>
        <a:xfrm>
          <a:off x="16268700" y="123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60482</xdr:rowOff>
    </xdr:from>
    <xdr:ext cx="534377" cy="259045"/>
    <xdr:sp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87630</xdr:rowOff>
    </xdr:from>
    <xdr:to>
      <xdr:col>81</xdr:col>
      <xdr:colOff>101600</xdr:colOff>
      <xdr:row>73</xdr:row>
      <xdr:rowOff>17780</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5430500" y="124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34307</xdr:rowOff>
    </xdr:from>
    <xdr:ext cx="534377"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16942</xdr:rowOff>
    </xdr:from>
    <xdr:to>
      <xdr:col>76</xdr:col>
      <xdr:colOff>165100</xdr:colOff>
      <xdr:row>73</xdr:row>
      <xdr:rowOff>118542</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4541500" y="12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135069</xdr:rowOff>
    </xdr:from>
    <xdr:ext cx="534377"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121958</xdr:rowOff>
    </xdr:from>
    <xdr:to>
      <xdr:col>72</xdr:col>
      <xdr:colOff>38100</xdr:colOff>
      <xdr:row>71</xdr:row>
      <xdr:rowOff>52108</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3652500" y="121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68635</xdr:rowOff>
    </xdr:from>
    <xdr:ext cx="599010"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189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33121</xdr:rowOff>
    </xdr:from>
    <xdr:to>
      <xdr:col>67</xdr:col>
      <xdr:colOff>101600</xdr:colOff>
      <xdr:row>74</xdr:row>
      <xdr:rowOff>134721</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2763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151248</xdr:rowOff>
    </xdr:from>
    <xdr:ext cx="534377"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8356</xdr:rowOff>
    </xdr:from>
    <xdr:to>
      <xdr:col>85</xdr:col>
      <xdr:colOff>127000</xdr:colOff>
      <xdr:row>96</xdr:row>
      <xdr:rowOff>128846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67556"/>
          <a:ext cx="838200" cy="1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38376</xdr:rowOff>
    </xdr:from>
    <xdr:to>
      <xdr:col>81</xdr:col>
      <xdr:colOff>50800</xdr:colOff>
      <xdr:row>96</xdr:row>
      <xdr:rowOff>128846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97576"/>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38376</xdr:rowOff>
    </xdr:from>
    <xdr:to>
      <xdr:col>76</xdr:col>
      <xdr:colOff>114300</xdr:colOff>
      <xdr:row>96</xdr:row>
      <xdr:rowOff>94520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97576"/>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94520</xdr:rowOff>
    </xdr:from>
    <xdr:to>
      <xdr:col>71</xdr:col>
      <xdr:colOff>177800</xdr:colOff>
      <xdr:row>96</xdr:row>
      <xdr:rowOff>153251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53720"/>
          <a:ext cx="8890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129006</xdr:rowOff>
    </xdr:from>
    <xdr:to>
      <xdr:col>85</xdr:col>
      <xdr:colOff>177800</xdr:colOff>
      <xdr:row>96</xdr:row>
      <xdr:rowOff>59156</xdr:rowOff>
    </xdr:to>
    <xdr:sp textlink="">
      <xdr:nvSpPr>
        <xdr:cNvPr id="706" name="楕円 705">
          <a:extLst>
            <a:ext uri="{FF2B5EF4-FFF2-40B4-BE49-F238E27FC236}">
              <a16:creationId xmlns:a16="http://schemas.microsoft.com/office/drawing/2014/main" id="{00000000-0008-0000-0600-0000C2020000}"/>
            </a:ext>
          </a:extLst>
        </xdr:cNvPr>
        <xdr:cNvSpPr/>
      </xdr:nvSpPr>
      <xdr:spPr>
        <a:xfrm>
          <a:off x="16268700" y="164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151883</xdr:rowOff>
    </xdr:from>
    <xdr:ext cx="534377" cy="259045"/>
    <xdr:sp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6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78046</xdr:rowOff>
    </xdr:from>
    <xdr:to>
      <xdr:col>81</xdr:col>
      <xdr:colOff>101600</xdr:colOff>
      <xdr:row>97</xdr:row>
      <xdr:rowOff>8196</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5430500" y="1653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24723</xdr:rowOff>
    </xdr:from>
    <xdr:ext cx="534377" cy="259045"/>
    <xdr:sp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159026</xdr:rowOff>
    </xdr:from>
    <xdr:to>
      <xdr:col>76</xdr:col>
      <xdr:colOff>165100</xdr:colOff>
      <xdr:row>96</xdr:row>
      <xdr:rowOff>89176</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4541500" y="1644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105703</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2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43720</xdr:rowOff>
    </xdr:from>
    <xdr:to>
      <xdr:col>72</xdr:col>
      <xdr:colOff>38100</xdr:colOff>
      <xdr:row>96</xdr:row>
      <xdr:rowOff>145320</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3652500" y="16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161847</xdr:rowOff>
    </xdr:from>
    <xdr:ext cx="534377"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102451</xdr:rowOff>
    </xdr:from>
    <xdr:to>
      <xdr:col>67</xdr:col>
      <xdr:colOff>101600</xdr:colOff>
      <xdr:row>97</xdr:row>
      <xdr:rowOff>32601</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2763500" y="165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49128</xdr:rowOff>
    </xdr:from>
    <xdr:ext cx="534377"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48895</xdr:rowOff>
    </xdr:from>
    <xdr:to>
      <xdr:col>116</xdr:col>
      <xdr:colOff>63500</xdr:colOff>
      <xdr:row>39</xdr:row>
      <xdr:rowOff>43688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63995"/>
          <a:ext cx="8382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17018</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60668"/>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17018</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60668"/>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169545</xdr:rowOff>
    </xdr:from>
    <xdr:to>
      <xdr:col>116</xdr:col>
      <xdr:colOff>114300</xdr:colOff>
      <xdr:row>38</xdr:row>
      <xdr:rowOff>99695</xdr:rowOff>
    </xdr:to>
    <xdr:sp textlink="">
      <xdr:nvSpPr>
        <xdr:cNvPr id="763" name="楕円 762">
          <a:extLst>
            <a:ext uri="{FF2B5EF4-FFF2-40B4-BE49-F238E27FC236}">
              <a16:creationId xmlns:a16="http://schemas.microsoft.com/office/drawing/2014/main" id="{00000000-0008-0000-0600-0000FB020000}"/>
            </a:ext>
          </a:extLst>
        </xdr:cNvPr>
        <xdr:cNvSpPr/>
      </xdr:nvSpPr>
      <xdr:spPr>
        <a:xfrm>
          <a:off x="221107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20972</xdr:rowOff>
    </xdr:from>
    <xdr:ext cx="469744" cy="259045"/>
    <xdr:sp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6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137668</xdr:rowOff>
    </xdr:from>
    <xdr:to>
      <xdr:col>102</xdr:col>
      <xdr:colOff>165100</xdr:colOff>
      <xdr:row>37</xdr:row>
      <xdr:rowOff>67818</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19494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84345</xdr:rowOff>
    </xdr:from>
    <xdr:ext cx="469744"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65862</xdr:rowOff>
    </xdr:from>
    <xdr:to>
      <xdr:col>116</xdr:col>
      <xdr:colOff>63500</xdr:colOff>
      <xdr:row>57</xdr:row>
      <xdr:rowOff>119423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38512"/>
          <a:ext cx="838200" cy="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119423</xdr:rowOff>
    </xdr:from>
    <xdr:to>
      <xdr:col>111</xdr:col>
      <xdr:colOff>177800</xdr:colOff>
      <xdr:row>57</xdr:row>
      <xdr:rowOff>129093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92073"/>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59119</xdr:rowOff>
    </xdr:from>
    <xdr:to>
      <xdr:col>107</xdr:col>
      <xdr:colOff>50800</xdr:colOff>
      <xdr:row>57</xdr:row>
      <xdr:rowOff>129093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31769"/>
          <a:ext cx="889000" cy="6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59119</xdr:rowOff>
    </xdr:from>
    <xdr:to>
      <xdr:col>102</xdr:col>
      <xdr:colOff>114300</xdr:colOff>
      <xdr:row>57</xdr:row>
      <xdr:rowOff>71348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31769"/>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65133</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0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xdr:rowOff>
    </xdr:from>
    <xdr:to>
      <xdr:col>116</xdr:col>
      <xdr:colOff>114300</xdr:colOff>
      <xdr:row>57</xdr:row>
      <xdr:rowOff>116662</xdr:rowOff>
    </xdr:to>
    <xdr:sp textlink="">
      <xdr:nvSpPr>
        <xdr:cNvPr id="818" name="楕円 817">
          <a:extLst>
            <a:ext uri="{FF2B5EF4-FFF2-40B4-BE49-F238E27FC236}">
              <a16:creationId xmlns:a16="http://schemas.microsoft.com/office/drawing/2014/main" id="{00000000-0008-0000-0600-000032030000}"/>
            </a:ext>
          </a:extLst>
        </xdr:cNvPr>
        <xdr:cNvSpPr/>
      </xdr:nvSpPr>
      <xdr:spPr>
        <a:xfrm>
          <a:off x="22110700" y="9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37939</xdr:rowOff>
    </xdr:from>
    <xdr:ext cx="534377" cy="259045"/>
    <xdr:sp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68623</xdr:rowOff>
    </xdr:from>
    <xdr:to>
      <xdr:col>112</xdr:col>
      <xdr:colOff>38100</xdr:colOff>
      <xdr:row>57</xdr:row>
      <xdr:rowOff>170223</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1272500" y="98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15300</xdr:rowOff>
    </xdr:from>
    <xdr:ext cx="469744" cy="259045"/>
    <xdr:sp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1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78293</xdr:rowOff>
    </xdr:from>
    <xdr:to>
      <xdr:col>107</xdr:col>
      <xdr:colOff>101600</xdr:colOff>
      <xdr:row>58</xdr:row>
      <xdr:rowOff>8443</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20383500" y="98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24970</xdr:rowOff>
    </xdr:from>
    <xdr:ext cx="469744"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2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8319</xdr:rowOff>
    </xdr:from>
    <xdr:to>
      <xdr:col>102</xdr:col>
      <xdr:colOff>165100</xdr:colOff>
      <xdr:row>57</xdr:row>
      <xdr:rowOff>109919</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19494500" y="97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126446</xdr:rowOff>
    </xdr:from>
    <xdr:ext cx="534377"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5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20548</xdr:rowOff>
    </xdr:from>
    <xdr:to>
      <xdr:col>98</xdr:col>
      <xdr:colOff>38100</xdr:colOff>
      <xdr:row>57</xdr:row>
      <xdr:rowOff>122148</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18605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138675</xdr:rowOff>
    </xdr:from>
    <xdr:ext cx="534377"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5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14884</xdr:rowOff>
    </xdr:from>
    <xdr:to>
      <xdr:col>116</xdr:col>
      <xdr:colOff>63500</xdr:colOff>
      <xdr:row>71</xdr:row>
      <xdr:rowOff>28943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187834"/>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14884</xdr:rowOff>
    </xdr:from>
    <xdr:to>
      <xdr:col>111</xdr:col>
      <xdr:colOff>177800</xdr:colOff>
      <xdr:row>71</xdr:row>
      <xdr:rowOff>48755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187834"/>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48755</xdr:rowOff>
    </xdr:from>
    <xdr:to>
      <xdr:col>107</xdr:col>
      <xdr:colOff>50800</xdr:colOff>
      <xdr:row>71</xdr:row>
      <xdr:rowOff>144234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221705"/>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132080</xdr:rowOff>
    </xdr:from>
    <xdr:to>
      <xdr:col>102</xdr:col>
      <xdr:colOff>114300</xdr:colOff>
      <xdr:row>71</xdr:row>
      <xdr:rowOff>144234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05030"/>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149593</xdr:rowOff>
    </xdr:from>
    <xdr:to>
      <xdr:col>116</xdr:col>
      <xdr:colOff>114300</xdr:colOff>
      <xdr:row>71</xdr:row>
      <xdr:rowOff>79743</xdr:rowOff>
    </xdr:to>
    <xdr:sp textlink="">
      <xdr:nvSpPr>
        <xdr:cNvPr id="876" name="楕円 875">
          <a:extLst>
            <a:ext uri="{FF2B5EF4-FFF2-40B4-BE49-F238E27FC236}">
              <a16:creationId xmlns:a16="http://schemas.microsoft.com/office/drawing/2014/main" id="{00000000-0008-0000-0600-00006C030000}"/>
            </a:ext>
          </a:extLst>
        </xdr:cNvPr>
        <xdr:cNvSpPr/>
      </xdr:nvSpPr>
      <xdr:spPr>
        <a:xfrm>
          <a:off x="22110700" y="1215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64520</xdr:rowOff>
    </xdr:from>
    <xdr:ext cx="534377" cy="259045"/>
    <xdr:sp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0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135534</xdr:rowOff>
    </xdr:from>
    <xdr:to>
      <xdr:col>112</xdr:col>
      <xdr:colOff>38100</xdr:colOff>
      <xdr:row>71</xdr:row>
      <xdr:rowOff>65684</xdr:rowOff>
    </xdr:to>
    <xdr:sp textlink="">
      <xdr:nvSpPr>
        <xdr:cNvPr id="878" name="楕円 877">
          <a:extLst>
            <a:ext uri="{FF2B5EF4-FFF2-40B4-BE49-F238E27FC236}">
              <a16:creationId xmlns:a16="http://schemas.microsoft.com/office/drawing/2014/main" id="{00000000-0008-0000-0600-00006E030000}"/>
            </a:ext>
          </a:extLst>
        </xdr:cNvPr>
        <xdr:cNvSpPr/>
      </xdr:nvSpPr>
      <xdr:spPr>
        <a:xfrm>
          <a:off x="21272500" y="121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82211</xdr:rowOff>
    </xdr:from>
    <xdr:ext cx="534377" cy="259045"/>
    <xdr:sp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191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169405</xdr:rowOff>
    </xdr:from>
    <xdr:to>
      <xdr:col>107</xdr:col>
      <xdr:colOff>101600</xdr:colOff>
      <xdr:row>71</xdr:row>
      <xdr:rowOff>99555</xdr:rowOff>
    </xdr:to>
    <xdr:sp textlink="">
      <xdr:nvSpPr>
        <xdr:cNvPr id="880" name="楕円 879">
          <a:extLst>
            <a:ext uri="{FF2B5EF4-FFF2-40B4-BE49-F238E27FC236}">
              <a16:creationId xmlns:a16="http://schemas.microsoft.com/office/drawing/2014/main" id="{00000000-0008-0000-0600-000070030000}"/>
            </a:ext>
          </a:extLst>
        </xdr:cNvPr>
        <xdr:cNvSpPr/>
      </xdr:nvSpPr>
      <xdr:spPr>
        <a:xfrm>
          <a:off x="20383500" y="121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116082</xdr:rowOff>
    </xdr:from>
    <xdr:ext cx="534377"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19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93434</xdr:rowOff>
    </xdr:from>
    <xdr:to>
      <xdr:col>102</xdr:col>
      <xdr:colOff>165100</xdr:colOff>
      <xdr:row>72</xdr:row>
      <xdr:rowOff>23584</xdr:rowOff>
    </xdr:to>
    <xdr:sp textlink="">
      <xdr:nvSpPr>
        <xdr:cNvPr id="882" name="楕円 881">
          <a:extLst>
            <a:ext uri="{FF2B5EF4-FFF2-40B4-BE49-F238E27FC236}">
              <a16:creationId xmlns:a16="http://schemas.microsoft.com/office/drawing/2014/main" id="{00000000-0008-0000-0600-000072030000}"/>
            </a:ext>
          </a:extLst>
        </xdr:cNvPr>
        <xdr:cNvSpPr/>
      </xdr:nvSpPr>
      <xdr:spPr>
        <a:xfrm>
          <a:off x="19494500" y="12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40111</xdr:rowOff>
    </xdr:from>
    <xdr:ext cx="534377"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81280</xdr:rowOff>
    </xdr:from>
    <xdr:to>
      <xdr:col>98</xdr:col>
      <xdr:colOff>38100</xdr:colOff>
      <xdr:row>72</xdr:row>
      <xdr:rowOff>11430</xdr:rowOff>
    </xdr:to>
    <xdr:sp textlink="">
      <xdr:nvSpPr>
        <xdr:cNvPr id="884" name="楕円 883">
          <a:extLst>
            <a:ext uri="{FF2B5EF4-FFF2-40B4-BE49-F238E27FC236}">
              <a16:creationId xmlns:a16="http://schemas.microsoft.com/office/drawing/2014/main" id="{00000000-0008-0000-0600-000074030000}"/>
            </a:ext>
          </a:extLst>
        </xdr:cNvPr>
        <xdr:cNvSpPr/>
      </xdr:nvSpPr>
      <xdr:spPr>
        <a:xfrm>
          <a:off x="18605500" y="122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27957</xdr:rowOff>
    </xdr:from>
    <xdr:ext cx="534377" cy="259045"/>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0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1,000</a:t>
          </a:r>
          <a:r>
            <a:rPr kumimoji="1" lang="ja-JP" altLang="en-US" sz="1100">
              <a:solidFill>
                <a:sysClr val="windowText" lastClr="000000"/>
              </a:solidFill>
              <a:effectLst/>
              <a:latin typeface="+mn-lt"/>
              <a:ea typeface="+mn-ea"/>
              <a:cs typeface="+mn-cs"/>
            </a:rPr>
            <a:t>人あたりの職員数が増加傾向にある状況に加え、</a:t>
          </a:r>
          <a:r>
            <a:rPr kumimoji="1" lang="ja-JP" altLang="ja-JP" sz="1100">
              <a:solidFill>
                <a:sysClr val="windowText" lastClr="000000"/>
              </a:solidFill>
              <a:effectLst/>
              <a:latin typeface="+mn-lt"/>
              <a:ea typeface="+mn-ea"/>
              <a:cs typeface="+mn-cs"/>
            </a:rPr>
            <a:t>職員給のうち手当等の増</a:t>
          </a:r>
          <a:r>
            <a:rPr kumimoji="1" lang="ja-JP" altLang="en-US" sz="1100">
              <a:solidFill>
                <a:sysClr val="windowText" lastClr="000000"/>
              </a:solidFill>
              <a:effectLst/>
              <a:latin typeface="+mn-lt"/>
              <a:ea typeface="+mn-ea"/>
              <a:cs typeface="+mn-cs"/>
            </a:rPr>
            <a:t>を要因として、</a:t>
          </a:r>
          <a:r>
            <a:rPr kumimoji="1" lang="ja-JP" altLang="ja-JP" sz="1100">
              <a:solidFill>
                <a:sysClr val="windowText" lastClr="000000"/>
              </a:solidFill>
              <a:effectLst/>
              <a:latin typeface="+mn-lt"/>
              <a:ea typeface="+mn-ea"/>
              <a:cs typeface="+mn-cs"/>
            </a:rPr>
            <a:t>全体で</a:t>
          </a:r>
          <a:r>
            <a:rPr kumimoji="1" lang="en-US" altLang="ja-JP" sz="1100">
              <a:solidFill>
                <a:sysClr val="windowText" lastClr="000000"/>
              </a:solidFill>
              <a:effectLst/>
              <a:latin typeface="+mn-lt"/>
              <a:ea typeface="+mn-ea"/>
              <a:cs typeface="+mn-cs"/>
            </a:rPr>
            <a:t>13,833</a:t>
          </a:r>
          <a:r>
            <a:rPr kumimoji="1" lang="ja-JP" altLang="ja-JP" sz="1100">
              <a:solidFill>
                <a:sysClr val="windowText" lastClr="000000"/>
              </a:solidFill>
              <a:effectLst/>
              <a:latin typeface="+mn-lt"/>
              <a:ea typeface="+mn-ea"/>
              <a:cs typeface="+mn-cs"/>
            </a:rPr>
            <a:t>円の増となった。</a:t>
          </a:r>
          <a:r>
            <a:rPr kumimoji="1" lang="ja-JP" altLang="en-US" sz="1100">
              <a:solidFill>
                <a:sysClr val="windowText" lastClr="000000"/>
              </a:solidFill>
              <a:effectLst/>
              <a:latin typeface="+mn-lt"/>
              <a:ea typeface="+mn-ea"/>
              <a:cs typeface="+mn-cs"/>
            </a:rPr>
            <a:t>類似団体と比較しても高い水準にあることから、</a:t>
          </a:r>
          <a:r>
            <a:rPr kumimoji="1" lang="ja-JP" altLang="ja-JP" sz="1100">
              <a:solidFill>
                <a:sysClr val="windowText" lastClr="000000"/>
              </a:solidFill>
              <a:effectLst/>
              <a:latin typeface="+mn-lt"/>
              <a:ea typeface="+mn-ea"/>
              <a:cs typeface="+mn-cs"/>
            </a:rPr>
            <a:t>公共施設等総合管理計画に基づく公共施設の適正配置や、民間委託の推進に努める。</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a:t>
          </a:r>
          <a:r>
            <a:rPr kumimoji="1" lang="ja-JP" altLang="en-US" sz="1100">
              <a:solidFill>
                <a:sysClr val="windowText" lastClr="000000"/>
              </a:solidFill>
              <a:effectLst/>
              <a:latin typeface="+mn-lt"/>
              <a:ea typeface="+mn-ea"/>
              <a:cs typeface="+mn-cs"/>
            </a:rPr>
            <a:t>夜間連系太陽光発電事業費補助金</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田老庁舎跡地整備事業</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増を主な要因として</a:t>
          </a:r>
          <a:r>
            <a:rPr kumimoji="1" lang="ja-JP" altLang="ja-JP" sz="1100">
              <a:solidFill>
                <a:sysClr val="windowText" lastClr="000000"/>
              </a:solidFill>
              <a:effectLst/>
              <a:latin typeface="+mn-lt"/>
              <a:ea typeface="+mn-ea"/>
              <a:cs typeface="+mn-cs"/>
            </a:rPr>
            <a:t>、全体で</a:t>
          </a:r>
          <a:r>
            <a:rPr kumimoji="1" lang="en-US" altLang="ja-JP" sz="1100">
              <a:solidFill>
                <a:sysClr val="windowText" lastClr="000000"/>
              </a:solidFill>
              <a:effectLst/>
              <a:latin typeface="+mn-lt"/>
              <a:ea typeface="+mn-ea"/>
              <a:cs typeface="+mn-cs"/>
            </a:rPr>
            <a:t>49,320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一時的な要素があるものの類似団体と比較して住民一人当たりのコストが高い状況となっていることから、</a:t>
          </a:r>
          <a:r>
            <a:rPr kumimoji="1" lang="ja-JP" altLang="ja-JP" sz="1100">
              <a:solidFill>
                <a:sysClr val="windowText" lastClr="000000"/>
              </a:solidFill>
              <a:effectLst/>
              <a:latin typeface="+mn-lt"/>
              <a:ea typeface="+mn-ea"/>
              <a:cs typeface="+mn-cs"/>
            </a:rPr>
            <a:t>公共施設等総合管理計画に基づ</a:t>
          </a:r>
          <a:r>
            <a:rPr kumimoji="1" lang="ja-JP" altLang="en-US" sz="1100">
              <a:solidFill>
                <a:sysClr val="windowText" lastClr="000000"/>
              </a:solidFill>
              <a:effectLst/>
              <a:latin typeface="+mn-lt"/>
              <a:ea typeface="+mn-ea"/>
              <a:cs typeface="+mn-cs"/>
            </a:rPr>
            <a:t>き、事業の優先順位を付けながら実施していくことで、事業費の圧縮に努める。</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公債費：過疎対策事業債の元金償還開始</a:t>
          </a:r>
          <a:r>
            <a:rPr kumimoji="1" lang="ja-JP" altLang="en-US" sz="1100">
              <a:solidFill>
                <a:sysClr val="windowText" lastClr="000000"/>
              </a:solidFill>
              <a:effectLst/>
              <a:latin typeface="+mn-lt"/>
              <a:ea typeface="+mn-ea"/>
              <a:cs typeface="+mn-cs"/>
            </a:rPr>
            <a:t>等を要因として</a:t>
          </a:r>
          <a:r>
            <a:rPr kumimoji="1" lang="ja-JP" altLang="ja-JP" sz="1100">
              <a:solidFill>
                <a:sysClr val="windowText" lastClr="000000"/>
              </a:solidFill>
              <a:effectLst/>
              <a:latin typeface="+mn-lt"/>
              <a:ea typeface="+mn-ea"/>
              <a:cs typeface="+mn-cs"/>
            </a:rPr>
            <a:t>、全体で</a:t>
          </a:r>
          <a:r>
            <a:rPr kumimoji="1" lang="en-US" altLang="ja-JP" sz="1100">
              <a:solidFill>
                <a:sysClr val="windowText" lastClr="000000"/>
              </a:solidFill>
              <a:effectLst/>
              <a:latin typeface="+mn-lt"/>
              <a:ea typeface="+mn-ea"/>
              <a:cs typeface="+mn-cs"/>
            </a:rPr>
            <a:t>3,939</a:t>
          </a:r>
          <a:r>
            <a:rPr kumimoji="1" lang="ja-JP" altLang="ja-JP" sz="1100">
              <a:solidFill>
                <a:sysClr val="windowText" lastClr="000000"/>
              </a:solidFill>
              <a:effectLst/>
              <a:latin typeface="+mn-lt"/>
              <a:ea typeface="+mn-ea"/>
              <a:cs typeface="+mn-cs"/>
            </a:rPr>
            <a:t>円の増となった。令和９年度が公債費のピークとなる見込みである。引き続き、普通建設事業については慎重に事業を選択するとともに、地方債以外の財源確保に努める。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岩手県宮古市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45,632
45,461
1,259.18
39,214,655
38,084,137
1,065,184
18,336,727
42,816,172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43688</xdr:rowOff>
    </xdr:from>
    <xdr:to>
      <xdr:col>24</xdr:col>
      <xdr:colOff>63500</xdr:colOff>
      <xdr:row>32</xdr:row>
      <xdr:rowOff>150216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30088"/>
          <a:ext cx="8382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119583</xdr:rowOff>
    </xdr:from>
    <xdr:to>
      <xdr:col>19</xdr:col>
      <xdr:colOff>177800</xdr:colOff>
      <xdr:row>32</xdr:row>
      <xdr:rowOff>150216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05983"/>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99009</xdr:rowOff>
    </xdr:from>
    <xdr:to>
      <xdr:col>15</xdr:col>
      <xdr:colOff>50800</xdr:colOff>
      <xdr:row>32</xdr:row>
      <xdr:rowOff>119583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8540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99009</xdr:rowOff>
    </xdr:from>
    <xdr:to>
      <xdr:col>10</xdr:col>
      <xdr:colOff>114300</xdr:colOff>
      <xdr:row>33</xdr:row>
      <xdr:rowOff>24028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85409"/>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164338</xdr:rowOff>
    </xdr:from>
    <xdr:to>
      <xdr:col>24</xdr:col>
      <xdr:colOff>114300</xdr:colOff>
      <xdr:row>32</xdr:row>
      <xdr:rowOff>94488</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4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15765</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3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99416</xdr:rowOff>
    </xdr:from>
    <xdr:to>
      <xdr:col>20</xdr:col>
      <xdr:colOff>38100</xdr:colOff>
      <xdr:row>33</xdr:row>
      <xdr:rowOff>29566</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5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46093</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68783</xdr:rowOff>
    </xdr:from>
    <xdr:to>
      <xdr:col>15</xdr:col>
      <xdr:colOff>101600</xdr:colOff>
      <xdr:row>32</xdr:row>
      <xdr:rowOff>170383</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15460</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3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48209</xdr:rowOff>
    </xdr:from>
    <xdr:to>
      <xdr:col>10</xdr:col>
      <xdr:colOff>165100</xdr:colOff>
      <xdr:row>32</xdr:row>
      <xdr:rowOff>149809</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5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166336</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0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144678</xdr:rowOff>
    </xdr:from>
    <xdr:to>
      <xdr:col>6</xdr:col>
      <xdr:colOff>38100</xdr:colOff>
      <xdr:row>33</xdr:row>
      <xdr:rowOff>74828</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6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91355</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82367</xdr:rowOff>
    </xdr:from>
    <xdr:to>
      <xdr:col>24</xdr:col>
      <xdr:colOff>63500</xdr:colOff>
      <xdr:row>53</xdr:row>
      <xdr:rowOff>167432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69217"/>
          <a:ext cx="838200" cy="8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106063</xdr:rowOff>
    </xdr:from>
    <xdr:to>
      <xdr:col>19</xdr:col>
      <xdr:colOff>177800</xdr:colOff>
      <xdr:row>53</xdr:row>
      <xdr:rowOff>167432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192913"/>
          <a:ext cx="889000" cy="6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106063</xdr:rowOff>
    </xdr:from>
    <xdr:to>
      <xdr:col>15</xdr:col>
      <xdr:colOff>50800</xdr:colOff>
      <xdr:row>54</xdr:row>
      <xdr:rowOff>105612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192913"/>
          <a:ext cx="889000" cy="17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138936</xdr:rowOff>
    </xdr:from>
    <xdr:to>
      <xdr:col>10</xdr:col>
      <xdr:colOff>114300</xdr:colOff>
      <xdr:row>54</xdr:row>
      <xdr:rowOff>105612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11436"/>
          <a:ext cx="889000" cy="6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31567</xdr:rowOff>
    </xdr:from>
    <xdr:to>
      <xdr:col>24</xdr:col>
      <xdr:colOff>114300</xdr:colOff>
      <xdr:row>53</xdr:row>
      <xdr:rowOff>133167</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1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54444</xdr:rowOff>
    </xdr:from>
    <xdr:ext cx="599010" cy="259045"/>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6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116632</xdr:rowOff>
    </xdr:from>
    <xdr:to>
      <xdr:col>20</xdr:col>
      <xdr:colOff>38100</xdr:colOff>
      <xdr:row>54</xdr:row>
      <xdr:rowOff>46782</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2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63309</xdr:rowOff>
    </xdr:from>
    <xdr:ext cx="599010"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7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55263</xdr:rowOff>
    </xdr:from>
    <xdr:to>
      <xdr:col>15</xdr:col>
      <xdr:colOff>101600</xdr:colOff>
      <xdr:row>53</xdr:row>
      <xdr:rowOff>156863</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1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1940</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54812</xdr:rowOff>
    </xdr:from>
    <xdr:to>
      <xdr:col>10</xdr:col>
      <xdr:colOff>165100</xdr:colOff>
      <xdr:row>54</xdr:row>
      <xdr:rowOff>156412</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3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1489</xdr:rowOff>
    </xdr:from>
    <xdr:ext cx="599010"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8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88136</xdr:rowOff>
    </xdr:from>
    <xdr:to>
      <xdr:col>6</xdr:col>
      <xdr:colOff>38100</xdr:colOff>
      <xdr:row>51</xdr:row>
      <xdr:rowOff>18286</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86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34813</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43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23507</xdr:rowOff>
    </xdr:from>
    <xdr:to>
      <xdr:col>24</xdr:col>
      <xdr:colOff>63500</xdr:colOff>
      <xdr:row>74</xdr:row>
      <xdr:rowOff>152429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10807"/>
          <a:ext cx="838200" cy="1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152429</xdr:rowOff>
    </xdr:from>
    <xdr:to>
      <xdr:col>19</xdr:col>
      <xdr:colOff>177800</xdr:colOff>
      <xdr:row>75</xdr:row>
      <xdr:rowOff>105657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39729"/>
          <a:ext cx="889000" cy="1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123131</xdr:rowOff>
    </xdr:from>
    <xdr:to>
      <xdr:col>15</xdr:col>
      <xdr:colOff>50800</xdr:colOff>
      <xdr:row>75</xdr:row>
      <xdr:rowOff>105657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10431"/>
          <a:ext cx="889000" cy="15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123131</xdr:rowOff>
    </xdr:from>
    <xdr:to>
      <xdr:col>10</xdr:col>
      <xdr:colOff>114300</xdr:colOff>
      <xdr:row>76</xdr:row>
      <xdr:rowOff>148168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10431"/>
          <a:ext cx="889000" cy="36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144157</xdr:rowOff>
    </xdr:from>
    <xdr:to>
      <xdr:col>24</xdr:col>
      <xdr:colOff>114300</xdr:colOff>
      <xdr:row>74</xdr:row>
      <xdr:rowOff>74307</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2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167034</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101629</xdr:rowOff>
    </xdr:from>
    <xdr:to>
      <xdr:col>20</xdr:col>
      <xdr:colOff>38100</xdr:colOff>
      <xdr:row>75</xdr:row>
      <xdr:rowOff>31779</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278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48306</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54857</xdr:rowOff>
    </xdr:from>
    <xdr:to>
      <xdr:col>15</xdr:col>
      <xdr:colOff>101600</xdr:colOff>
      <xdr:row>75</xdr:row>
      <xdr:rowOff>156457</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29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1534</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72331</xdr:rowOff>
    </xdr:from>
    <xdr:to>
      <xdr:col>10</xdr:col>
      <xdr:colOff>165100</xdr:colOff>
      <xdr:row>75</xdr:row>
      <xdr:rowOff>2481</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2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19008</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3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97368</xdr:rowOff>
    </xdr:from>
    <xdr:to>
      <xdr:col>6</xdr:col>
      <xdr:colOff>38100</xdr:colOff>
      <xdr:row>77</xdr:row>
      <xdr:rowOff>27518</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31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44045</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0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117892</xdr:rowOff>
    </xdr:from>
    <xdr:to>
      <xdr:col>24</xdr:col>
      <xdr:colOff>63500</xdr:colOff>
      <xdr:row>98</xdr:row>
      <xdr:rowOff>16816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48542"/>
          <a:ext cx="838200" cy="7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16816</xdr:rowOff>
    </xdr:from>
    <xdr:to>
      <xdr:col>19</xdr:col>
      <xdr:colOff>177800</xdr:colOff>
      <xdr:row>98</xdr:row>
      <xdr:rowOff>22299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8916"/>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22299</xdr:rowOff>
    </xdr:from>
    <xdr:to>
      <xdr:col>15</xdr:col>
      <xdr:colOff>50800</xdr:colOff>
      <xdr:row>98</xdr:row>
      <xdr:rowOff>26166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4399"/>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17106</xdr:rowOff>
    </xdr:from>
    <xdr:to>
      <xdr:col>10</xdr:col>
      <xdr:colOff>114300</xdr:colOff>
      <xdr:row>98</xdr:row>
      <xdr:rowOff>26166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19206"/>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92133</xdr:rowOff>
    </xdr:from>
    <xdr:ext cx="534377"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67092</xdr:rowOff>
    </xdr:from>
    <xdr:to>
      <xdr:col>24</xdr:col>
      <xdr:colOff>114300</xdr:colOff>
      <xdr:row>97</xdr:row>
      <xdr:rowOff>168692</xdr:rowOff>
    </xdr:to>
    <xdr:sp textlink="">
      <xdr:nvSpPr>
        <xdr:cNvPr id="250" name="楕円 249">
          <a:extLst>
            <a:ext uri="{FF2B5EF4-FFF2-40B4-BE49-F238E27FC236}">
              <a16:creationId xmlns:a16="http://schemas.microsoft.com/office/drawing/2014/main" id="{00000000-0008-0000-0700-0000FA000000}"/>
            </a:ext>
          </a:extLst>
        </xdr:cNvPr>
        <xdr:cNvSpPr/>
      </xdr:nvSpPr>
      <xdr:spPr>
        <a:xfrm>
          <a:off x="4584700" y="166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89969</xdr:rowOff>
    </xdr:from>
    <xdr:ext cx="534377" cy="259045"/>
    <xdr:sp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137466</xdr:rowOff>
    </xdr:from>
    <xdr:to>
      <xdr:col>20</xdr:col>
      <xdr:colOff>38100</xdr:colOff>
      <xdr:row>98</xdr:row>
      <xdr:rowOff>67616</xdr:rowOff>
    </xdr:to>
    <xdr:sp textlink="">
      <xdr:nvSpPr>
        <xdr:cNvPr id="252" name="楕円 251">
          <a:extLst>
            <a:ext uri="{FF2B5EF4-FFF2-40B4-BE49-F238E27FC236}">
              <a16:creationId xmlns:a16="http://schemas.microsoft.com/office/drawing/2014/main" id="{00000000-0008-0000-0700-0000FC000000}"/>
            </a:ext>
          </a:extLst>
        </xdr:cNvPr>
        <xdr:cNvSpPr/>
      </xdr:nvSpPr>
      <xdr:spPr>
        <a:xfrm>
          <a:off x="3746500" y="167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84143</xdr:rowOff>
    </xdr:from>
    <xdr:ext cx="534377"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142949</xdr:rowOff>
    </xdr:from>
    <xdr:to>
      <xdr:col>15</xdr:col>
      <xdr:colOff>101600</xdr:colOff>
      <xdr:row>98</xdr:row>
      <xdr:rowOff>73099</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2857500" y="167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89626</xdr:rowOff>
    </xdr:from>
    <xdr:ext cx="534377"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146816</xdr:rowOff>
    </xdr:from>
    <xdr:to>
      <xdr:col>10</xdr:col>
      <xdr:colOff>165100</xdr:colOff>
      <xdr:row>98</xdr:row>
      <xdr:rowOff>76966</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1968500" y="167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93493</xdr:rowOff>
    </xdr:from>
    <xdr:ext cx="534377"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137756</xdr:rowOff>
    </xdr:from>
    <xdr:to>
      <xdr:col>6</xdr:col>
      <xdr:colOff>38100</xdr:colOff>
      <xdr:row>98</xdr:row>
      <xdr:rowOff>67906</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1079500" y="167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84433</xdr:rowOff>
    </xdr:from>
    <xdr:ext cx="534377"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66294</xdr:rowOff>
    </xdr:from>
    <xdr:to>
      <xdr:col>55</xdr:col>
      <xdr:colOff>0</xdr:colOff>
      <xdr:row>38</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81394"/>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41402</xdr:rowOff>
    </xdr:from>
    <xdr:to>
      <xdr:col>50</xdr:col>
      <xdr:colOff>114300</xdr:colOff>
      <xdr:row>38</xdr:row>
      <xdr:rowOff>66294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56502"/>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41402</xdr:rowOff>
    </xdr:from>
    <xdr:to>
      <xdr:col>45</xdr:col>
      <xdr:colOff>177800</xdr:colOff>
      <xdr:row>38</xdr:row>
      <xdr:rowOff>73914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56502"/>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24003</xdr:rowOff>
    </xdr:from>
    <xdr:to>
      <xdr:col>41</xdr:col>
      <xdr:colOff>50800</xdr:colOff>
      <xdr:row>38</xdr:row>
      <xdr:rowOff>73914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9103"/>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100855</xdr:rowOff>
    </xdr:from>
    <xdr:ext cx="469744"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104267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41292</xdr:rowOff>
    </xdr:from>
    <xdr:ext cx="469744" cy="259045"/>
    <xdr:sp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xdr:rowOff>
    </xdr:from>
    <xdr:to>
      <xdr:col>50</xdr:col>
      <xdr:colOff>165100</xdr:colOff>
      <xdr:row>38</xdr:row>
      <xdr:rowOff>117094</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9588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133621</xdr:rowOff>
    </xdr:from>
    <xdr:ext cx="469744"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162052</xdr:rowOff>
    </xdr:from>
    <xdr:to>
      <xdr:col>46</xdr:col>
      <xdr:colOff>38100</xdr:colOff>
      <xdr:row>38</xdr:row>
      <xdr:rowOff>92202</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8699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108729</xdr:rowOff>
    </xdr:from>
    <xdr:ext cx="469744"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23114</xdr:rowOff>
    </xdr:from>
    <xdr:to>
      <xdr:col>41</xdr:col>
      <xdr:colOff>101600</xdr:colOff>
      <xdr:row>38</xdr:row>
      <xdr:rowOff>124714</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7810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141241</xdr:rowOff>
    </xdr:from>
    <xdr:ext cx="469744"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144653</xdr:rowOff>
    </xdr:from>
    <xdr:to>
      <xdr:col>36</xdr:col>
      <xdr:colOff>165100</xdr:colOff>
      <xdr:row>38</xdr:row>
      <xdr:rowOff>74803</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6921500" y="64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91330</xdr:rowOff>
    </xdr:from>
    <xdr:ext cx="469744"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167056</xdr:rowOff>
    </xdr:from>
    <xdr:to>
      <xdr:col>55</xdr:col>
      <xdr:colOff>0</xdr:colOff>
      <xdr:row>53</xdr:row>
      <xdr:rowOff>20333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911006"/>
          <a:ext cx="838200" cy="1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20333</xdr:rowOff>
    </xdr:from>
    <xdr:to>
      <xdr:col>50</xdr:col>
      <xdr:colOff>114300</xdr:colOff>
      <xdr:row>53</xdr:row>
      <xdr:rowOff>66281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07183"/>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66281</xdr:rowOff>
    </xdr:from>
    <xdr:to>
      <xdr:col>45</xdr:col>
      <xdr:colOff>177800</xdr:colOff>
      <xdr:row>53</xdr:row>
      <xdr:rowOff>114630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53131"/>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136995</xdr:rowOff>
    </xdr:from>
    <xdr:to>
      <xdr:col>41</xdr:col>
      <xdr:colOff>50800</xdr:colOff>
      <xdr:row>53</xdr:row>
      <xdr:rowOff>114630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538045"/>
          <a:ext cx="889000" cy="66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116247</xdr:rowOff>
    </xdr:from>
    <xdr:ext cx="534377"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116256</xdr:rowOff>
    </xdr:from>
    <xdr:to>
      <xdr:col>55</xdr:col>
      <xdr:colOff>50800</xdr:colOff>
      <xdr:row>52</xdr:row>
      <xdr:rowOff>46406</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10426700" y="88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139133</xdr:rowOff>
    </xdr:from>
    <xdr:ext cx="534377" cy="259045"/>
    <xdr:sp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7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140983</xdr:rowOff>
    </xdr:from>
    <xdr:to>
      <xdr:col>50</xdr:col>
      <xdr:colOff>165100</xdr:colOff>
      <xdr:row>53</xdr:row>
      <xdr:rowOff>71133</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9588500" y="90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87660</xdr:rowOff>
    </xdr:from>
    <xdr:ext cx="534377"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15481</xdr:rowOff>
    </xdr:from>
    <xdr:to>
      <xdr:col>46</xdr:col>
      <xdr:colOff>38100</xdr:colOff>
      <xdr:row>53</xdr:row>
      <xdr:rowOff>117081</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8699500" y="91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133608</xdr:rowOff>
    </xdr:from>
    <xdr:ext cx="534377"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63830</xdr:rowOff>
    </xdr:from>
    <xdr:to>
      <xdr:col>41</xdr:col>
      <xdr:colOff>101600</xdr:colOff>
      <xdr:row>53</xdr:row>
      <xdr:rowOff>165430</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7810500" y="91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10507</xdr:rowOff>
    </xdr:from>
    <xdr:ext cx="534377"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86195</xdr:rowOff>
    </xdr:from>
    <xdr:to>
      <xdr:col>36</xdr:col>
      <xdr:colOff>165100</xdr:colOff>
      <xdr:row>50</xdr:row>
      <xdr:rowOff>16345</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6921500" y="84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32872</xdr:rowOff>
    </xdr:from>
    <xdr:ext cx="534377"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2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117166</xdr:rowOff>
    </xdr:from>
    <xdr:to>
      <xdr:col>54</xdr:col>
      <xdr:colOff>189865</xdr:colOff>
      <xdr:row>79</xdr:row>
      <xdr:rowOff>73929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90116"/>
          <a:ext cx="1270" cy="132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77756</xdr:rowOff>
    </xdr:from>
    <xdr:ext cx="378565" cy="259045"/>
    <xdr:sp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73929</xdr:rowOff>
    </xdr:from>
    <xdr:to>
      <xdr:col>55</xdr:col>
      <xdr:colOff>88900</xdr:colOff>
      <xdr:row>79</xdr:row>
      <xdr:rowOff>73929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63843</xdr:rowOff>
    </xdr:from>
    <xdr:ext cx="534377" cy="259045"/>
    <xdr:sp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117166</xdr:rowOff>
    </xdr:from>
    <xdr:to>
      <xdr:col>55</xdr:col>
      <xdr:colOff>88900</xdr:colOff>
      <xdr:row>71</xdr:row>
      <xdr:rowOff>117166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9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16419</xdr:rowOff>
    </xdr:from>
    <xdr:to>
      <xdr:col>55</xdr:col>
      <xdr:colOff>0</xdr:colOff>
      <xdr:row>74</xdr:row>
      <xdr:rowOff>84542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360819"/>
          <a:ext cx="8382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111577</xdr:rowOff>
    </xdr:from>
    <xdr:ext cx="469744" cy="259045"/>
    <xdr:sp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133150</xdr:rowOff>
    </xdr:from>
    <xdr:to>
      <xdr:col>55</xdr:col>
      <xdr:colOff>50800</xdr:colOff>
      <xdr:row>78</xdr:row>
      <xdr:rowOff>63300</xdr:rowOff>
    </xdr:to>
    <xdr:sp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3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154886</xdr:rowOff>
    </xdr:from>
    <xdr:to>
      <xdr:col>50</xdr:col>
      <xdr:colOff>114300</xdr:colOff>
      <xdr:row>74</xdr:row>
      <xdr:rowOff>84542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327836"/>
          <a:ext cx="889000" cy="4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126848</xdr:rowOff>
    </xdr:from>
    <xdr:to>
      <xdr:col>50</xdr:col>
      <xdr:colOff>165100</xdr:colOff>
      <xdr:row>78</xdr:row>
      <xdr:rowOff>56998</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154886</xdr:rowOff>
    </xdr:from>
    <xdr:to>
      <xdr:col>45</xdr:col>
      <xdr:colOff>177800</xdr:colOff>
      <xdr:row>72</xdr:row>
      <xdr:rowOff>89343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327836"/>
          <a:ext cx="889000" cy="10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65419</xdr:rowOff>
    </xdr:from>
    <xdr:to>
      <xdr:col>46</xdr:col>
      <xdr:colOff>38100</xdr:colOff>
      <xdr:row>77</xdr:row>
      <xdr:rowOff>167019</xdr:rowOff>
    </xdr:to>
    <xdr:sp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158146</xdr:rowOff>
    </xdr:from>
    <xdr:ext cx="469744"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28862</xdr:rowOff>
    </xdr:from>
    <xdr:to>
      <xdr:col>41</xdr:col>
      <xdr:colOff>50800</xdr:colOff>
      <xdr:row>72</xdr:row>
      <xdr:rowOff>89343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201812"/>
          <a:ext cx="889000" cy="23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66464</xdr:rowOff>
    </xdr:from>
    <xdr:to>
      <xdr:col>41</xdr:col>
      <xdr:colOff>101600</xdr:colOff>
      <xdr:row>77</xdr:row>
      <xdr:rowOff>168064</xdr:rowOff>
    </xdr:to>
    <xdr:sp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159191</xdr:rowOff>
    </xdr:from>
    <xdr:ext cx="469744"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118585</xdr:rowOff>
    </xdr:from>
    <xdr:to>
      <xdr:col>36</xdr:col>
      <xdr:colOff>165100</xdr:colOff>
      <xdr:row>76</xdr:row>
      <xdr:rowOff>48735</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39862</xdr:rowOff>
    </xdr:from>
    <xdr:ext cx="534377"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137069</xdr:rowOff>
    </xdr:from>
    <xdr:to>
      <xdr:col>55</xdr:col>
      <xdr:colOff>50800</xdr:colOff>
      <xdr:row>72</xdr:row>
      <xdr:rowOff>67219</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10426700" y="123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51996</xdr:rowOff>
    </xdr:from>
    <xdr:ext cx="534377" cy="259045"/>
    <xdr:sp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22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33742</xdr:rowOff>
    </xdr:from>
    <xdr:to>
      <xdr:col>50</xdr:col>
      <xdr:colOff>165100</xdr:colOff>
      <xdr:row>74</xdr:row>
      <xdr:rowOff>135342</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9588500" y="1272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151869</xdr:rowOff>
    </xdr:from>
    <xdr:ext cx="534377"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49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104086</xdr:rowOff>
    </xdr:from>
    <xdr:to>
      <xdr:col>46</xdr:col>
      <xdr:colOff>38100</xdr:colOff>
      <xdr:row>72</xdr:row>
      <xdr:rowOff>34236</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8699500" y="122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50763</xdr:rowOff>
    </xdr:from>
    <xdr:ext cx="534377"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0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38543</xdr:rowOff>
    </xdr:from>
    <xdr:to>
      <xdr:col>41</xdr:col>
      <xdr:colOff>101600</xdr:colOff>
      <xdr:row>72</xdr:row>
      <xdr:rowOff>140143</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7810500" y="123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156670</xdr:rowOff>
    </xdr:from>
    <xdr:ext cx="534377"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1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149512</xdr:rowOff>
    </xdr:from>
    <xdr:to>
      <xdr:col>36</xdr:col>
      <xdr:colOff>165100</xdr:colOff>
      <xdr:row>71</xdr:row>
      <xdr:rowOff>79662</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6921500" y="1215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96189</xdr:rowOff>
    </xdr:from>
    <xdr:ext cx="534377"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192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56752</xdr:rowOff>
    </xdr:from>
    <xdr:to>
      <xdr:col>54</xdr:col>
      <xdr:colOff>189865</xdr:colOff>
      <xdr:row>99</xdr:row>
      <xdr:rowOff>150656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830152"/>
          <a:ext cx="1270" cy="12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154483</xdr:rowOff>
    </xdr:from>
    <xdr:ext cx="534377" cy="259045"/>
    <xdr:sp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12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150656</xdr:rowOff>
    </xdr:from>
    <xdr:to>
      <xdr:col>55</xdr:col>
      <xdr:colOff>88900</xdr:colOff>
      <xdr:row>99</xdr:row>
      <xdr:rowOff>150656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12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3429</xdr:rowOff>
    </xdr:from>
    <xdr:ext cx="534377" cy="259045"/>
    <xdr:sp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6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56752</xdr:rowOff>
    </xdr:from>
    <xdr:to>
      <xdr:col>55</xdr:col>
      <xdr:colOff>88900</xdr:colOff>
      <xdr:row>92</xdr:row>
      <xdr:rowOff>56752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88999</xdr:rowOff>
    </xdr:from>
    <xdr:to>
      <xdr:col>55</xdr:col>
      <xdr:colOff>0</xdr:colOff>
      <xdr:row>95</xdr:row>
      <xdr:rowOff>89604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05299"/>
          <a:ext cx="8382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9524</xdr:rowOff>
    </xdr:from>
    <xdr:ext cx="534377" cy="259045"/>
    <xdr:sp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31097</xdr:rowOff>
    </xdr:from>
    <xdr:to>
      <xdr:col>55</xdr:col>
      <xdr:colOff>50800</xdr:colOff>
      <xdr:row>97</xdr:row>
      <xdr:rowOff>132697</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6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89604</xdr:rowOff>
    </xdr:from>
    <xdr:to>
      <xdr:col>50</xdr:col>
      <xdr:colOff>114300</xdr:colOff>
      <xdr:row>96</xdr:row>
      <xdr:rowOff>11537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77354"/>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52504</xdr:rowOff>
    </xdr:from>
    <xdr:to>
      <xdr:col>50</xdr:col>
      <xdr:colOff>165100</xdr:colOff>
      <xdr:row>97</xdr:row>
      <xdr:rowOff>154104</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145231</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155980</xdr:rowOff>
    </xdr:from>
    <xdr:to>
      <xdr:col>45</xdr:col>
      <xdr:colOff>177800</xdr:colOff>
      <xdr:row>96</xdr:row>
      <xdr:rowOff>11537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72280"/>
          <a:ext cx="889000" cy="19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50169</xdr:rowOff>
    </xdr:from>
    <xdr:to>
      <xdr:col>46</xdr:col>
      <xdr:colOff>38100</xdr:colOff>
      <xdr:row>97</xdr:row>
      <xdr:rowOff>151769</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142896</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29662</xdr:rowOff>
    </xdr:from>
    <xdr:to>
      <xdr:col>41</xdr:col>
      <xdr:colOff>50800</xdr:colOff>
      <xdr:row>94</xdr:row>
      <xdr:rowOff>155980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631612"/>
          <a:ext cx="889000" cy="6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58382</xdr:rowOff>
    </xdr:from>
    <xdr:to>
      <xdr:col>41</xdr:col>
      <xdr:colOff>101600</xdr:colOff>
      <xdr:row>97</xdr:row>
      <xdr:rowOff>159982</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151109</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157398</xdr:rowOff>
    </xdr:from>
    <xdr:to>
      <xdr:col>36</xdr:col>
      <xdr:colOff>165100</xdr:colOff>
      <xdr:row>97</xdr:row>
      <xdr:rowOff>87548</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78675</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38199</xdr:rowOff>
    </xdr:from>
    <xdr:to>
      <xdr:col>55</xdr:col>
      <xdr:colOff>50800</xdr:colOff>
      <xdr:row>94</xdr:row>
      <xdr:rowOff>139799</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10426700" y="161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61076</xdr:rowOff>
    </xdr:from>
    <xdr:ext cx="534377" cy="259045"/>
    <xdr:sp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0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38804</xdr:rowOff>
    </xdr:from>
    <xdr:to>
      <xdr:col>50</xdr:col>
      <xdr:colOff>165100</xdr:colOff>
      <xdr:row>95</xdr:row>
      <xdr:rowOff>140404</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9588500" y="16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156931</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132187</xdr:rowOff>
    </xdr:from>
    <xdr:to>
      <xdr:col>46</xdr:col>
      <xdr:colOff>38100</xdr:colOff>
      <xdr:row>96</xdr:row>
      <xdr:rowOff>62337</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8699500" y="16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78864</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105180</xdr:rowOff>
    </xdr:from>
    <xdr:to>
      <xdr:col>41</xdr:col>
      <xdr:colOff>101600</xdr:colOff>
      <xdr:row>95</xdr:row>
      <xdr:rowOff>35330</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7810500" y="162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51857</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150312</xdr:rowOff>
    </xdr:from>
    <xdr:to>
      <xdr:col>36</xdr:col>
      <xdr:colOff>165100</xdr:colOff>
      <xdr:row>91</xdr:row>
      <xdr:rowOff>80462</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6921500" y="155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96989</xdr:rowOff>
    </xdr:from>
    <xdr:ext cx="599010"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35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114554</xdr:rowOff>
    </xdr:from>
    <xdr:to>
      <xdr:col>85</xdr:col>
      <xdr:colOff>127000</xdr:colOff>
      <xdr:row>35</xdr:row>
      <xdr:rowOff>29267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943854"/>
          <a:ext cx="8382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29267</xdr:rowOff>
    </xdr:from>
    <xdr:to>
      <xdr:col>81</xdr:col>
      <xdr:colOff>50800</xdr:colOff>
      <xdr:row>35</xdr:row>
      <xdr:rowOff>105296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30017"/>
          <a:ext cx="889000" cy="7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93828</xdr:rowOff>
    </xdr:from>
    <xdr:to>
      <xdr:col>76</xdr:col>
      <xdr:colOff>114300</xdr:colOff>
      <xdr:row>35</xdr:row>
      <xdr:rowOff>105296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094578"/>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3359</xdr:rowOff>
    </xdr:from>
    <xdr:to>
      <xdr:col>71</xdr:col>
      <xdr:colOff>177800</xdr:colOff>
      <xdr:row>35</xdr:row>
      <xdr:rowOff>93828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004109"/>
          <a:ext cx="889000" cy="9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63754</xdr:rowOff>
    </xdr:from>
    <xdr:to>
      <xdr:col>85</xdr:col>
      <xdr:colOff>177800</xdr:colOff>
      <xdr:row>34</xdr:row>
      <xdr:rowOff>165354</xdr:rowOff>
    </xdr:to>
    <xdr:sp textlink="">
      <xdr:nvSpPr>
        <xdr:cNvPr id="540" name="楕円 539">
          <a:extLst>
            <a:ext uri="{FF2B5EF4-FFF2-40B4-BE49-F238E27FC236}">
              <a16:creationId xmlns:a16="http://schemas.microsoft.com/office/drawing/2014/main" id="{00000000-0008-0000-0700-00001C020000}"/>
            </a:ext>
          </a:extLst>
        </xdr:cNvPr>
        <xdr:cNvSpPr/>
      </xdr:nvSpPr>
      <xdr:spPr>
        <a:xfrm>
          <a:off x="162687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86631</xdr:rowOff>
    </xdr:from>
    <xdr:ext cx="534377" cy="259045"/>
    <xdr:sp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149917</xdr:rowOff>
    </xdr:from>
    <xdr:to>
      <xdr:col>81</xdr:col>
      <xdr:colOff>101600</xdr:colOff>
      <xdr:row>35</xdr:row>
      <xdr:rowOff>80067</xdr:rowOff>
    </xdr:to>
    <xdr:sp textlink="">
      <xdr:nvSpPr>
        <xdr:cNvPr id="542" name="楕円 541">
          <a:extLst>
            <a:ext uri="{FF2B5EF4-FFF2-40B4-BE49-F238E27FC236}">
              <a16:creationId xmlns:a16="http://schemas.microsoft.com/office/drawing/2014/main" id="{00000000-0008-0000-0700-00001E020000}"/>
            </a:ext>
          </a:extLst>
        </xdr:cNvPr>
        <xdr:cNvSpPr/>
      </xdr:nvSpPr>
      <xdr:spPr>
        <a:xfrm>
          <a:off x="15430500" y="59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96594</xdr:rowOff>
    </xdr:from>
    <xdr:ext cx="534377"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54496</xdr:rowOff>
    </xdr:from>
    <xdr:to>
      <xdr:col>76</xdr:col>
      <xdr:colOff>165100</xdr:colOff>
      <xdr:row>35</xdr:row>
      <xdr:rowOff>156096</xdr:rowOff>
    </xdr:to>
    <xdr:sp textlink="">
      <xdr:nvSpPr>
        <xdr:cNvPr id="544" name="楕円 543">
          <a:extLst>
            <a:ext uri="{FF2B5EF4-FFF2-40B4-BE49-F238E27FC236}">
              <a16:creationId xmlns:a16="http://schemas.microsoft.com/office/drawing/2014/main" id="{00000000-0008-0000-0700-000020020000}"/>
            </a:ext>
          </a:extLst>
        </xdr:cNvPr>
        <xdr:cNvSpPr/>
      </xdr:nvSpPr>
      <xdr:spPr>
        <a:xfrm>
          <a:off x="14541500" y="60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1173</xdr:rowOff>
    </xdr:from>
    <xdr:ext cx="534377"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43028</xdr:rowOff>
    </xdr:from>
    <xdr:to>
      <xdr:col>72</xdr:col>
      <xdr:colOff>38100</xdr:colOff>
      <xdr:row>35</xdr:row>
      <xdr:rowOff>144628</xdr:rowOff>
    </xdr:to>
    <xdr:sp textlink="">
      <xdr:nvSpPr>
        <xdr:cNvPr id="546" name="楕円 545">
          <a:extLst>
            <a:ext uri="{FF2B5EF4-FFF2-40B4-BE49-F238E27FC236}">
              <a16:creationId xmlns:a16="http://schemas.microsoft.com/office/drawing/2014/main" id="{00000000-0008-0000-0700-000022020000}"/>
            </a:ext>
          </a:extLst>
        </xdr:cNvPr>
        <xdr:cNvSpPr/>
      </xdr:nvSpPr>
      <xdr:spPr>
        <a:xfrm>
          <a:off x="13652500" y="60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161155</xdr:rowOff>
    </xdr:from>
    <xdr:ext cx="534377" cy="259045"/>
    <xdr:sp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124009</xdr:rowOff>
    </xdr:from>
    <xdr:to>
      <xdr:col>67</xdr:col>
      <xdr:colOff>101600</xdr:colOff>
      <xdr:row>35</xdr:row>
      <xdr:rowOff>54159</xdr:rowOff>
    </xdr:to>
    <xdr:sp textlink="">
      <xdr:nvSpPr>
        <xdr:cNvPr id="548" name="楕円 547">
          <a:extLst>
            <a:ext uri="{FF2B5EF4-FFF2-40B4-BE49-F238E27FC236}">
              <a16:creationId xmlns:a16="http://schemas.microsoft.com/office/drawing/2014/main" id="{00000000-0008-0000-0700-000024020000}"/>
            </a:ext>
          </a:extLst>
        </xdr:cNvPr>
        <xdr:cNvSpPr/>
      </xdr:nvSpPr>
      <xdr:spPr>
        <a:xfrm>
          <a:off x="12763500" y="59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70686</xdr:rowOff>
    </xdr:from>
    <xdr:ext cx="534377"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94374</xdr:rowOff>
    </xdr:from>
    <xdr:to>
      <xdr:col>85</xdr:col>
      <xdr:colOff>127000</xdr:colOff>
      <xdr:row>56</xdr:row>
      <xdr:rowOff>66701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24124"/>
          <a:ext cx="838200" cy="1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66701</xdr:rowOff>
    </xdr:from>
    <xdr:to>
      <xdr:col>81</xdr:col>
      <xdr:colOff>50800</xdr:colOff>
      <xdr:row>56</xdr:row>
      <xdr:rowOff>149390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67901"/>
          <a:ext cx="889000" cy="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149390</xdr:rowOff>
    </xdr:from>
    <xdr:to>
      <xdr:col>76</xdr:col>
      <xdr:colOff>114300</xdr:colOff>
      <xdr:row>57</xdr:row>
      <xdr:rowOff>45047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50590"/>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108686</xdr:rowOff>
    </xdr:from>
    <xdr:to>
      <xdr:col>71</xdr:col>
      <xdr:colOff>177800</xdr:colOff>
      <xdr:row>57</xdr:row>
      <xdr:rowOff>45047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38436"/>
          <a:ext cx="889000" cy="27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91876</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43574</xdr:rowOff>
    </xdr:from>
    <xdr:to>
      <xdr:col>85</xdr:col>
      <xdr:colOff>177800</xdr:colOff>
      <xdr:row>55</xdr:row>
      <xdr:rowOff>145174</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6268700" y="94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66451</xdr:rowOff>
    </xdr:from>
    <xdr:ext cx="534377" cy="259045"/>
    <xdr:sp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15901</xdr:rowOff>
    </xdr:from>
    <xdr:to>
      <xdr:col>81</xdr:col>
      <xdr:colOff>101600</xdr:colOff>
      <xdr:row>56</xdr:row>
      <xdr:rowOff>117501</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5430500" y="96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134028</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9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98590</xdr:rowOff>
    </xdr:from>
    <xdr:to>
      <xdr:col>76</xdr:col>
      <xdr:colOff>165100</xdr:colOff>
      <xdr:row>57</xdr:row>
      <xdr:rowOff>28740</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4541500" y="96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45267</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165697</xdr:rowOff>
    </xdr:from>
    <xdr:to>
      <xdr:col>72</xdr:col>
      <xdr:colOff>38100</xdr:colOff>
      <xdr:row>57</xdr:row>
      <xdr:rowOff>95847</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3652500" y="97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112374</xdr:rowOff>
    </xdr:from>
    <xdr:ext cx="534377"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57886</xdr:rowOff>
    </xdr:from>
    <xdr:to>
      <xdr:col>67</xdr:col>
      <xdr:colOff>101600</xdr:colOff>
      <xdr:row>55</xdr:row>
      <xdr:rowOff>159486</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2763500" y="94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4563</xdr:rowOff>
    </xdr:from>
    <xdr:ext cx="534377" cy="259045"/>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67005</xdr:rowOff>
    </xdr:from>
    <xdr:to>
      <xdr:col>85</xdr:col>
      <xdr:colOff>127000</xdr:colOff>
      <xdr:row>79</xdr:row>
      <xdr:rowOff>72786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11555"/>
          <a:ext cx="8382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152381</xdr:rowOff>
    </xdr:from>
    <xdr:to>
      <xdr:col>81</xdr:col>
      <xdr:colOff>50800</xdr:colOff>
      <xdr:row>79</xdr:row>
      <xdr:rowOff>72786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25481"/>
          <a:ext cx="889000" cy="9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138993</xdr:rowOff>
    </xdr:from>
    <xdr:to>
      <xdr:col>76</xdr:col>
      <xdr:colOff>114300</xdr:colOff>
      <xdr:row>78</xdr:row>
      <xdr:rowOff>152381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169193"/>
          <a:ext cx="889000" cy="3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18379</xdr:rowOff>
    </xdr:from>
    <xdr:to>
      <xdr:col>71</xdr:col>
      <xdr:colOff>177800</xdr:colOff>
      <xdr:row>76</xdr:row>
      <xdr:rowOff>138993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877129"/>
          <a:ext cx="889000" cy="29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93834</xdr:rowOff>
    </xdr:from>
    <xdr:ext cx="469744"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16205</xdr:rowOff>
    </xdr:from>
    <xdr:to>
      <xdr:col>85</xdr:col>
      <xdr:colOff>177800</xdr:colOff>
      <xdr:row>79</xdr:row>
      <xdr:rowOff>117805</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6268700" y="135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147032</xdr:rowOff>
    </xdr:from>
    <xdr:ext cx="469744" cy="259045"/>
    <xdr:sp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21986</xdr:rowOff>
    </xdr:from>
    <xdr:to>
      <xdr:col>81</xdr:col>
      <xdr:colOff>101600</xdr:colOff>
      <xdr:row>79</xdr:row>
      <xdr:rowOff>123586</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54305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140113</xdr:rowOff>
    </xdr:from>
    <xdr:ext cx="469744"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3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101581</xdr:rowOff>
    </xdr:from>
    <xdr:to>
      <xdr:col>76</xdr:col>
      <xdr:colOff>165100</xdr:colOff>
      <xdr:row>79</xdr:row>
      <xdr:rowOff>31731</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4541500" y="134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48258</xdr:rowOff>
    </xdr:from>
    <xdr:ext cx="534377"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88193</xdr:rowOff>
    </xdr:from>
    <xdr:to>
      <xdr:col>72</xdr:col>
      <xdr:colOff>38100</xdr:colOff>
      <xdr:row>77</xdr:row>
      <xdr:rowOff>18343</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3652500" y="131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34869</xdr:rowOff>
    </xdr:from>
    <xdr:ext cx="534377"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8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139029</xdr:rowOff>
    </xdr:from>
    <xdr:to>
      <xdr:col>67</xdr:col>
      <xdr:colOff>101600</xdr:colOff>
      <xdr:row>75</xdr:row>
      <xdr:rowOff>69179</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2763500" y="128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85706</xdr:rowOff>
    </xdr:from>
    <xdr:ext cx="534377"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6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88405</xdr:rowOff>
    </xdr:from>
    <xdr:to>
      <xdr:col>85</xdr:col>
      <xdr:colOff>127000</xdr:colOff>
      <xdr:row>92</xdr:row>
      <xdr:rowOff>138430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861805"/>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138430</xdr:rowOff>
    </xdr:from>
    <xdr:to>
      <xdr:col>81</xdr:col>
      <xdr:colOff>50800</xdr:colOff>
      <xdr:row>93</xdr:row>
      <xdr:rowOff>67742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11830"/>
          <a:ext cx="889000" cy="1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148489</xdr:rowOff>
    </xdr:from>
    <xdr:to>
      <xdr:col>76</xdr:col>
      <xdr:colOff>114300</xdr:colOff>
      <xdr:row>93</xdr:row>
      <xdr:rowOff>67742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578989"/>
          <a:ext cx="889000" cy="43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148489</xdr:rowOff>
    </xdr:from>
    <xdr:to>
      <xdr:col>71</xdr:col>
      <xdr:colOff>177800</xdr:colOff>
      <xdr:row>94</xdr:row>
      <xdr:rowOff>83922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578989"/>
          <a:ext cx="889000" cy="6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96460</xdr:rowOff>
    </xdr:from>
    <xdr:ext cx="534377"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37605</xdr:rowOff>
    </xdr:from>
    <xdr:to>
      <xdr:col>85</xdr:col>
      <xdr:colOff>177800</xdr:colOff>
      <xdr:row>92</xdr:row>
      <xdr:rowOff>139205</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6268700" y="158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60482</xdr:rowOff>
    </xdr:from>
    <xdr:ext cx="534377" cy="259045"/>
    <xdr:sp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87630</xdr:rowOff>
    </xdr:from>
    <xdr:to>
      <xdr:col>81</xdr:col>
      <xdr:colOff>101600</xdr:colOff>
      <xdr:row>93</xdr:row>
      <xdr:rowOff>17780</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5430500" y="158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34307</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6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16942</xdr:rowOff>
    </xdr:from>
    <xdr:to>
      <xdr:col>76</xdr:col>
      <xdr:colOff>165100</xdr:colOff>
      <xdr:row>93</xdr:row>
      <xdr:rowOff>118542</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4541500" y="15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135069</xdr:rowOff>
    </xdr:from>
    <xdr:ext cx="534377"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97689</xdr:rowOff>
    </xdr:from>
    <xdr:to>
      <xdr:col>72</xdr:col>
      <xdr:colOff>38100</xdr:colOff>
      <xdr:row>91</xdr:row>
      <xdr:rowOff>27839</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3652500" y="155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44366</xdr:rowOff>
    </xdr:from>
    <xdr:ext cx="599010"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3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33122</xdr:rowOff>
    </xdr:from>
    <xdr:to>
      <xdr:col>67</xdr:col>
      <xdr:colOff>101600</xdr:colOff>
      <xdr:row>94</xdr:row>
      <xdr:rowOff>134722</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2763500" y="161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151249</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総務費：全体で</a:t>
          </a:r>
          <a:r>
            <a:rPr kumimoji="1" lang="en-US" altLang="ja-JP" sz="1100">
              <a:solidFill>
                <a:sysClr val="windowText" lastClr="000000"/>
              </a:solidFill>
              <a:effectLst/>
              <a:latin typeface="+mn-lt"/>
              <a:ea typeface="+mn-ea"/>
              <a:cs typeface="+mn-cs"/>
            </a:rPr>
            <a:t>13,024</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なり、類似団体に比べ多い状況となっている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これは、田老庁舎跡地整備事業が前年度比で</a:t>
          </a:r>
          <a:r>
            <a:rPr kumimoji="1" lang="en-US" altLang="ja-JP" sz="1100">
              <a:solidFill>
                <a:sysClr val="windowText" lastClr="000000"/>
              </a:solidFill>
              <a:effectLst/>
              <a:latin typeface="+mn-lt"/>
              <a:ea typeface="+mn-ea"/>
              <a:cs typeface="+mn-cs"/>
            </a:rPr>
            <a:t>435,970</a:t>
          </a:r>
          <a:r>
            <a:rPr kumimoji="1" lang="ja-JP" altLang="en-US" sz="1100">
              <a:solidFill>
                <a:sysClr val="windowText" lastClr="000000"/>
              </a:solidFill>
              <a:effectLst/>
              <a:latin typeface="+mn-lt"/>
              <a:ea typeface="+mn-ea"/>
              <a:cs typeface="+mn-cs"/>
            </a:rPr>
            <a:t>千円の増となり、普通建設費用が増加したことが主要因である。</a:t>
          </a:r>
          <a:endParaRPr lang="ja-JP" altLang="ja-JP" sz="12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商工費：全体で</a:t>
          </a:r>
          <a:r>
            <a:rPr kumimoji="1" lang="en-US" altLang="ja-JP" sz="1100">
              <a:solidFill>
                <a:sysClr val="windowText" lastClr="000000"/>
              </a:solidFill>
              <a:effectLst/>
              <a:latin typeface="+mn-lt"/>
              <a:ea typeface="+mn-ea"/>
              <a:cs typeface="+mn-cs"/>
            </a:rPr>
            <a:t>12,586</a:t>
          </a:r>
          <a:r>
            <a:rPr kumimoji="1" lang="ja-JP" altLang="ja-JP" sz="1100">
              <a:solidFill>
                <a:sysClr val="windowText" lastClr="000000"/>
              </a:solidFill>
              <a:effectLst/>
              <a:latin typeface="+mn-lt"/>
              <a:ea typeface="+mn-ea"/>
              <a:cs typeface="+mn-cs"/>
            </a:rPr>
            <a:t>円の増と</a:t>
          </a:r>
          <a:r>
            <a:rPr kumimoji="1" lang="ja-JP" altLang="en-US" sz="1100">
              <a:solidFill>
                <a:sysClr val="windowText" lastClr="000000"/>
              </a:solidFill>
              <a:effectLst/>
              <a:latin typeface="+mn-lt"/>
              <a:ea typeface="+mn-ea"/>
              <a:cs typeface="+mn-cs"/>
            </a:rPr>
            <a:t>なり、類似団体に比べ多い状況となっている。宮古市では企業立地を促進するとともに、既存誘致企業のフォローアップを図り、産業の振興及び雇用機会の拡大を図ることを重点事業としており、</a:t>
          </a:r>
          <a:r>
            <a:rPr kumimoji="1" lang="ja-JP" altLang="ja-JP" sz="1100">
              <a:solidFill>
                <a:sysClr val="windowText" lastClr="000000"/>
              </a:solidFill>
              <a:effectLst/>
              <a:latin typeface="+mn-lt"/>
              <a:ea typeface="+mn-ea"/>
              <a:cs typeface="+mn-cs"/>
            </a:rPr>
            <a:t>工場等の増設・移転に伴う企業立地補助金及び今後の産業振興背策の推進に向けた産業振興基金への積立金の増が主要因である。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財政調整基金残高については、平成</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年台風第</a:t>
          </a:r>
          <a:r>
            <a:rPr kumimoji="1" lang="en-US" altLang="ja-JP" sz="900">
              <a:solidFill>
                <a:sysClr val="windowText" lastClr="000000"/>
              </a:solidFill>
              <a:effectLst/>
              <a:latin typeface="+mn-lt"/>
              <a:ea typeface="+mn-ea"/>
              <a:cs typeface="+mn-cs"/>
            </a:rPr>
            <a:t>10</a:t>
          </a:r>
          <a:r>
            <a:rPr kumimoji="1" lang="ja-JP" altLang="ja-JP" sz="900">
              <a:solidFill>
                <a:sysClr val="windowText" lastClr="000000"/>
              </a:solidFill>
              <a:effectLst/>
              <a:latin typeface="+mn-lt"/>
              <a:ea typeface="+mn-ea"/>
              <a:cs typeface="+mn-cs"/>
            </a:rPr>
            <a:t>号及び令和元年台風第</a:t>
          </a:r>
          <a:r>
            <a:rPr kumimoji="1" lang="en-US" altLang="ja-JP" sz="900">
              <a:solidFill>
                <a:sysClr val="windowText" lastClr="000000"/>
              </a:solidFill>
              <a:effectLst/>
              <a:latin typeface="+mn-lt"/>
              <a:ea typeface="+mn-ea"/>
              <a:cs typeface="+mn-cs"/>
            </a:rPr>
            <a:t>19</a:t>
          </a:r>
          <a:r>
            <a:rPr kumimoji="1" lang="ja-JP" altLang="ja-JP" sz="900">
              <a:solidFill>
                <a:sysClr val="windowText" lastClr="000000"/>
              </a:solidFill>
              <a:effectLst/>
              <a:latin typeface="+mn-lt"/>
              <a:ea typeface="+mn-ea"/>
              <a:cs typeface="+mn-cs"/>
            </a:rPr>
            <a:t>号にかかる復旧事業等により減少傾向が続いており、令和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年度は物価高騰等の影響により繰入額が増加したため、残高が減少した。</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実質収支については、復旧事業の進捗等により繰越事業費が減少し、翌年度に繰り越すべき財源が減少となったものの、物価高騰等により歳出総額の増が主要因となり、前年度比減となった。</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実質単年度収支は実質収支の減に加え、財政調整基金繰入額が増加したことからマイナスとなった。</a:t>
          </a:r>
          <a:endParaRPr lang="ja-JP" altLang="ja-JP" sz="900">
            <a:solidFill>
              <a:sysClr val="windowText" lastClr="000000"/>
            </a:solidFill>
            <a:effectLst/>
          </a:endParaRPr>
        </a:p>
        <a:p>
          <a:r>
            <a:rPr kumimoji="1" lang="ja-JP" altLang="en-US" sz="900">
              <a:solidFill>
                <a:sysClr val="windowText" lastClr="000000"/>
              </a:solidFill>
              <a:effectLst/>
              <a:latin typeface="+mn-lt"/>
              <a:ea typeface="+mn-ea"/>
              <a:cs typeface="+mn-cs"/>
            </a:rPr>
            <a:t>今後も</a:t>
          </a:r>
          <a:r>
            <a:rPr kumimoji="1" lang="ja-JP" altLang="ja-JP" sz="900">
              <a:solidFill>
                <a:sysClr val="windowText" lastClr="000000"/>
              </a:solidFill>
              <a:effectLst/>
              <a:latin typeface="+mn-lt"/>
              <a:ea typeface="+mn-ea"/>
              <a:cs typeface="+mn-cs"/>
            </a:rPr>
            <a:t>人件費や物件費等が増加傾向にあ</a:t>
          </a:r>
          <a:r>
            <a:rPr kumimoji="1" lang="ja-JP" altLang="en-US" sz="900">
              <a:solidFill>
                <a:sysClr val="windowText" lastClr="000000"/>
              </a:solidFill>
              <a:effectLst/>
              <a:latin typeface="+mn-lt"/>
              <a:ea typeface="+mn-ea"/>
              <a:cs typeface="+mn-cs"/>
            </a:rPr>
            <a:t>り</a:t>
          </a:r>
          <a:r>
            <a:rPr kumimoji="1" lang="ja-JP" altLang="ja-JP" sz="900">
              <a:solidFill>
                <a:sysClr val="windowText" lastClr="000000"/>
              </a:solidFill>
              <a:effectLst/>
              <a:latin typeface="+mn-lt"/>
              <a:ea typeface="+mn-ea"/>
              <a:cs typeface="+mn-cs"/>
            </a:rPr>
            <a:t>、残高減少が見込まれ</a:t>
          </a:r>
          <a:r>
            <a:rPr kumimoji="1" lang="ja-JP" altLang="en-US" sz="900">
              <a:solidFill>
                <a:sysClr val="windowText" lastClr="000000"/>
              </a:solidFill>
              <a:effectLst/>
              <a:latin typeface="+mn-lt"/>
              <a:ea typeface="+mn-ea"/>
              <a:cs typeface="+mn-cs"/>
            </a:rPr>
            <a:t>ることから</a:t>
          </a:r>
          <a:r>
            <a:rPr kumimoji="1" lang="ja-JP" altLang="ja-JP" sz="900">
              <a:solidFill>
                <a:sysClr val="windowText" lastClr="000000"/>
              </a:solidFill>
              <a:effectLst/>
              <a:latin typeface="+mn-lt"/>
              <a:ea typeface="+mn-ea"/>
              <a:cs typeface="+mn-cs"/>
            </a:rPr>
            <a:t>、引き続き財源の確保に取り組んでいく。</a:t>
          </a:r>
          <a:endParaRPr lang="ja-JP" altLang="ja-JP" sz="9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岩手県宮古市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lt"/>
              <a:ea typeface="+mn-ea"/>
              <a:cs typeface="+mn-cs"/>
            </a:rPr>
            <a:t>令和６年度決算は、一般会計において物価高騰等による歳出総額が増加したほか、介護保険事業において介護給費の額確定に伴う返還金が前年度よりも増加したことにより、全体として黒字額が減少した。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赤字となった会計は無いが、</a:t>
          </a:r>
          <a:r>
            <a:rPr kumimoji="1" lang="ja-JP" altLang="ja-JP" sz="1300">
              <a:solidFill>
                <a:sysClr val="windowText" lastClr="000000"/>
              </a:solidFill>
              <a:effectLst/>
              <a:latin typeface="+mn-lt"/>
              <a:ea typeface="+mn-ea"/>
              <a:cs typeface="+mn-cs"/>
            </a:rPr>
            <a:t>今後も各会計において、適正な財政運営を行い、黒字の維持に努める。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0.8" zeroHeight="1" x14ac:dyDescent="0.2"/>
  <cols>
    <col min="1" max="12" width="2.1093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39214655</v>
      </c>
      <c r="BO4" s="358"/>
      <c r="BP4" s="358"/>
      <c r="BQ4" s="358"/>
      <c r="BR4" s="358"/>
      <c r="BS4" s="358"/>
      <c r="BT4" s="358"/>
      <c r="BU4" s="359"/>
      <c r="BV4" s="357">
        <v>36643563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5.8</v>
      </c>
      <c r="CU4" s="364"/>
      <c r="CV4" s="364"/>
      <c r="CW4" s="364"/>
      <c r="CX4" s="364"/>
      <c r="CY4" s="364"/>
      <c r="CZ4" s="364"/>
      <c r="DA4" s="365"/>
      <c r="DB4" s="363">
        <v>9.8000000000000007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38084137</v>
      </c>
      <c r="BO5" s="395"/>
      <c r="BP5" s="395"/>
      <c r="BQ5" s="395"/>
      <c r="BR5" s="395"/>
      <c r="BS5" s="395"/>
      <c r="BT5" s="395"/>
      <c r="BU5" s="396"/>
      <c r="BV5" s="394">
        <v>34690355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94.9</v>
      </c>
      <c r="CU5" s="392"/>
      <c r="CV5" s="392"/>
      <c r="CW5" s="392"/>
      <c r="CX5" s="392"/>
      <c r="CY5" s="392"/>
      <c r="CZ5" s="392"/>
      <c r="DA5" s="393"/>
      <c r="DB5" s="391">
        <v>93.2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1130518</v>
      </c>
      <c r="BO6" s="395"/>
      <c r="BP6" s="395"/>
      <c r="BQ6" s="395"/>
      <c r="BR6" s="395"/>
      <c r="BS6" s="395"/>
      <c r="BT6" s="395"/>
      <c r="BU6" s="396"/>
      <c r="BV6" s="394">
        <v>1953208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95.1</v>
      </c>
      <c r="CU6" s="432"/>
      <c r="CV6" s="432"/>
      <c r="CW6" s="432"/>
      <c r="CX6" s="432"/>
      <c r="CY6" s="432"/>
      <c r="CZ6" s="432"/>
      <c r="DA6" s="433"/>
      <c r="DB6" s="431">
        <v>93.8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65334</v>
      </c>
      <c r="BO7" s="395"/>
      <c r="BP7" s="395"/>
      <c r="BQ7" s="395"/>
      <c r="BR7" s="395"/>
      <c r="BS7" s="395"/>
      <c r="BT7" s="395"/>
      <c r="BU7" s="396"/>
      <c r="BV7" s="394">
        <v>194559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18336727</v>
      </c>
      <c r="CU7" s="395"/>
      <c r="CV7" s="395"/>
      <c r="CW7" s="395"/>
      <c r="CX7" s="395"/>
      <c r="CY7" s="395"/>
      <c r="CZ7" s="395"/>
      <c r="DA7" s="396"/>
      <c r="DB7" s="394">
        <v>18010649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1065184</v>
      </c>
      <c r="BO8" s="395"/>
      <c r="BP8" s="395"/>
      <c r="BQ8" s="395"/>
      <c r="BR8" s="395"/>
      <c r="BS8" s="395"/>
      <c r="BT8" s="395"/>
      <c r="BU8" s="396"/>
      <c r="BV8" s="394">
        <v>1758649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50369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-693465</v>
      </c>
      <c r="BO9" s="395"/>
      <c r="BP9" s="395"/>
      <c r="BQ9" s="395"/>
      <c r="BR9" s="395"/>
      <c r="BS9" s="395"/>
      <c r="BT9" s="395"/>
      <c r="BU9" s="396"/>
      <c r="BV9" s="394">
        <v>700148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16.600000000000001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56676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111521</v>
      </c>
      <c r="BO10" s="395"/>
      <c r="BP10" s="395"/>
      <c r="BQ10" s="395"/>
      <c r="BR10" s="395"/>
      <c r="BS10" s="395"/>
      <c r="BT10" s="395"/>
      <c r="BU10" s="396"/>
      <c r="BV10" s="394">
        <v>76020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112725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45632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1089091</v>
      </c>
      <c r="BO12" s="395"/>
      <c r="BP12" s="395"/>
      <c r="BQ12" s="395"/>
      <c r="BR12" s="395"/>
      <c r="BS12" s="395"/>
      <c r="BT12" s="395"/>
      <c r="BU12" s="396"/>
      <c r="BV12" s="394">
        <v>787382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45461</v>
      </c>
      <c r="S13" s="479"/>
      <c r="T13" s="479"/>
      <c r="U13" s="479"/>
      <c r="V13" s="480"/>
      <c r="W13" s="410" t="s">
        <v>131</v>
      </c>
      <c r="X13" s="411"/>
      <c r="Y13" s="411"/>
      <c r="Z13" s="411"/>
      <c r="AA13" s="411"/>
      <c r="AB13" s="401"/>
      <c r="AC13" s="445">
        <v>1734</v>
      </c>
      <c r="AD13" s="446"/>
      <c r="AE13" s="446"/>
      <c r="AF13" s="446"/>
      <c r="AG13" s="488"/>
      <c r="AH13" s="445">
        <v>2099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-1671035</v>
      </c>
      <c r="BO13" s="395"/>
      <c r="BP13" s="395"/>
      <c r="BQ13" s="395"/>
      <c r="BR13" s="395"/>
      <c r="BS13" s="395"/>
      <c r="BT13" s="395"/>
      <c r="BU13" s="396"/>
      <c r="BV13" s="394">
        <v>101511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46866</v>
      </c>
      <c r="S14" s="479"/>
      <c r="T14" s="479"/>
      <c r="U14" s="479"/>
      <c r="V14" s="480"/>
      <c r="W14" s="384"/>
      <c r="X14" s="385"/>
      <c r="Y14" s="385"/>
      <c r="Z14" s="385"/>
      <c r="AA14" s="385"/>
      <c r="AB14" s="374"/>
      <c r="AC14" s="481">
        <v>7.5</v>
      </c>
      <c r="AD14" s="482"/>
      <c r="AE14" s="482"/>
      <c r="AF14" s="482"/>
      <c r="AG14" s="483"/>
      <c r="AH14" s="481">
        <v>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10.5</v>
      </c>
      <c r="CU14" s="493"/>
      <c r="CV14" s="493"/>
      <c r="CW14" s="493"/>
      <c r="CX14" s="493"/>
      <c r="CY14" s="493"/>
      <c r="CZ14" s="493"/>
      <c r="DA14" s="494"/>
      <c r="DB14" s="492">
        <v>11.1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46695</v>
      </c>
      <c r="S15" s="479"/>
      <c r="T15" s="479"/>
      <c r="U15" s="479"/>
      <c r="V15" s="480"/>
      <c r="W15" s="410" t="s">
        <v>137</v>
      </c>
      <c r="X15" s="411"/>
      <c r="Y15" s="411"/>
      <c r="Z15" s="411"/>
      <c r="AA15" s="411"/>
      <c r="AB15" s="401"/>
      <c r="AC15" s="445">
        <v>5856</v>
      </c>
      <c r="AD15" s="446"/>
      <c r="AE15" s="446"/>
      <c r="AF15" s="446"/>
      <c r="AG15" s="488"/>
      <c r="AH15" s="445">
        <v>7411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5825686</v>
      </c>
      <c r="BO15" s="358"/>
      <c r="BP15" s="358"/>
      <c r="BQ15" s="358"/>
      <c r="BR15" s="358"/>
      <c r="BS15" s="358"/>
      <c r="BT15" s="358"/>
      <c r="BU15" s="359"/>
      <c r="BV15" s="357">
        <v>5890654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25.3</v>
      </c>
      <c r="AD16" s="482"/>
      <c r="AE16" s="482"/>
      <c r="AF16" s="482"/>
      <c r="AG16" s="483"/>
      <c r="AH16" s="481">
        <v>28.3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16833046</v>
      </c>
      <c r="BO16" s="395"/>
      <c r="BP16" s="395"/>
      <c r="BQ16" s="395"/>
      <c r="BR16" s="395"/>
      <c r="BS16" s="395"/>
      <c r="BT16" s="395"/>
      <c r="BU16" s="396"/>
      <c r="BV16" s="394">
        <v>16444247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15513</v>
      </c>
      <c r="AD17" s="446"/>
      <c r="AE17" s="446"/>
      <c r="AF17" s="446"/>
      <c r="AG17" s="488"/>
      <c r="AH17" s="445">
        <v>16705</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7257811</v>
      </c>
      <c r="BO17" s="395"/>
      <c r="BP17" s="395"/>
      <c r="BQ17" s="395"/>
      <c r="BR17" s="395"/>
      <c r="BS17" s="395"/>
      <c r="BT17" s="395"/>
      <c r="BU17" s="396"/>
      <c r="BV17" s="394">
        <v>7353898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1259.18</v>
      </c>
      <c r="M18" s="518"/>
      <c r="N18" s="518"/>
      <c r="O18" s="518"/>
      <c r="P18" s="518"/>
      <c r="Q18" s="518"/>
      <c r="R18" s="519"/>
      <c r="S18" s="519"/>
      <c r="T18" s="519"/>
      <c r="U18" s="519"/>
      <c r="V18" s="520"/>
      <c r="W18" s="412"/>
      <c r="X18" s="413"/>
      <c r="Y18" s="413"/>
      <c r="Z18" s="413"/>
      <c r="AA18" s="413"/>
      <c r="AB18" s="404"/>
      <c r="AC18" s="521">
        <v>67.099999999999994</v>
      </c>
      <c r="AD18" s="522"/>
      <c r="AE18" s="522"/>
      <c r="AF18" s="522"/>
      <c r="AG18" s="523"/>
      <c r="AH18" s="521">
        <v>63.7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17734765</v>
      </c>
      <c r="BO18" s="395"/>
      <c r="BP18" s="395"/>
      <c r="BQ18" s="395"/>
      <c r="BR18" s="395"/>
      <c r="BS18" s="395"/>
      <c r="BT18" s="395"/>
      <c r="BU18" s="396"/>
      <c r="BV18" s="394">
        <v>17077646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24220240</v>
      </c>
      <c r="BO19" s="395"/>
      <c r="BP19" s="395"/>
      <c r="BQ19" s="395"/>
      <c r="BR19" s="395"/>
      <c r="BS19" s="395"/>
      <c r="BT19" s="395"/>
      <c r="BU19" s="396"/>
      <c r="BV19" s="394">
        <v>24176617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21289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42816172</v>
      </c>
      <c r="BO22" s="358"/>
      <c r="BP22" s="358"/>
      <c r="BQ22" s="358"/>
      <c r="BR22" s="358"/>
      <c r="BS22" s="358"/>
      <c r="BT22" s="358"/>
      <c r="BU22" s="359"/>
      <c r="BV22" s="357">
        <v>43193785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38331141</v>
      </c>
      <c r="BO23" s="395"/>
      <c r="BP23" s="395"/>
      <c r="BQ23" s="395"/>
      <c r="BR23" s="395"/>
      <c r="BS23" s="395"/>
      <c r="BT23" s="395"/>
      <c r="BU23" s="396"/>
      <c r="BV23" s="394">
        <v>38595881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8300</v>
      </c>
      <c r="R24" s="446"/>
      <c r="S24" s="446"/>
      <c r="T24" s="446"/>
      <c r="U24" s="446"/>
      <c r="V24" s="488"/>
      <c r="W24" s="540"/>
      <c r="X24" s="541"/>
      <c r="Y24" s="542"/>
      <c r="Z24" s="444" t="s">
        <v>161</v>
      </c>
      <c r="AA24" s="424"/>
      <c r="AB24" s="424"/>
      <c r="AC24" s="424"/>
      <c r="AD24" s="424"/>
      <c r="AE24" s="424"/>
      <c r="AF24" s="424"/>
      <c r="AG24" s="425"/>
      <c r="AH24" s="445">
        <v>525</v>
      </c>
      <c r="AI24" s="446"/>
      <c r="AJ24" s="446"/>
      <c r="AK24" s="446"/>
      <c r="AL24" s="488"/>
      <c r="AM24" s="445">
        <v>1643775</v>
      </c>
      <c r="AN24" s="446"/>
      <c r="AO24" s="446"/>
      <c r="AP24" s="446"/>
      <c r="AQ24" s="446"/>
      <c r="AR24" s="488"/>
      <c r="AS24" s="445">
        <v>3131</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35137146</v>
      </c>
      <c r="BO24" s="395"/>
      <c r="BP24" s="395"/>
      <c r="BQ24" s="395"/>
      <c r="BR24" s="395"/>
      <c r="BS24" s="395"/>
      <c r="BT24" s="395"/>
      <c r="BU24" s="396"/>
      <c r="BV24" s="394">
        <v>34643371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6700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7859139</v>
      </c>
      <c r="BO25" s="358"/>
      <c r="BP25" s="358"/>
      <c r="BQ25" s="358"/>
      <c r="BR25" s="358"/>
      <c r="BS25" s="358"/>
      <c r="BT25" s="358"/>
      <c r="BU25" s="359"/>
      <c r="BV25" s="357">
        <v>7827898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5900</v>
      </c>
      <c r="R26" s="446"/>
      <c r="S26" s="446"/>
      <c r="T26" s="446"/>
      <c r="U26" s="446"/>
      <c r="V26" s="488"/>
      <c r="W26" s="540"/>
      <c r="X26" s="541"/>
      <c r="Y26" s="542"/>
      <c r="Z26" s="444" t="s">
        <v>167</v>
      </c>
      <c r="AA26" s="546"/>
      <c r="AB26" s="546"/>
      <c r="AC26" s="546"/>
      <c r="AD26" s="546"/>
      <c r="AE26" s="546"/>
      <c r="AF26" s="546"/>
      <c r="AG26" s="547"/>
      <c r="AH26" s="445">
        <v>58</v>
      </c>
      <c r="AI26" s="446"/>
      <c r="AJ26" s="446"/>
      <c r="AK26" s="446"/>
      <c r="AL26" s="488"/>
      <c r="AM26" s="445">
        <v>169766</v>
      </c>
      <c r="AN26" s="446"/>
      <c r="AO26" s="446"/>
      <c r="AP26" s="446"/>
      <c r="AQ26" s="446"/>
      <c r="AR26" s="488"/>
      <c r="AS26" s="445">
        <v>2927</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4010</v>
      </c>
      <c r="R27" s="446"/>
      <c r="S27" s="446"/>
      <c r="T27" s="446"/>
      <c r="U27" s="446"/>
      <c r="V27" s="488"/>
      <c r="W27" s="540"/>
      <c r="X27" s="541"/>
      <c r="Y27" s="542"/>
      <c r="Z27" s="444" t="s">
        <v>170</v>
      </c>
      <c r="AA27" s="424"/>
      <c r="AB27" s="424"/>
      <c r="AC27" s="424"/>
      <c r="AD27" s="424"/>
      <c r="AE27" s="424"/>
      <c r="AF27" s="424"/>
      <c r="AG27" s="425"/>
      <c r="AH27" s="445">
        <v>1</v>
      </c>
      <c r="AI27" s="446"/>
      <c r="AJ27" s="446"/>
      <c r="AK27" s="446"/>
      <c r="AL27" s="488"/>
      <c r="AM27" s="445" t="s">
        <v>171</v>
      </c>
      <c r="AN27" s="446"/>
      <c r="AO27" s="446"/>
      <c r="AP27" s="446"/>
      <c r="AQ27" s="446"/>
      <c r="AR27" s="488"/>
      <c r="AS27" s="445" t="s">
        <v>171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3390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5052589</v>
      </c>
      <c r="BO28" s="358"/>
      <c r="BP28" s="358"/>
      <c r="BQ28" s="358"/>
      <c r="BR28" s="358"/>
      <c r="BS28" s="358"/>
      <c r="BT28" s="358"/>
      <c r="BU28" s="359"/>
      <c r="BV28" s="357">
        <v>6030159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20</v>
      </c>
      <c r="M29" s="446"/>
      <c r="N29" s="446"/>
      <c r="O29" s="446"/>
      <c r="P29" s="488"/>
      <c r="Q29" s="445">
        <v>3200</v>
      </c>
      <c r="R29" s="446"/>
      <c r="S29" s="446"/>
      <c r="T29" s="446"/>
      <c r="U29" s="446"/>
      <c r="V29" s="488"/>
      <c r="W29" s="543"/>
      <c r="X29" s="544"/>
      <c r="Y29" s="545"/>
      <c r="Z29" s="444" t="s">
        <v>177</v>
      </c>
      <c r="AA29" s="424"/>
      <c r="AB29" s="424"/>
      <c r="AC29" s="424"/>
      <c r="AD29" s="424"/>
      <c r="AE29" s="424"/>
      <c r="AF29" s="424"/>
      <c r="AG29" s="425"/>
      <c r="AH29" s="445">
        <v>526</v>
      </c>
      <c r="AI29" s="446"/>
      <c r="AJ29" s="446"/>
      <c r="AK29" s="446"/>
      <c r="AL29" s="488"/>
      <c r="AM29" s="445">
        <v>1647349</v>
      </c>
      <c r="AN29" s="446"/>
      <c r="AO29" s="446"/>
      <c r="AP29" s="446"/>
      <c r="AQ29" s="446"/>
      <c r="AR29" s="488"/>
      <c r="AS29" s="445">
        <v>3132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4436337</v>
      </c>
      <c r="BO29" s="395"/>
      <c r="BP29" s="395"/>
      <c r="BQ29" s="395"/>
      <c r="BR29" s="395"/>
      <c r="BS29" s="395"/>
      <c r="BT29" s="395"/>
      <c r="BU29" s="396"/>
      <c r="BV29" s="394">
        <v>4094046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3801639</v>
      </c>
      <c r="BO30" s="514"/>
      <c r="BP30" s="514"/>
      <c r="BQ30" s="514"/>
      <c r="BR30" s="514"/>
      <c r="BS30" s="514"/>
      <c r="BT30" s="514"/>
      <c r="BU30" s="515"/>
      <c r="BV30" s="513">
        <v>4105879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宮古市国民健康保険事業勘定特別会計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宮古市水道事業会計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宮古市魚市場事業特別会計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宮古地区広域行政組合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宮古地区産業振興公社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宮古市墓地事業特別会計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宮古市国民健康保険診療施設勘定特別会計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宮古市下水道事業会計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岩手県市町村総合事務組合（一般会計）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新里産業開発公社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宮古市後期高齢者医療特別会計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岩手県市町村総合事務組合（特別会計）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川井産業振興公社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宮古市介護保険事業特別会計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岩手県後期高齢者医療広域連合（一般会計）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川井交通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岩手県後期高齢者医療広域連合（特別会計）</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グリーンピア三陸みやこ</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QPMPAcZiVGv11Rv8g8a1THYGCDNnGRREFVhC/zMSwCZo6cPI1XULF0RRJjcQsLgBCN9sbnaNcGTpjaYDYecfQ==" saltValue="3WQqlIh4XlFRCyZhFTKB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8.3000000000000007</v>
      </c>
      <c r="G34" s="33">
        <v>8.24</v>
      </c>
      <c r="H34" s="33">
        <v>8.3699999999999992</v>
      </c>
      <c r="I34" s="33">
        <v>7.37</v>
      </c>
      <c r="J34" s="34">
        <v>5.96</v>
      </c>
      <c r="K34" s="22"/>
      <c r="L34" s="22"/>
      <c r="M34" s="22"/>
      <c r="N34" s="22"/>
      <c r="O34" s="22"/>
      <c r="P34" s="22"/>
    </row>
    <row r="35" spans="1:16" ht="39" customHeight="1" x14ac:dyDescent="0.2">
      <c r="A35" s="22"/>
      <c r="B35" s="35"/>
      <c r="C35" s="1132" t="s">
        <v>536</v>
      </c>
      <c r="D35" s="1132"/>
      <c r="E35" s="1133"/>
      <c r="F35" s="36">
        <v>8.58</v>
      </c>
      <c r="G35" s="37">
        <v>6.31</v>
      </c>
      <c r="H35" s="37">
        <v>5.9</v>
      </c>
      <c r="I35" s="37">
        <v>9.7200000000000006</v>
      </c>
      <c r="J35" s="38">
        <v>5.76</v>
      </c>
      <c r="K35" s="22"/>
      <c r="L35" s="22"/>
      <c r="M35" s="22"/>
      <c r="N35" s="22"/>
      <c r="O35" s="22"/>
      <c r="P35" s="22"/>
    </row>
    <row r="36" spans="1:16" ht="39" customHeight="1" x14ac:dyDescent="0.2">
      <c r="A36" s="22"/>
      <c r="B36" s="35"/>
      <c r="C36" s="1132" t="s">
        <v>537</v>
      </c>
      <c r="D36" s="1132"/>
      <c r="E36" s="1133"/>
      <c r="F36" s="36">
        <v>2.97</v>
      </c>
      <c r="G36" s="37">
        <v>2.2999999999999998</v>
      </c>
      <c r="H36" s="37">
        <v>2.17</v>
      </c>
      <c r="I36" s="37">
        <v>2.4300000000000002</v>
      </c>
      <c r="J36" s="38">
        <v>3.15</v>
      </c>
      <c r="K36" s="22"/>
      <c r="L36" s="22"/>
      <c r="M36" s="22"/>
      <c r="N36" s="22"/>
      <c r="O36" s="22"/>
      <c r="P36" s="22"/>
    </row>
    <row r="37" spans="1:16" ht="39" customHeight="1" x14ac:dyDescent="0.2">
      <c r="A37" s="22"/>
      <c r="B37" s="35"/>
      <c r="C37" s="1132" t="s">
        <v>538</v>
      </c>
      <c r="D37" s="1132"/>
      <c r="E37" s="1133"/>
      <c r="F37" s="36">
        <v>0.22</v>
      </c>
      <c r="G37" s="37">
        <v>0.47</v>
      </c>
      <c r="H37" s="37">
        <v>0.06</v>
      </c>
      <c r="I37" s="37">
        <v>0.22</v>
      </c>
      <c r="J37" s="38">
        <v>0.47</v>
      </c>
      <c r="K37" s="22"/>
      <c r="L37" s="22"/>
      <c r="M37" s="22"/>
      <c r="N37" s="22"/>
      <c r="O37" s="22"/>
      <c r="P37" s="22"/>
    </row>
    <row r="38" spans="1:16" ht="39" customHeight="1" x14ac:dyDescent="0.2">
      <c r="A38" s="22"/>
      <c r="B38" s="35"/>
      <c r="C38" s="1132" t="s">
        <v>539</v>
      </c>
      <c r="D38" s="1132"/>
      <c r="E38" s="1133"/>
      <c r="F38" s="36">
        <v>1.31</v>
      </c>
      <c r="G38" s="37">
        <v>0.93</v>
      </c>
      <c r="H38" s="37">
        <v>1.1100000000000001</v>
      </c>
      <c r="I38" s="37">
        <v>1.33</v>
      </c>
      <c r="J38" s="38">
        <v>0.28000000000000003</v>
      </c>
      <c r="K38" s="22"/>
      <c r="L38" s="22"/>
      <c r="M38" s="22"/>
      <c r="N38" s="22"/>
      <c r="O38" s="22"/>
      <c r="P38" s="22"/>
    </row>
    <row r="39" spans="1:16" ht="39" customHeight="1" x14ac:dyDescent="0.2">
      <c r="A39" s="22"/>
      <c r="B39" s="35"/>
      <c r="C39" s="1132" t="s">
        <v>540</v>
      </c>
      <c r="D39" s="1132"/>
      <c r="E39" s="1133"/>
      <c r="F39" s="36">
        <v>0.02</v>
      </c>
      <c r="G39" s="37">
        <v>0.01</v>
      </c>
      <c r="H39" s="37">
        <v>0</v>
      </c>
      <c r="I39" s="37">
        <v>0.04</v>
      </c>
      <c r="J39" s="38">
        <v>0.04</v>
      </c>
      <c r="K39" s="22"/>
      <c r="L39" s="22"/>
      <c r="M39" s="22"/>
      <c r="N39" s="22"/>
      <c r="O39" s="22"/>
      <c r="P39" s="22"/>
    </row>
    <row r="40" spans="1:16" ht="39" customHeight="1" x14ac:dyDescent="0.2">
      <c r="A40" s="22"/>
      <c r="B40" s="35"/>
      <c r="C40" s="1132" t="s">
        <v>541</v>
      </c>
      <c r="D40" s="1132"/>
      <c r="E40" s="1133"/>
      <c r="F40" s="36">
        <v>0</v>
      </c>
      <c r="G40" s="37">
        <v>0.01</v>
      </c>
      <c r="H40" s="37">
        <v>0</v>
      </c>
      <c r="I40" s="37">
        <v>0.01</v>
      </c>
      <c r="J40" s="38">
        <v>0</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v>0.26</v>
      </c>
      <c r="G43" s="42">
        <v>0.28000000000000003</v>
      </c>
      <c r="H43" s="42">
        <v>0.21</v>
      </c>
      <c r="I43" s="42">
        <v>0.39</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hZL4DtM7BKkWrZH1qLN6kboNqEAHCwDtyzZIAtIoCPpMUPRP4IS3+0jlcaiaVU7jMmhzsxy7dmOGRGME5OnA==" saltValue="dFCIYAiUFN5tKNj8J9jY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topLeftCell="A32" zoomScale="70" zoomScaleNormal="70"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3256</v>
      </c>
      <c r="L45" s="58">
        <v>3627</v>
      </c>
      <c r="M45" s="58">
        <v>3803</v>
      </c>
      <c r="N45" s="58">
        <v>3969</v>
      </c>
      <c r="O45" s="59">
        <v>4067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732</v>
      </c>
      <c r="L48" s="62">
        <v>693</v>
      </c>
      <c r="M48" s="62">
        <v>698</v>
      </c>
      <c r="N48" s="62">
        <v>788</v>
      </c>
      <c r="O48" s="63">
        <v>771</v>
      </c>
      <c r="P48" s="46"/>
      <c r="Q48" s="46"/>
      <c r="R48" s="46"/>
      <c r="S48" s="46"/>
      <c r="T48" s="46"/>
      <c r="U48" s="46"/>
    </row>
    <row r="49" spans="1:21" ht="30.75" customHeight="1" x14ac:dyDescent="0.2">
      <c r="A49" s="46"/>
      <c r="B49" s="1140"/>
      <c r="C49" s="1141"/>
      <c r="D49" s="60"/>
      <c r="E49" s="1146" t="s">
        <v>14</v>
      </c>
      <c r="F49" s="1146"/>
      <c r="G49" s="1146"/>
      <c r="H49" s="1146"/>
      <c r="I49" s="1146"/>
      <c r="J49" s="1147"/>
      <c r="K49" s="61">
        <v>19</v>
      </c>
      <c r="L49" s="62">
        <v>19</v>
      </c>
      <c r="M49" s="62">
        <v>19</v>
      </c>
      <c r="N49" s="62">
        <v>17</v>
      </c>
      <c r="O49" s="63">
        <v>9</v>
      </c>
      <c r="P49" s="46"/>
      <c r="Q49" s="46"/>
      <c r="R49" s="46"/>
      <c r="S49" s="46"/>
      <c r="T49" s="46"/>
      <c r="U49" s="46"/>
    </row>
    <row r="50" spans="1:21" ht="30.75" customHeight="1" x14ac:dyDescent="0.2">
      <c r="A50" s="46"/>
      <c r="B50" s="1140"/>
      <c r="C50" s="1141"/>
      <c r="D50" s="60"/>
      <c r="E50" s="1146" t="s">
        <v>15</v>
      </c>
      <c r="F50" s="1146"/>
      <c r="G50" s="1146"/>
      <c r="H50" s="1146"/>
      <c r="I50" s="1146"/>
      <c r="J50" s="1147"/>
      <c r="K50" s="61">
        <v>7</v>
      </c>
      <c r="L50" s="62">
        <v>6</v>
      </c>
      <c r="M50" s="62">
        <v>5</v>
      </c>
      <c r="N50" s="62">
        <v>4</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2794</v>
      </c>
      <c r="L52" s="62">
        <v>2987</v>
      </c>
      <c r="M52" s="62">
        <v>2994</v>
      </c>
      <c r="N52" s="62">
        <v>3158</v>
      </c>
      <c r="O52" s="63">
        <v>3289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1220</v>
      </c>
      <c r="L53" s="67">
        <v>1358</v>
      </c>
      <c r="M53" s="67">
        <v>1531</v>
      </c>
      <c r="N53" s="67">
        <v>1620</v>
      </c>
      <c r="O53" s="68">
        <v>1561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asMhfUVeagkiK67vCU9OD/Gvp7+rj/1Oukqm/LtY2w/fdcMp7yiBtKQrETIkm+vZ71lHkDgZEOmRmDkACWmhiQ==" saltValue="MAdOae7EePR+nF7/fnC7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4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46961</v>
      </c>
      <c r="J41" s="331">
        <v>45367</v>
      </c>
      <c r="K41" s="331">
        <v>44578</v>
      </c>
      <c r="L41" s="331">
        <v>43194</v>
      </c>
      <c r="M41" s="332">
        <v>42816</v>
      </c>
    </row>
    <row r="42" spans="2:13" ht="27.75" customHeight="1" x14ac:dyDescent="0.2">
      <c r="B42" s="1171"/>
      <c r="C42" s="1172"/>
      <c r="D42" s="104"/>
      <c r="E42" s="1177" t="s">
        <v>32</v>
      </c>
      <c r="F42" s="1177"/>
      <c r="G42" s="1177"/>
      <c r="H42" s="1178"/>
      <c r="I42" s="333">
        <v>20</v>
      </c>
      <c r="J42" s="334">
        <v>15</v>
      </c>
      <c r="K42" s="334">
        <v>10</v>
      </c>
      <c r="L42" s="334">
        <v>6</v>
      </c>
      <c r="M42" s="335">
        <v>3</v>
      </c>
    </row>
    <row r="43" spans="2:13" ht="27.75" customHeight="1" x14ac:dyDescent="0.2">
      <c r="B43" s="1171"/>
      <c r="C43" s="1172"/>
      <c r="D43" s="104"/>
      <c r="E43" s="1177" t="s">
        <v>33</v>
      </c>
      <c r="F43" s="1177"/>
      <c r="G43" s="1177"/>
      <c r="H43" s="1178"/>
      <c r="I43" s="333">
        <v>6585</v>
      </c>
      <c r="J43" s="334">
        <v>6074</v>
      </c>
      <c r="K43" s="334">
        <v>6094</v>
      </c>
      <c r="L43" s="334">
        <v>5997</v>
      </c>
      <c r="M43" s="335">
        <v>6145</v>
      </c>
    </row>
    <row r="44" spans="2:13" ht="27.75" customHeight="1" x14ac:dyDescent="0.2">
      <c r="B44" s="1171"/>
      <c r="C44" s="1172"/>
      <c r="D44" s="104"/>
      <c r="E44" s="1177" t="s">
        <v>34</v>
      </c>
      <c r="F44" s="1177"/>
      <c r="G44" s="1177"/>
      <c r="H44" s="1178"/>
      <c r="I44" s="333">
        <v>72</v>
      </c>
      <c r="J44" s="334">
        <v>54</v>
      </c>
      <c r="K44" s="334">
        <v>36</v>
      </c>
      <c r="L44" s="334">
        <v>19</v>
      </c>
      <c r="M44" s="335">
        <v>10</v>
      </c>
    </row>
    <row r="45" spans="2:13" ht="27.75" customHeight="1" x14ac:dyDescent="0.2">
      <c r="B45" s="1171"/>
      <c r="C45" s="1172"/>
      <c r="D45" s="104"/>
      <c r="E45" s="1177" t="s">
        <v>35</v>
      </c>
      <c r="F45" s="1177"/>
      <c r="G45" s="1177"/>
      <c r="H45" s="1178"/>
      <c r="I45" s="333">
        <v>4261</v>
      </c>
      <c r="J45" s="334">
        <v>4128</v>
      </c>
      <c r="K45" s="334">
        <v>4011</v>
      </c>
      <c r="L45" s="334">
        <v>4056</v>
      </c>
      <c r="M45" s="335">
        <v>3777</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14681</v>
      </c>
      <c r="J50" s="334">
        <v>14029</v>
      </c>
      <c r="K50" s="334">
        <v>14690</v>
      </c>
      <c r="L50" s="334">
        <v>14008</v>
      </c>
      <c r="M50" s="335">
        <v>14058</v>
      </c>
    </row>
    <row r="51" spans="2:13" ht="27.75" customHeight="1" x14ac:dyDescent="0.2">
      <c r="B51" s="1171"/>
      <c r="C51" s="1172"/>
      <c r="D51" s="104"/>
      <c r="E51" s="1177" t="s">
        <v>42</v>
      </c>
      <c r="F51" s="1177"/>
      <c r="G51" s="1177"/>
      <c r="H51" s="1178"/>
      <c r="I51" s="333">
        <v>2576</v>
      </c>
      <c r="J51" s="334">
        <v>443</v>
      </c>
      <c r="K51" s="334">
        <v>494</v>
      </c>
      <c r="L51" s="334">
        <v>273</v>
      </c>
      <c r="M51" s="335">
        <v>472</v>
      </c>
    </row>
    <row r="52" spans="2:13" ht="27.75" customHeight="1" x14ac:dyDescent="0.2">
      <c r="B52" s="1173"/>
      <c r="C52" s="1174"/>
      <c r="D52" s="104"/>
      <c r="E52" s="1177" t="s">
        <v>43</v>
      </c>
      <c r="F52" s="1177"/>
      <c r="G52" s="1177"/>
      <c r="H52" s="1178"/>
      <c r="I52" s="333">
        <v>37483</v>
      </c>
      <c r="J52" s="334">
        <v>38767</v>
      </c>
      <c r="K52" s="334">
        <v>37748</v>
      </c>
      <c r="L52" s="334">
        <v>37329</v>
      </c>
      <c r="M52" s="335">
        <v>36619</v>
      </c>
    </row>
    <row r="53" spans="2:13" ht="27.75" customHeight="1" thickBot="1" x14ac:dyDescent="0.25">
      <c r="B53" s="1184" t="s">
        <v>19</v>
      </c>
      <c r="C53" s="1185"/>
      <c r="D53" s="108"/>
      <c r="E53" s="1186" t="s">
        <v>44</v>
      </c>
      <c r="F53" s="1186"/>
      <c r="G53" s="1186"/>
      <c r="H53" s="1187"/>
      <c r="I53" s="336">
        <v>3159</v>
      </c>
      <c r="J53" s="337">
        <v>2399</v>
      </c>
      <c r="K53" s="337">
        <v>1796</v>
      </c>
      <c r="L53" s="337">
        <v>1662</v>
      </c>
      <c r="M53" s="338">
        <v>1602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JSngSAJiw5Fo/Drumc0HAjA8NfaQS2y+d8rjERYxLJqAHf8nVxnLIx+qFqTwqc4aoO3icu1sXLmf25CHmuEeQ==" saltValue="85g9GLi6Z2R8J/hWyMdY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6742</v>
      </c>
      <c r="G55" s="339">
        <v>6030</v>
      </c>
      <c r="H55" s="340">
        <v>5053</v>
      </c>
    </row>
    <row r="56" spans="2:8" ht="52.5" customHeight="1" x14ac:dyDescent="0.2">
      <c r="B56" s="120"/>
      <c r="C56" s="1198" t="s">
        <v>47</v>
      </c>
      <c r="D56" s="1198"/>
      <c r="E56" s="1199"/>
      <c r="F56" s="341">
        <v>3884</v>
      </c>
      <c r="G56" s="341">
        <v>4094</v>
      </c>
      <c r="H56" s="342">
        <v>4436</v>
      </c>
    </row>
    <row r="57" spans="2:8" ht="53.25" customHeight="1" x14ac:dyDescent="0.2">
      <c r="B57" s="120"/>
      <c r="C57" s="1200" t="s">
        <v>48</v>
      </c>
      <c r="D57" s="1200"/>
      <c r="E57" s="1201"/>
      <c r="F57" s="343">
        <v>4736</v>
      </c>
      <c r="G57" s="343">
        <v>4106</v>
      </c>
      <c r="H57" s="344">
        <v>3802</v>
      </c>
    </row>
    <row r="58" spans="2:8" ht="45.75" customHeight="1" x14ac:dyDescent="0.2">
      <c r="B58" s="121"/>
      <c r="C58" s="1188" t="s">
        <v>561</v>
      </c>
      <c r="D58" s="1189"/>
      <c r="E58" s="1190"/>
      <c r="F58" s="345">
        <v>871</v>
      </c>
      <c r="G58" s="345">
        <v>1004</v>
      </c>
      <c r="H58" s="346">
        <v>1158</v>
      </c>
    </row>
    <row r="59" spans="2:8" ht="45.75" customHeight="1" x14ac:dyDescent="0.2">
      <c r="B59" s="121"/>
      <c r="C59" s="1188" t="s">
        <v>562</v>
      </c>
      <c r="D59" s="1189"/>
      <c r="E59" s="1190"/>
      <c r="F59" s="345">
        <v>1038</v>
      </c>
      <c r="G59" s="345">
        <v>664</v>
      </c>
      <c r="H59" s="346">
        <v>546</v>
      </c>
    </row>
    <row r="60" spans="2:8" ht="45.75" customHeight="1" x14ac:dyDescent="0.2">
      <c r="B60" s="121"/>
      <c r="C60" s="1188" t="s">
        <v>563</v>
      </c>
      <c r="D60" s="1189"/>
      <c r="E60" s="1190"/>
      <c r="F60" s="345">
        <v>1644</v>
      </c>
      <c r="G60" s="345">
        <v>1234</v>
      </c>
      <c r="H60" s="346">
        <v>489</v>
      </c>
    </row>
    <row r="61" spans="2:8" ht="45.75" customHeight="1" x14ac:dyDescent="0.2">
      <c r="B61" s="121"/>
      <c r="C61" s="1188" t="s">
        <v>564</v>
      </c>
      <c r="D61" s="1189"/>
      <c r="E61" s="1190"/>
      <c r="F61" s="345">
        <v>229</v>
      </c>
      <c r="G61" s="345">
        <v>229</v>
      </c>
      <c r="H61" s="346">
        <v>277</v>
      </c>
    </row>
    <row r="62" spans="2:8" ht="45.75" customHeight="1" thickBot="1" x14ac:dyDescent="0.25">
      <c r="B62" s="122"/>
      <c r="C62" s="1191" t="s">
        <v>565</v>
      </c>
      <c r="D62" s="1192"/>
      <c r="E62" s="1193"/>
      <c r="F62" s="347">
        <v>110</v>
      </c>
      <c r="G62" s="347">
        <v>186</v>
      </c>
      <c r="H62" s="348">
        <v>274</v>
      </c>
    </row>
    <row r="63" spans="2:8" ht="52.5" customHeight="1" thickBot="1" x14ac:dyDescent="0.25">
      <c r="B63" s="123"/>
      <c r="C63" s="1194" t="s">
        <v>49</v>
      </c>
      <c r="D63" s="1194"/>
      <c r="E63" s="1195"/>
      <c r="F63" s="349">
        <v>15361</v>
      </c>
      <c r="G63" s="349">
        <v>14230</v>
      </c>
      <c r="H63" s="350">
        <v>13291</v>
      </c>
    </row>
    <row r="64" spans="2:8" ht="13.2" x14ac:dyDescent="0.2"/>
  </sheetData>
  <sheetProtection algorithmName="SHA-512" hashValue="BoZLA5gFAOYnr06xAcW/edPQy2fjr2HyML3XIk+2AGiWboOjrsKidHehD9tmatAIYWYWTlyNcH4coIGIiISLWQ==" saltValue="JZunb0/oejyIlVrsCImU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134559</v>
      </c>
      <c r="E3" s="142"/>
      <c r="F3" s="143">
        <v>63812</v>
      </c>
      <c r="G3" s="144"/>
      <c r="H3" s="145"/>
    </row>
    <row r="4" spans="1:8" x14ac:dyDescent="0.2">
      <c r="A4" s="146"/>
      <c r="B4" s="147"/>
      <c r="C4" s="148"/>
      <c r="D4" s="149">
        <v>69245</v>
      </c>
      <c r="E4" s="150"/>
      <c r="F4" s="151">
        <v>33848</v>
      </c>
      <c r="G4" s="152"/>
      <c r="H4" s="153"/>
    </row>
    <row r="5" spans="1:8" x14ac:dyDescent="0.2">
      <c r="A5" s="134" t="s">
        <v>522</v>
      </c>
      <c r="B5" s="139"/>
      <c r="C5" s="140"/>
      <c r="D5" s="141">
        <v>92908</v>
      </c>
      <c r="E5" s="142"/>
      <c r="F5" s="143">
        <v>45945</v>
      </c>
      <c r="G5" s="144"/>
      <c r="H5" s="145"/>
    </row>
    <row r="6" spans="1:8" x14ac:dyDescent="0.2">
      <c r="A6" s="146"/>
      <c r="B6" s="147"/>
      <c r="C6" s="148"/>
      <c r="D6" s="149">
        <v>51184</v>
      </c>
      <c r="E6" s="150"/>
      <c r="F6" s="151">
        <v>25180</v>
      </c>
      <c r="G6" s="152"/>
      <c r="H6" s="153"/>
    </row>
    <row r="7" spans="1:8" x14ac:dyDescent="0.2">
      <c r="A7" s="134" t="s">
        <v>523</v>
      </c>
      <c r="B7" s="139"/>
      <c r="C7" s="140"/>
      <c r="D7" s="141">
        <v>75054</v>
      </c>
      <c r="E7" s="142"/>
      <c r="F7" s="143">
        <v>44475</v>
      </c>
      <c r="G7" s="144"/>
      <c r="H7" s="145"/>
    </row>
    <row r="8" spans="1:8" x14ac:dyDescent="0.2">
      <c r="A8" s="146"/>
      <c r="B8" s="147"/>
      <c r="C8" s="148"/>
      <c r="D8" s="149">
        <v>41848</v>
      </c>
      <c r="E8" s="150"/>
      <c r="F8" s="151">
        <v>24780</v>
      </c>
      <c r="G8" s="152"/>
      <c r="H8" s="153"/>
    </row>
    <row r="9" spans="1:8" x14ac:dyDescent="0.2">
      <c r="A9" s="134" t="s">
        <v>524</v>
      </c>
      <c r="B9" s="139"/>
      <c r="C9" s="140"/>
      <c r="D9" s="141">
        <v>71281</v>
      </c>
      <c r="E9" s="142"/>
      <c r="F9" s="143">
        <v>45982</v>
      </c>
      <c r="G9" s="144"/>
      <c r="H9" s="145"/>
    </row>
    <row r="10" spans="1:8" x14ac:dyDescent="0.2">
      <c r="A10" s="146"/>
      <c r="B10" s="147"/>
      <c r="C10" s="148"/>
      <c r="D10" s="149">
        <v>39148</v>
      </c>
      <c r="E10" s="150"/>
      <c r="F10" s="151">
        <v>25583</v>
      </c>
      <c r="G10" s="152"/>
      <c r="H10" s="153"/>
    </row>
    <row r="11" spans="1:8" x14ac:dyDescent="0.2">
      <c r="A11" s="134" t="s">
        <v>525</v>
      </c>
      <c r="B11" s="139"/>
      <c r="C11" s="140"/>
      <c r="D11" s="141">
        <v>120601</v>
      </c>
      <c r="E11" s="142"/>
      <c r="F11" s="143">
        <v>50538</v>
      </c>
      <c r="G11" s="144"/>
      <c r="H11" s="145"/>
    </row>
    <row r="12" spans="1:8" x14ac:dyDescent="0.2">
      <c r="A12" s="146"/>
      <c r="B12" s="147"/>
      <c r="C12" s="154"/>
      <c r="D12" s="149">
        <v>52245</v>
      </c>
      <c r="E12" s="150"/>
      <c r="F12" s="151">
        <v>29053</v>
      </c>
      <c r="G12" s="152"/>
      <c r="H12" s="153"/>
    </row>
    <row r="13" spans="1:8" x14ac:dyDescent="0.2">
      <c r="A13" s="134"/>
      <c r="B13" s="139"/>
      <c r="C13" s="140"/>
      <c r="D13" s="141">
        <v>98881</v>
      </c>
      <c r="E13" s="142"/>
      <c r="F13" s="143">
        <v>50150</v>
      </c>
      <c r="G13" s="155"/>
      <c r="H13" s="145"/>
    </row>
    <row r="14" spans="1:8" x14ac:dyDescent="0.2">
      <c r="A14" s="146"/>
      <c r="B14" s="147"/>
      <c r="C14" s="148"/>
      <c r="D14" s="149">
        <v>50734</v>
      </c>
      <c r="E14" s="150"/>
      <c r="F14" s="151">
        <v>27689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8.61</v>
      </c>
      <c r="C19" s="156">
        <f>ROUND(VALUE(SUBSTITUTE(実質収支比率等に係る経年分析!G$48,"▲","-")),2)</f>
        <v>6.33</v>
      </c>
      <c r="D19" s="156">
        <f>ROUND(VALUE(SUBSTITUTE(実質収支比率等に係る経年分析!H$48,"▲","-")),2)</f>
        <v>5.91</v>
      </c>
      <c r="E19" s="156">
        <f>ROUND(VALUE(SUBSTITUTE(実質収支比率等に係る経年分析!I$48,"▲","-")),2)</f>
        <v>9.76</v>
      </c>
      <c r="F19" s="156">
        <f>ROUND(VALUE(SUBSTITUTE(実質収支比率等に係る経年分析!J$48,"▲","-")),2)</f>
        <v>5.81</v>
      </c>
    </row>
    <row r="20" spans="1:11" x14ac:dyDescent="0.2">
      <c r="A20" s="156" t="s">
        <v>53</v>
      </c>
      <c r="B20" s="156">
        <f>ROUND(VALUE(SUBSTITUTE(実質収支比率等に係る経年分析!F$47,"▲","-")),2)</f>
        <v>36.119999999999997</v>
      </c>
      <c r="C20" s="156">
        <f>ROUND(VALUE(SUBSTITUTE(実質収支比率等に係る経年分析!G$47,"▲","-")),2)</f>
        <v>38.97</v>
      </c>
      <c r="D20" s="156">
        <f>ROUND(VALUE(SUBSTITUTE(実質収支比率等に係る経年分析!H$47,"▲","-")),2)</f>
        <v>37.93</v>
      </c>
      <c r="E20" s="156">
        <f>ROUND(VALUE(SUBSTITUTE(実質収支比率等に係る経年分析!I$47,"▲","-")),2)</f>
        <v>33.479999999999997</v>
      </c>
      <c r="F20" s="156">
        <f>ROUND(VALUE(SUBSTITUTE(実質収支比率等に係る経年分析!J$47,"▲","-")),2)</f>
        <v>27.55</v>
      </c>
    </row>
    <row r="21" spans="1:11" x14ac:dyDescent="0.2">
      <c r="A21" s="156" t="s">
        <v>54</v>
      </c>
      <c r="B21" s="156">
        <f>IF(ISNUMBER(VALUE(SUBSTITUTE(実質収支比率等に係る経年分析!F$49,"▲","-"))),ROUND(VALUE(SUBSTITUTE(実質収支比率等に係る経年分析!F$49,"▲","-")),2),NA())</f>
        <v>0.16</v>
      </c>
      <c r="C21" s="156">
        <f>IF(ISNUMBER(VALUE(SUBSTITUTE(実質収支比率等に係る経年分析!G$49,"▲","-"))),ROUND(VALUE(SUBSTITUTE(実質収支比率等に係る経年分析!G$49,"▲","-")),2),NA())</f>
        <v>12.44</v>
      </c>
      <c r="D21" s="156">
        <f>IF(ISNUMBER(VALUE(SUBSTITUTE(実質収支比率等に係る経年分析!H$49,"▲","-"))),ROUND(VALUE(SUBSTITUTE(実質収支比率等に係る経年分析!H$49,"▲","-")),2),NA())</f>
        <v>-2.69</v>
      </c>
      <c r="E21" s="156">
        <f>IF(ISNUMBER(VALUE(SUBSTITUTE(実質収支比率等に係る経年分析!I$49,"▲","-"))),ROUND(VALUE(SUBSTITUTE(実質収支比率等に係る経年分析!I$49,"▲","-")),2),NA())</f>
        <v>0.56000000000000005</v>
      </c>
      <c r="F21" s="156">
        <f>IF(ISNUMBER(VALUE(SUBSTITUTE(実質収支比率等に係る経年分析!J$49,"▲","-"))),ROUND(VALUE(SUBSTITUTE(実質収支比率等に係る経年分析!J$49,"▲","-")),2),NA())</f>
        <v>-9.11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0.28000000000000003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宮古市国民健康保険診療施設勘定特別会計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宮古市後期高齢者医療特別会計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宮古市墓地事業特別会計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宮古市介護保険事業特別会計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1.1100000000000001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2">
      <c r="A33" s="157" t="str">
        <f>IF(連結実質赤字比率に係る赤字・黒字の構成分析!C$37="",NA(),連結実質赤字比率に係る赤字・黒字の構成分析!C$37)</f>
        <v>宮古市国民健康保険事業勘定特別会計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0.47</v>
      </c>
    </row>
    <row r="34" spans="1:16" x14ac:dyDescent="0.2">
      <c r="A34" s="157" t="str">
        <f>IF(連結実質赤字比率に係る赤字・黒字の構成分析!C$36="",NA(),連結実質赤字比率に係る赤字・黒字の構成分析!C$36)</f>
        <v>宮古市下水道事業会計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2.4300000000000002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9.7200000000000006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5.76</v>
      </c>
    </row>
    <row r="36" spans="1:16" x14ac:dyDescent="0.2">
      <c r="A36" s="157" t="str">
        <f>IF(連結実質赤字比率に係る赤字・黒字の構成分析!C$34="",NA(),連結実質赤字比率に係る赤字・黒字の構成分析!C$34)</f>
        <v>宮古市水道事業会計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8.3000000000000007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8.3699999999999992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2794</v>
      </c>
      <c r="E42" s="158"/>
      <c r="F42" s="158"/>
      <c r="G42" s="158">
        <f>'実質公債費比率（分子）の構造'!L$52</f>
        <v>2987</v>
      </c>
      <c r="H42" s="158"/>
      <c r="I42" s="158"/>
      <c r="J42" s="158">
        <f>'実質公債費比率（分子）の構造'!M$52</f>
        <v>2994</v>
      </c>
      <c r="K42" s="158"/>
      <c r="L42" s="158"/>
      <c r="M42" s="158">
        <f>'実質公債費比率（分子）の構造'!N$52</f>
        <v>3158</v>
      </c>
      <c r="N42" s="158"/>
      <c r="O42" s="158"/>
      <c r="P42" s="158">
        <f>'実質公債費比率（分子）の構造'!O$52</f>
        <v>3289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7</v>
      </c>
      <c r="C44" s="158"/>
      <c r="D44" s="158"/>
      <c r="E44" s="158">
        <f>'実質公債費比率（分子）の構造'!L$50</f>
        <v>6</v>
      </c>
      <c r="F44" s="158"/>
      <c r="G44" s="158"/>
      <c r="H44" s="158">
        <f>'実質公債費比率（分子）の構造'!M$50</f>
        <v>5</v>
      </c>
      <c r="I44" s="158"/>
      <c r="J44" s="158"/>
      <c r="K44" s="158">
        <f>'実質公債費比率（分子）の構造'!N$50</f>
        <v>4</v>
      </c>
      <c r="L44" s="158"/>
      <c r="M44" s="158"/>
      <c r="N44" s="158">
        <f>'実質公債費比率（分子）の構造'!O$50</f>
        <v>3</v>
      </c>
      <c r="O44" s="158"/>
      <c r="P44" s="158"/>
    </row>
    <row r="45" spans="1:16" x14ac:dyDescent="0.2">
      <c r="A45" s="158" t="s">
        <v>63</v>
      </c>
      <c r="B45" s="158">
        <f>'実質公債費比率（分子）の構造'!K$49</f>
        <v>19</v>
      </c>
      <c r="C45" s="158"/>
      <c r="D45" s="158"/>
      <c r="E45" s="158">
        <f>'実質公債費比率（分子）の構造'!L$49</f>
        <v>19</v>
      </c>
      <c r="F45" s="158"/>
      <c r="G45" s="158"/>
      <c r="H45" s="158">
        <f>'実質公債費比率（分子）の構造'!M$49</f>
        <v>19</v>
      </c>
      <c r="I45" s="158"/>
      <c r="J45" s="158"/>
      <c r="K45" s="158">
        <f>'実質公債費比率（分子）の構造'!N$49</f>
        <v>17</v>
      </c>
      <c r="L45" s="158"/>
      <c r="M45" s="158"/>
      <c r="N45" s="158">
        <f>'実質公債費比率（分子）の構造'!O$49</f>
        <v>9</v>
      </c>
      <c r="O45" s="158"/>
      <c r="P45" s="158"/>
    </row>
    <row r="46" spans="1:16" x14ac:dyDescent="0.2">
      <c r="A46" s="158" t="s">
        <v>64</v>
      </c>
      <c r="B46" s="158">
        <f>'実質公債費比率（分子）の構造'!K$48</f>
        <v>732</v>
      </c>
      <c r="C46" s="158"/>
      <c r="D46" s="158"/>
      <c r="E46" s="158">
        <f>'実質公債費比率（分子）の構造'!L$48</f>
        <v>693</v>
      </c>
      <c r="F46" s="158"/>
      <c r="G46" s="158"/>
      <c r="H46" s="158">
        <f>'実質公債費比率（分子）の構造'!M$48</f>
        <v>698</v>
      </c>
      <c r="I46" s="158"/>
      <c r="J46" s="158"/>
      <c r="K46" s="158">
        <f>'実質公債費比率（分子）の構造'!N$48</f>
        <v>788</v>
      </c>
      <c r="L46" s="158"/>
      <c r="M46" s="158"/>
      <c r="N46" s="158">
        <f>'実質公債費比率（分子）の構造'!O$48</f>
        <v>771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3256</v>
      </c>
      <c r="C49" s="158"/>
      <c r="D49" s="158"/>
      <c r="E49" s="158">
        <f>'実質公債費比率（分子）の構造'!L$45</f>
        <v>3627</v>
      </c>
      <c r="F49" s="158"/>
      <c r="G49" s="158"/>
      <c r="H49" s="158">
        <f>'実質公債費比率（分子）の構造'!M$45</f>
        <v>3803</v>
      </c>
      <c r="I49" s="158"/>
      <c r="J49" s="158"/>
      <c r="K49" s="158">
        <f>'実質公債費比率（分子）の構造'!N$45</f>
        <v>3969</v>
      </c>
      <c r="L49" s="158"/>
      <c r="M49" s="158"/>
      <c r="N49" s="158">
        <f>'実質公債費比率（分子）の構造'!O$45</f>
        <v>4067</v>
      </c>
      <c r="O49" s="158"/>
      <c r="P49" s="158"/>
    </row>
    <row r="50" spans="1:16" x14ac:dyDescent="0.2">
      <c r="A50" s="158" t="s">
        <v>67</v>
      </c>
      <c r="B50" s="158" t="e">
        <f>NA()</f>
        <v>#N/A</v>
      </c>
      <c r="C50" s="158">
        <f>IF(ISNUMBER('実質公債費比率（分子）の構造'!K$53),'実質公債費比率（分子）の構造'!K$53,NA())</f>
        <v>1220</v>
      </c>
      <c r="D50" s="158" t="e">
        <f>NA()</f>
        <v>#N/A</v>
      </c>
      <c r="E50" s="158" t="e">
        <f>NA()</f>
        <v>#N/A</v>
      </c>
      <c r="F50" s="158">
        <f>IF(ISNUMBER('実質公債費比率（分子）の構造'!L$53),'実質公債費比率（分子）の構造'!L$53,NA())</f>
        <v>1358</v>
      </c>
      <c r="G50" s="158" t="e">
        <f>NA()</f>
        <v>#N/A</v>
      </c>
      <c r="H50" s="158" t="e">
        <f>NA()</f>
        <v>#N/A</v>
      </c>
      <c r="I50" s="158">
        <f>IF(ISNUMBER('実質公債費比率（分子）の構造'!M$53),'実質公債費比率（分子）の構造'!M$53,NA())</f>
        <v>1531</v>
      </c>
      <c r="J50" s="158" t="e">
        <f>NA()</f>
        <v>#N/A</v>
      </c>
      <c r="K50" s="158" t="e">
        <f>NA()</f>
        <v>#N/A</v>
      </c>
      <c r="L50" s="158">
        <f>IF(ISNUMBER('実質公債費比率（分子）の構造'!N$53),'実質公債費比率（分子）の構造'!N$53,NA())</f>
        <v>1620</v>
      </c>
      <c r="M50" s="158" t="e">
        <f>NA()</f>
        <v>#N/A</v>
      </c>
      <c r="N50" s="158" t="e">
        <f>NA()</f>
        <v>#N/A</v>
      </c>
      <c r="O50" s="158">
        <f>IF(ISNUMBER('実質公債費比率（分子）の構造'!O$53),'実質公債費比率（分子）の構造'!O$53,NA())</f>
        <v>1561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37483</v>
      </c>
      <c r="E56" s="157"/>
      <c r="F56" s="157"/>
      <c r="G56" s="157">
        <f>'将来負担比率（分子）の構造'!J$52</f>
        <v>38767</v>
      </c>
      <c r="H56" s="157"/>
      <c r="I56" s="157"/>
      <c r="J56" s="157">
        <f>'将来負担比率（分子）の構造'!K$52</f>
        <v>37748</v>
      </c>
      <c r="K56" s="157"/>
      <c r="L56" s="157"/>
      <c r="M56" s="157">
        <f>'将来負担比率（分子）の構造'!L$52</f>
        <v>37329</v>
      </c>
      <c r="N56" s="157"/>
      <c r="O56" s="157"/>
      <c r="P56" s="157">
        <f>'将来負担比率（分子）の構造'!M$52</f>
        <v>36619</v>
      </c>
    </row>
    <row r="57" spans="1:16" x14ac:dyDescent="0.2">
      <c r="A57" s="157" t="s">
        <v>42</v>
      </c>
      <c r="B57" s="157"/>
      <c r="C57" s="157"/>
      <c r="D57" s="157">
        <f>'将来負担比率（分子）の構造'!I$51</f>
        <v>2576</v>
      </c>
      <c r="E57" s="157"/>
      <c r="F57" s="157"/>
      <c r="G57" s="157">
        <f>'将来負担比率（分子）の構造'!J$51</f>
        <v>443</v>
      </c>
      <c r="H57" s="157"/>
      <c r="I57" s="157"/>
      <c r="J57" s="157">
        <f>'将来負担比率（分子）の構造'!K$51</f>
        <v>494</v>
      </c>
      <c r="K57" s="157"/>
      <c r="L57" s="157"/>
      <c r="M57" s="157">
        <f>'将来負担比率（分子）の構造'!L$51</f>
        <v>273</v>
      </c>
      <c r="N57" s="157"/>
      <c r="O57" s="157"/>
      <c r="P57" s="157">
        <f>'将来負担比率（分子）の構造'!M$51</f>
        <v>472</v>
      </c>
    </row>
    <row r="58" spans="1:16" x14ac:dyDescent="0.2">
      <c r="A58" s="157" t="s">
        <v>41</v>
      </c>
      <c r="B58" s="157"/>
      <c r="C58" s="157"/>
      <c r="D58" s="157">
        <f>'将来負担比率（分子）の構造'!I$50</f>
        <v>14681</v>
      </c>
      <c r="E58" s="157"/>
      <c r="F58" s="157"/>
      <c r="G58" s="157">
        <f>'将来負担比率（分子）の構造'!J$50</f>
        <v>14029</v>
      </c>
      <c r="H58" s="157"/>
      <c r="I58" s="157"/>
      <c r="J58" s="157">
        <f>'将来負担比率（分子）の構造'!K$50</f>
        <v>14690</v>
      </c>
      <c r="K58" s="157"/>
      <c r="L58" s="157"/>
      <c r="M58" s="157">
        <f>'将来負担比率（分子）の構造'!L$50</f>
        <v>14008</v>
      </c>
      <c r="N58" s="157"/>
      <c r="O58" s="157"/>
      <c r="P58" s="157">
        <f>'将来負担比率（分子）の構造'!M$50</f>
        <v>14058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4261</v>
      </c>
      <c r="C62" s="157"/>
      <c r="D62" s="157"/>
      <c r="E62" s="157">
        <f>'将来負担比率（分子）の構造'!J$45</f>
        <v>4128</v>
      </c>
      <c r="F62" s="157"/>
      <c r="G62" s="157"/>
      <c r="H62" s="157">
        <f>'将来負担比率（分子）の構造'!K$45</f>
        <v>4011</v>
      </c>
      <c r="I62" s="157"/>
      <c r="J62" s="157"/>
      <c r="K62" s="157">
        <f>'将来負担比率（分子）の構造'!L$45</f>
        <v>4056</v>
      </c>
      <c r="L62" s="157"/>
      <c r="M62" s="157"/>
      <c r="N62" s="157">
        <f>'将来負担比率（分子）の構造'!M$45</f>
        <v>3777</v>
      </c>
      <c r="O62" s="157"/>
      <c r="P62" s="157"/>
    </row>
    <row r="63" spans="1:16" x14ac:dyDescent="0.2">
      <c r="A63" s="157" t="s">
        <v>34</v>
      </c>
      <c r="B63" s="157">
        <f>'将来負担比率（分子）の構造'!I$44</f>
        <v>72</v>
      </c>
      <c r="C63" s="157"/>
      <c r="D63" s="157"/>
      <c r="E63" s="157">
        <f>'将来負担比率（分子）の構造'!J$44</f>
        <v>54</v>
      </c>
      <c r="F63" s="157"/>
      <c r="G63" s="157"/>
      <c r="H63" s="157">
        <f>'将来負担比率（分子）の構造'!K$44</f>
        <v>36</v>
      </c>
      <c r="I63" s="157"/>
      <c r="J63" s="157"/>
      <c r="K63" s="157">
        <f>'将来負担比率（分子）の構造'!L$44</f>
        <v>19</v>
      </c>
      <c r="L63" s="157"/>
      <c r="M63" s="157"/>
      <c r="N63" s="157">
        <f>'将来負担比率（分子）の構造'!M$44</f>
        <v>10</v>
      </c>
      <c r="O63" s="157"/>
      <c r="P63" s="157"/>
    </row>
    <row r="64" spans="1:16" x14ac:dyDescent="0.2">
      <c r="A64" s="157" t="s">
        <v>33</v>
      </c>
      <c r="B64" s="157">
        <f>'将来負担比率（分子）の構造'!I$43</f>
        <v>6585</v>
      </c>
      <c r="C64" s="157"/>
      <c r="D64" s="157"/>
      <c r="E64" s="157">
        <f>'将来負担比率（分子）の構造'!J$43</f>
        <v>6074</v>
      </c>
      <c r="F64" s="157"/>
      <c r="G64" s="157"/>
      <c r="H64" s="157">
        <f>'将来負担比率（分子）の構造'!K$43</f>
        <v>6094</v>
      </c>
      <c r="I64" s="157"/>
      <c r="J64" s="157"/>
      <c r="K64" s="157">
        <f>'将来負担比率（分子）の構造'!L$43</f>
        <v>5997</v>
      </c>
      <c r="L64" s="157"/>
      <c r="M64" s="157"/>
      <c r="N64" s="157">
        <f>'将来負担比率（分子）の構造'!M$43</f>
        <v>6145</v>
      </c>
      <c r="O64" s="157"/>
      <c r="P64" s="157"/>
    </row>
    <row r="65" spans="1:16" x14ac:dyDescent="0.2">
      <c r="A65" s="157" t="s">
        <v>32</v>
      </c>
      <c r="B65" s="157">
        <f>'将来負担比率（分子）の構造'!I$42</f>
        <v>20</v>
      </c>
      <c r="C65" s="157"/>
      <c r="D65" s="157"/>
      <c r="E65" s="157">
        <f>'将来負担比率（分子）の構造'!J$42</f>
        <v>15</v>
      </c>
      <c r="F65" s="157"/>
      <c r="G65" s="157"/>
      <c r="H65" s="157">
        <f>'将来負担比率（分子）の構造'!K$42</f>
        <v>10</v>
      </c>
      <c r="I65" s="157"/>
      <c r="J65" s="157"/>
      <c r="K65" s="157">
        <f>'将来負担比率（分子）の構造'!L$42</f>
        <v>6</v>
      </c>
      <c r="L65" s="157"/>
      <c r="M65" s="157"/>
      <c r="N65" s="157">
        <f>'将来負担比率（分子）の構造'!M$42</f>
        <v>3</v>
      </c>
      <c r="O65" s="157"/>
      <c r="P65" s="157"/>
    </row>
    <row r="66" spans="1:16" x14ac:dyDescent="0.2">
      <c r="A66" s="157" t="s">
        <v>31</v>
      </c>
      <c r="B66" s="157">
        <f>'将来負担比率（分子）の構造'!I$41</f>
        <v>46961</v>
      </c>
      <c r="C66" s="157"/>
      <c r="D66" s="157"/>
      <c r="E66" s="157">
        <f>'将来負担比率（分子）の構造'!J$41</f>
        <v>45367</v>
      </c>
      <c r="F66" s="157"/>
      <c r="G66" s="157"/>
      <c r="H66" s="157">
        <f>'将来負担比率（分子）の構造'!K$41</f>
        <v>44578</v>
      </c>
      <c r="I66" s="157"/>
      <c r="J66" s="157"/>
      <c r="K66" s="157">
        <f>'将来負担比率（分子）の構造'!L$41</f>
        <v>43194</v>
      </c>
      <c r="L66" s="157"/>
      <c r="M66" s="157"/>
      <c r="N66" s="157">
        <f>'将来負担比率（分子）の構造'!M$41</f>
        <v>42816</v>
      </c>
      <c r="O66" s="157"/>
      <c r="P66" s="157"/>
    </row>
    <row r="67" spans="1:16" x14ac:dyDescent="0.2">
      <c r="A67" s="157" t="s">
        <v>71</v>
      </c>
      <c r="B67" s="157" t="e">
        <f>NA()</f>
        <v>#N/A</v>
      </c>
      <c r="C67" s="157">
        <f>IF(ISNUMBER('将来負担比率（分子）の構造'!I$53), IF('将来負担比率（分子）の構造'!I$53 &lt; 0, 0, '将来負担比率（分子）の構造'!I$53), NA())</f>
        <v>3159</v>
      </c>
      <c r="D67" s="157" t="e">
        <f>NA()</f>
        <v>#N/A</v>
      </c>
      <c r="E67" s="157" t="e">
        <f>NA()</f>
        <v>#N/A</v>
      </c>
      <c r="F67" s="157">
        <f>IF(ISNUMBER('将来負担比率（分子）の構造'!J$53), IF('将来負担比率（分子）の構造'!J$53 &lt; 0, 0, '将来負担比率（分子）の構造'!J$53), NA())</f>
        <v>2399</v>
      </c>
      <c r="G67" s="157" t="e">
        <f>NA()</f>
        <v>#N/A</v>
      </c>
      <c r="H67" s="157" t="e">
        <f>NA()</f>
        <v>#N/A</v>
      </c>
      <c r="I67" s="157">
        <f>IF(ISNUMBER('将来負担比率（分子）の構造'!K$53), IF('将来負担比率（分子）の構造'!K$53 &lt; 0, 0, '将来負担比率（分子）の構造'!K$53), NA())</f>
        <v>1796</v>
      </c>
      <c r="J67" s="157" t="e">
        <f>NA()</f>
        <v>#N/A</v>
      </c>
      <c r="K67" s="157" t="e">
        <f>NA()</f>
        <v>#N/A</v>
      </c>
      <c r="L67" s="157">
        <f>IF(ISNUMBER('将来負担比率（分子）の構造'!L$53), IF('将来負担比率（分子）の構造'!L$53 &lt; 0, 0, '将来負担比率（分子）の構造'!L$53), NA())</f>
        <v>1662</v>
      </c>
      <c r="M67" s="157" t="e">
        <f>NA()</f>
        <v>#N/A</v>
      </c>
      <c r="N67" s="157" t="e">
        <f>NA()</f>
        <v>#N/A</v>
      </c>
      <c r="O67" s="157">
        <f>IF(ISNUMBER('将来負担比率（分子）の構造'!M$53), IF('将来負担比率（分子）の構造'!M$53 &lt; 0, 0, '将来負担比率（分子）の構造'!M$53), NA())</f>
        <v>1602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6742</v>
      </c>
      <c r="C72" s="161">
        <f>基金残高に係る経年分析!G55</f>
        <v>6030</v>
      </c>
      <c r="D72" s="161">
        <f>基金残高に係る経年分析!H55</f>
        <v>5053</v>
      </c>
    </row>
    <row r="73" spans="1:16" x14ac:dyDescent="0.2">
      <c r="A73" s="160" t="s">
        <v>74</v>
      </c>
      <c r="B73" s="161">
        <f>基金残高に係る経年分析!F56</f>
        <v>3884</v>
      </c>
      <c r="C73" s="161">
        <f>基金残高に係る経年分析!G56</f>
        <v>4094</v>
      </c>
      <c r="D73" s="161">
        <f>基金残高に係る経年分析!H56</f>
        <v>4436</v>
      </c>
    </row>
    <row r="74" spans="1:16" x14ac:dyDescent="0.2">
      <c r="A74" s="160" t="s">
        <v>75</v>
      </c>
      <c r="B74" s="161">
        <f>基金残高に係る経年分析!F57</f>
        <v>4736</v>
      </c>
      <c r="C74" s="161">
        <f>基金残高に係る経年分析!G57</f>
        <v>4106</v>
      </c>
      <c r="D74" s="161">
        <f>基金残高に係る経年分析!H57</f>
        <v>3802</v>
      </c>
    </row>
  </sheetData>
  <sheetProtection algorithmName="SHA-512" hashValue="m3ihi3JDCYJCCG/9Hf55foGJXXy2VBbmf2KfoZ9EYt2cEyV69kCfxr3w13fRVHru9uzjfGy/3rrdtSLJ22AImg==" saltValue="SxFp4vUv64AB3yonhoNN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5351679</v>
      </c>
      <c r="S5" s="600"/>
      <c r="T5" s="600"/>
      <c r="U5" s="600"/>
      <c r="V5" s="600"/>
      <c r="W5" s="600"/>
      <c r="X5" s="600"/>
      <c r="Y5" s="601"/>
      <c r="Z5" s="602">
        <v>13.6</v>
      </c>
      <c r="AA5" s="602"/>
      <c r="AB5" s="602"/>
      <c r="AC5" s="602"/>
      <c r="AD5" s="603">
        <v>5351679</v>
      </c>
      <c r="AE5" s="603"/>
      <c r="AF5" s="603"/>
      <c r="AG5" s="603"/>
      <c r="AH5" s="603"/>
      <c r="AI5" s="603"/>
      <c r="AJ5" s="603"/>
      <c r="AK5" s="603"/>
      <c r="AL5" s="604">
        <v>28.7</v>
      </c>
      <c r="AM5" s="605"/>
      <c r="AN5" s="605"/>
      <c r="AO5" s="606"/>
      <c r="AP5" s="596" t="s">
        <v>216</v>
      </c>
      <c r="AQ5" s="597"/>
      <c r="AR5" s="597"/>
      <c r="AS5" s="597"/>
      <c r="AT5" s="597"/>
      <c r="AU5" s="597"/>
      <c r="AV5" s="597"/>
      <c r="AW5" s="597"/>
      <c r="AX5" s="597"/>
      <c r="AY5" s="597"/>
      <c r="AZ5" s="597"/>
      <c r="BA5" s="597"/>
      <c r="BB5" s="597"/>
      <c r="BC5" s="597"/>
      <c r="BD5" s="597"/>
      <c r="BE5" s="597"/>
      <c r="BF5" s="598"/>
      <c r="BG5" s="610">
        <v>5351399</v>
      </c>
      <c r="BH5" s="611"/>
      <c r="BI5" s="611"/>
      <c r="BJ5" s="611"/>
      <c r="BK5" s="611"/>
      <c r="BL5" s="611"/>
      <c r="BM5" s="611"/>
      <c r="BN5" s="612"/>
      <c r="BO5" s="613">
        <v>100</v>
      </c>
      <c r="BP5" s="613"/>
      <c r="BQ5" s="613"/>
      <c r="BR5" s="613"/>
      <c r="BS5" s="614">
        <v>252522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390824</v>
      </c>
      <c r="S6" s="611"/>
      <c r="T6" s="611"/>
      <c r="U6" s="611"/>
      <c r="V6" s="611"/>
      <c r="W6" s="611"/>
      <c r="X6" s="611"/>
      <c r="Y6" s="612"/>
      <c r="Z6" s="613">
        <v>1</v>
      </c>
      <c r="AA6" s="613"/>
      <c r="AB6" s="613"/>
      <c r="AC6" s="613"/>
      <c r="AD6" s="614">
        <v>390824</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5351399</v>
      </c>
      <c r="BH6" s="611"/>
      <c r="BI6" s="611"/>
      <c r="BJ6" s="611"/>
      <c r="BK6" s="611"/>
      <c r="BL6" s="611"/>
      <c r="BM6" s="611"/>
      <c r="BN6" s="612"/>
      <c r="BO6" s="613">
        <v>100</v>
      </c>
      <c r="BP6" s="613"/>
      <c r="BQ6" s="613"/>
      <c r="BR6" s="613"/>
      <c r="BS6" s="614">
        <v>252522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203529</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203166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1585</v>
      </c>
      <c r="S7" s="611"/>
      <c r="T7" s="611"/>
      <c r="U7" s="611"/>
      <c r="V7" s="611"/>
      <c r="W7" s="611"/>
      <c r="X7" s="611"/>
      <c r="Y7" s="612"/>
      <c r="Z7" s="613">
        <v>0</v>
      </c>
      <c r="AA7" s="613"/>
      <c r="AB7" s="613"/>
      <c r="AC7" s="613"/>
      <c r="AD7" s="614">
        <v>1585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1976884</v>
      </c>
      <c r="BH7" s="611"/>
      <c r="BI7" s="611"/>
      <c r="BJ7" s="611"/>
      <c r="BK7" s="611"/>
      <c r="BL7" s="611"/>
      <c r="BM7" s="611"/>
      <c r="BN7" s="612"/>
      <c r="BO7" s="613">
        <v>36.9</v>
      </c>
      <c r="BP7" s="613"/>
      <c r="BQ7" s="613"/>
      <c r="BR7" s="613"/>
      <c r="BS7" s="614">
        <v>68946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7302390</v>
      </c>
      <c r="CS7" s="611"/>
      <c r="CT7" s="611"/>
      <c r="CU7" s="611"/>
      <c r="CV7" s="611"/>
      <c r="CW7" s="611"/>
      <c r="CX7" s="611"/>
      <c r="CY7" s="612"/>
      <c r="CZ7" s="613">
        <v>19.2</v>
      </c>
      <c r="DA7" s="613"/>
      <c r="DB7" s="613"/>
      <c r="DC7" s="613"/>
      <c r="DD7" s="619">
        <v>910663</v>
      </c>
      <c r="DE7" s="611"/>
      <c r="DF7" s="611"/>
      <c r="DG7" s="611"/>
      <c r="DH7" s="611"/>
      <c r="DI7" s="611"/>
      <c r="DJ7" s="611"/>
      <c r="DK7" s="611"/>
      <c r="DL7" s="611"/>
      <c r="DM7" s="611"/>
      <c r="DN7" s="611"/>
      <c r="DO7" s="611"/>
      <c r="DP7" s="612"/>
      <c r="DQ7" s="619">
        <v>4842387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18880</v>
      </c>
      <c r="S8" s="611"/>
      <c r="T8" s="611"/>
      <c r="U8" s="611"/>
      <c r="V8" s="611"/>
      <c r="W8" s="611"/>
      <c r="X8" s="611"/>
      <c r="Y8" s="612"/>
      <c r="Z8" s="613">
        <v>0</v>
      </c>
      <c r="AA8" s="613"/>
      <c r="AB8" s="613"/>
      <c r="AC8" s="613"/>
      <c r="AD8" s="614">
        <v>18880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69337</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10847061</v>
      </c>
      <c r="CS8" s="611"/>
      <c r="CT8" s="611"/>
      <c r="CU8" s="611"/>
      <c r="CV8" s="611"/>
      <c r="CW8" s="611"/>
      <c r="CX8" s="611"/>
      <c r="CY8" s="612"/>
      <c r="CZ8" s="613">
        <v>28.5</v>
      </c>
      <c r="DA8" s="613"/>
      <c r="DB8" s="613"/>
      <c r="DC8" s="613"/>
      <c r="DD8" s="619">
        <v>50893</v>
      </c>
      <c r="DE8" s="611"/>
      <c r="DF8" s="611"/>
      <c r="DG8" s="611"/>
      <c r="DH8" s="611"/>
      <c r="DI8" s="611"/>
      <c r="DJ8" s="611"/>
      <c r="DK8" s="611"/>
      <c r="DL8" s="611"/>
      <c r="DM8" s="611"/>
      <c r="DN8" s="611"/>
      <c r="DO8" s="611"/>
      <c r="DP8" s="612"/>
      <c r="DQ8" s="619">
        <v>5260379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25847</v>
      </c>
      <c r="S9" s="611"/>
      <c r="T9" s="611"/>
      <c r="U9" s="611"/>
      <c r="V9" s="611"/>
      <c r="W9" s="611"/>
      <c r="X9" s="611"/>
      <c r="Y9" s="612"/>
      <c r="Z9" s="613">
        <v>0.1</v>
      </c>
      <c r="AA9" s="613"/>
      <c r="AB9" s="613"/>
      <c r="AC9" s="613"/>
      <c r="AD9" s="614">
        <v>25847</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1575158</v>
      </c>
      <c r="BH9" s="611"/>
      <c r="BI9" s="611"/>
      <c r="BJ9" s="611"/>
      <c r="BK9" s="611"/>
      <c r="BL9" s="611"/>
      <c r="BM9" s="611"/>
      <c r="BN9" s="612"/>
      <c r="BO9" s="613">
        <v>29.4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3227297</v>
      </c>
      <c r="CS9" s="611"/>
      <c r="CT9" s="611"/>
      <c r="CU9" s="611"/>
      <c r="CV9" s="611"/>
      <c r="CW9" s="611"/>
      <c r="CX9" s="611"/>
      <c r="CY9" s="612"/>
      <c r="CZ9" s="613">
        <v>8.5</v>
      </c>
      <c r="DA9" s="613"/>
      <c r="DB9" s="613"/>
      <c r="DC9" s="613"/>
      <c r="DD9" s="619">
        <v>815455</v>
      </c>
      <c r="DE9" s="611"/>
      <c r="DF9" s="611"/>
      <c r="DG9" s="611"/>
      <c r="DH9" s="611"/>
      <c r="DI9" s="611"/>
      <c r="DJ9" s="611"/>
      <c r="DK9" s="611"/>
      <c r="DL9" s="611"/>
      <c r="DM9" s="611"/>
      <c r="DN9" s="611"/>
      <c r="DO9" s="611"/>
      <c r="DP9" s="612"/>
      <c r="DQ9" s="619">
        <v>2020614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162053</v>
      </c>
      <c r="BH10" s="611"/>
      <c r="BI10" s="611"/>
      <c r="BJ10" s="611"/>
      <c r="BK10" s="611"/>
      <c r="BL10" s="611"/>
      <c r="BM10" s="611"/>
      <c r="BN10" s="612"/>
      <c r="BO10" s="613">
        <v>3</v>
      </c>
      <c r="BP10" s="613"/>
      <c r="BQ10" s="613"/>
      <c r="BR10" s="613"/>
      <c r="BS10" s="614">
        <v>20329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52686</v>
      </c>
      <c r="CS10" s="611"/>
      <c r="CT10" s="611"/>
      <c r="CU10" s="611"/>
      <c r="CV10" s="611"/>
      <c r="CW10" s="611"/>
      <c r="CX10" s="611"/>
      <c r="CY10" s="612"/>
      <c r="CZ10" s="613">
        <v>0.1</v>
      </c>
      <c r="DA10" s="613"/>
      <c r="DB10" s="613"/>
      <c r="DC10" s="613"/>
      <c r="DD10" s="619">
        <v>990</v>
      </c>
      <c r="DE10" s="611"/>
      <c r="DF10" s="611"/>
      <c r="DG10" s="611"/>
      <c r="DH10" s="611"/>
      <c r="DI10" s="611"/>
      <c r="DJ10" s="611"/>
      <c r="DK10" s="611"/>
      <c r="DL10" s="611"/>
      <c r="DM10" s="611"/>
      <c r="DN10" s="611"/>
      <c r="DO10" s="611"/>
      <c r="DP10" s="612"/>
      <c r="DQ10" s="619">
        <v>31207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1319214</v>
      </c>
      <c r="S11" s="611"/>
      <c r="T11" s="611"/>
      <c r="U11" s="611"/>
      <c r="V11" s="611"/>
      <c r="W11" s="611"/>
      <c r="X11" s="611"/>
      <c r="Y11" s="612"/>
      <c r="Z11" s="615">
        <v>3.4</v>
      </c>
      <c r="AA11" s="616"/>
      <c r="AB11" s="616"/>
      <c r="AC11" s="622"/>
      <c r="AD11" s="619">
        <v>1319214</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170336</v>
      </c>
      <c r="BH11" s="611"/>
      <c r="BI11" s="611"/>
      <c r="BJ11" s="611"/>
      <c r="BK11" s="611"/>
      <c r="BL11" s="611"/>
      <c r="BM11" s="611"/>
      <c r="BN11" s="612"/>
      <c r="BO11" s="613">
        <v>3.2</v>
      </c>
      <c r="BP11" s="613"/>
      <c r="BQ11" s="613"/>
      <c r="BR11" s="613"/>
      <c r="BS11" s="614">
        <v>48617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1495922</v>
      </c>
      <c r="CS11" s="611"/>
      <c r="CT11" s="611"/>
      <c r="CU11" s="611"/>
      <c r="CV11" s="611"/>
      <c r="CW11" s="611"/>
      <c r="CX11" s="611"/>
      <c r="CY11" s="612"/>
      <c r="CZ11" s="613">
        <v>3.9</v>
      </c>
      <c r="DA11" s="613"/>
      <c r="DB11" s="613"/>
      <c r="DC11" s="613"/>
      <c r="DD11" s="619">
        <v>846534</v>
      </c>
      <c r="DE11" s="611"/>
      <c r="DF11" s="611"/>
      <c r="DG11" s="611"/>
      <c r="DH11" s="611"/>
      <c r="DI11" s="611"/>
      <c r="DJ11" s="611"/>
      <c r="DK11" s="611"/>
      <c r="DL11" s="611"/>
      <c r="DM11" s="611"/>
      <c r="DN11" s="611"/>
      <c r="DO11" s="611"/>
      <c r="DP11" s="612"/>
      <c r="DQ11" s="619">
        <v>575022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11025</v>
      </c>
      <c r="S12" s="611"/>
      <c r="T12" s="611"/>
      <c r="U12" s="611"/>
      <c r="V12" s="611"/>
      <c r="W12" s="611"/>
      <c r="X12" s="611"/>
      <c r="Y12" s="612"/>
      <c r="Z12" s="613">
        <v>0</v>
      </c>
      <c r="AA12" s="613"/>
      <c r="AB12" s="613"/>
      <c r="AC12" s="613"/>
      <c r="AD12" s="614">
        <v>11025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2813124</v>
      </c>
      <c r="BH12" s="611"/>
      <c r="BI12" s="611"/>
      <c r="BJ12" s="611"/>
      <c r="BK12" s="611"/>
      <c r="BL12" s="611"/>
      <c r="BM12" s="611"/>
      <c r="BN12" s="612"/>
      <c r="BO12" s="613">
        <v>52.6</v>
      </c>
      <c r="BP12" s="613"/>
      <c r="BQ12" s="613"/>
      <c r="BR12" s="613"/>
      <c r="BS12" s="614">
        <v>183576</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1792189</v>
      </c>
      <c r="CS12" s="611"/>
      <c r="CT12" s="611"/>
      <c r="CU12" s="611"/>
      <c r="CV12" s="611"/>
      <c r="CW12" s="611"/>
      <c r="CX12" s="611"/>
      <c r="CY12" s="612"/>
      <c r="CZ12" s="613">
        <v>4.7</v>
      </c>
      <c r="DA12" s="613"/>
      <c r="DB12" s="613"/>
      <c r="DC12" s="613"/>
      <c r="DD12" s="619">
        <v>508084</v>
      </c>
      <c r="DE12" s="611"/>
      <c r="DF12" s="611"/>
      <c r="DG12" s="611"/>
      <c r="DH12" s="611"/>
      <c r="DI12" s="611"/>
      <c r="DJ12" s="611"/>
      <c r="DK12" s="611"/>
      <c r="DL12" s="611"/>
      <c r="DM12" s="611"/>
      <c r="DN12" s="611"/>
      <c r="DO12" s="611"/>
      <c r="DP12" s="612"/>
      <c r="DQ12" s="619">
        <v>691093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2759960</v>
      </c>
      <c r="BH13" s="611"/>
      <c r="BI13" s="611"/>
      <c r="BJ13" s="611"/>
      <c r="BK13" s="611"/>
      <c r="BL13" s="611"/>
      <c r="BM13" s="611"/>
      <c r="BN13" s="612"/>
      <c r="BO13" s="613">
        <v>51.6</v>
      </c>
      <c r="BP13" s="613"/>
      <c r="BQ13" s="613"/>
      <c r="BR13" s="613"/>
      <c r="BS13" s="614">
        <v>183576</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3335916</v>
      </c>
      <c r="CS13" s="611"/>
      <c r="CT13" s="611"/>
      <c r="CU13" s="611"/>
      <c r="CV13" s="611"/>
      <c r="CW13" s="611"/>
      <c r="CX13" s="611"/>
      <c r="CY13" s="612"/>
      <c r="CZ13" s="613">
        <v>8.8000000000000007</v>
      </c>
      <c r="DA13" s="613"/>
      <c r="DB13" s="613"/>
      <c r="DC13" s="613"/>
      <c r="DD13" s="619">
        <v>1617979</v>
      </c>
      <c r="DE13" s="611"/>
      <c r="DF13" s="611"/>
      <c r="DG13" s="611"/>
      <c r="DH13" s="611"/>
      <c r="DI13" s="611"/>
      <c r="DJ13" s="611"/>
      <c r="DK13" s="611"/>
      <c r="DL13" s="611"/>
      <c r="DM13" s="611"/>
      <c r="DN13" s="611"/>
      <c r="DO13" s="611"/>
      <c r="DP13" s="612"/>
      <c r="DQ13" s="619">
        <v>1520098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181500</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1885533</v>
      </c>
      <c r="CS14" s="611"/>
      <c r="CT14" s="611"/>
      <c r="CU14" s="611"/>
      <c r="CV14" s="611"/>
      <c r="CW14" s="611"/>
      <c r="CX14" s="611"/>
      <c r="CY14" s="612"/>
      <c r="CZ14" s="613">
        <v>5</v>
      </c>
      <c r="DA14" s="613"/>
      <c r="DB14" s="613"/>
      <c r="DC14" s="613"/>
      <c r="DD14" s="619">
        <v>173647</v>
      </c>
      <c r="DE14" s="611"/>
      <c r="DF14" s="611"/>
      <c r="DG14" s="611"/>
      <c r="DH14" s="611"/>
      <c r="DI14" s="611"/>
      <c r="DJ14" s="611"/>
      <c r="DK14" s="611"/>
      <c r="DL14" s="611"/>
      <c r="DM14" s="611"/>
      <c r="DN14" s="611"/>
      <c r="DO14" s="611"/>
      <c r="DP14" s="612"/>
      <c r="DQ14" s="619">
        <v>1401755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17793</v>
      </c>
      <c r="S15" s="611"/>
      <c r="T15" s="611"/>
      <c r="U15" s="611"/>
      <c r="V15" s="611"/>
      <c r="W15" s="611"/>
      <c r="X15" s="611"/>
      <c r="Y15" s="612"/>
      <c r="Z15" s="613">
        <v>0</v>
      </c>
      <c r="AA15" s="613"/>
      <c r="AB15" s="613"/>
      <c r="AC15" s="613"/>
      <c r="AD15" s="614">
        <v>17793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379891</v>
      </c>
      <c r="BH15" s="611"/>
      <c r="BI15" s="611"/>
      <c r="BJ15" s="611"/>
      <c r="BK15" s="611"/>
      <c r="BL15" s="611"/>
      <c r="BM15" s="611"/>
      <c r="BN15" s="612"/>
      <c r="BO15" s="613">
        <v>7.1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3653720</v>
      </c>
      <c r="CS15" s="611"/>
      <c r="CT15" s="611"/>
      <c r="CU15" s="611"/>
      <c r="CV15" s="611"/>
      <c r="CW15" s="611"/>
      <c r="CX15" s="611"/>
      <c r="CY15" s="612"/>
      <c r="CZ15" s="613">
        <v>9.6</v>
      </c>
      <c r="DA15" s="613"/>
      <c r="DB15" s="613"/>
      <c r="DC15" s="613"/>
      <c r="DD15" s="619">
        <v>579020</v>
      </c>
      <c r="DE15" s="611"/>
      <c r="DF15" s="611"/>
      <c r="DG15" s="611"/>
      <c r="DH15" s="611"/>
      <c r="DI15" s="611"/>
      <c r="DJ15" s="611"/>
      <c r="DK15" s="611"/>
      <c r="DL15" s="611"/>
      <c r="DM15" s="611"/>
      <c r="DN15" s="611"/>
      <c r="DO15" s="611"/>
      <c r="DP15" s="612"/>
      <c r="DQ15" s="619">
        <v>2468208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87804</v>
      </c>
      <c r="S16" s="611"/>
      <c r="T16" s="611"/>
      <c r="U16" s="611"/>
      <c r="V16" s="611"/>
      <c r="W16" s="611"/>
      <c r="X16" s="611"/>
      <c r="Y16" s="612"/>
      <c r="Z16" s="613">
        <v>0.2</v>
      </c>
      <c r="AA16" s="613"/>
      <c r="AB16" s="613"/>
      <c r="AC16" s="613"/>
      <c r="AD16" s="614">
        <v>87804</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133620</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8737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216652</v>
      </c>
      <c r="S17" s="611"/>
      <c r="T17" s="611"/>
      <c r="U17" s="611"/>
      <c r="V17" s="611"/>
      <c r="W17" s="611"/>
      <c r="X17" s="611"/>
      <c r="Y17" s="612"/>
      <c r="Z17" s="613">
        <v>0.6</v>
      </c>
      <c r="AA17" s="613"/>
      <c r="AB17" s="613"/>
      <c r="AC17" s="613"/>
      <c r="AD17" s="614">
        <v>216652</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4154274</v>
      </c>
      <c r="CS17" s="611"/>
      <c r="CT17" s="611"/>
      <c r="CU17" s="611"/>
      <c r="CV17" s="611"/>
      <c r="CW17" s="611"/>
      <c r="CX17" s="611"/>
      <c r="CY17" s="612"/>
      <c r="CZ17" s="613">
        <v>10.9</v>
      </c>
      <c r="DA17" s="613"/>
      <c r="DB17" s="613"/>
      <c r="DC17" s="613"/>
      <c r="DD17" s="619" t="s">
        <v>122</v>
      </c>
      <c r="DE17" s="611"/>
      <c r="DF17" s="611"/>
      <c r="DG17" s="611"/>
      <c r="DH17" s="611"/>
      <c r="DI17" s="611"/>
      <c r="DJ17" s="611"/>
      <c r="DK17" s="611"/>
      <c r="DL17" s="611"/>
      <c r="DM17" s="611"/>
      <c r="DN17" s="611"/>
      <c r="DO17" s="611"/>
      <c r="DP17" s="612"/>
      <c r="DQ17" s="619">
        <v>4067056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32260</v>
      </c>
      <c r="S18" s="611"/>
      <c r="T18" s="611"/>
      <c r="U18" s="611"/>
      <c r="V18" s="611"/>
      <c r="W18" s="611"/>
      <c r="X18" s="611"/>
      <c r="Y18" s="612"/>
      <c r="Z18" s="613">
        <v>0.1</v>
      </c>
      <c r="AA18" s="613"/>
      <c r="AB18" s="613"/>
      <c r="AC18" s="613"/>
      <c r="AD18" s="614">
        <v>32260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175166</v>
      </c>
      <c r="S19" s="611"/>
      <c r="T19" s="611"/>
      <c r="U19" s="611"/>
      <c r="V19" s="611"/>
      <c r="W19" s="611"/>
      <c r="X19" s="611"/>
      <c r="Y19" s="612"/>
      <c r="Z19" s="613">
        <v>0.4</v>
      </c>
      <c r="AA19" s="613"/>
      <c r="AB19" s="613"/>
      <c r="AC19" s="613"/>
      <c r="AD19" s="614">
        <v>175166</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280</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9226</v>
      </c>
      <c r="S20" s="611"/>
      <c r="T20" s="611"/>
      <c r="U20" s="611"/>
      <c r="V20" s="611"/>
      <c r="W20" s="611"/>
      <c r="X20" s="611"/>
      <c r="Y20" s="612"/>
      <c r="Z20" s="613">
        <v>0</v>
      </c>
      <c r="AA20" s="613"/>
      <c r="AB20" s="613"/>
      <c r="AC20" s="613"/>
      <c r="AD20" s="614">
        <v>9226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280</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38084137</v>
      </c>
      <c r="CS20" s="611"/>
      <c r="CT20" s="611"/>
      <c r="CU20" s="611"/>
      <c r="CV20" s="611"/>
      <c r="CW20" s="611"/>
      <c r="CX20" s="611"/>
      <c r="CY20" s="612"/>
      <c r="CZ20" s="613">
        <v>100</v>
      </c>
      <c r="DA20" s="613"/>
      <c r="DB20" s="613"/>
      <c r="DC20" s="613"/>
      <c r="DD20" s="619">
        <v>5503265</v>
      </c>
      <c r="DE20" s="611"/>
      <c r="DF20" s="611"/>
      <c r="DG20" s="611"/>
      <c r="DH20" s="611"/>
      <c r="DI20" s="611"/>
      <c r="DJ20" s="611"/>
      <c r="DK20" s="611"/>
      <c r="DL20" s="611"/>
      <c r="DM20" s="611"/>
      <c r="DN20" s="611"/>
      <c r="DO20" s="611"/>
      <c r="DP20" s="612"/>
      <c r="DQ20" s="619">
        <v>23089722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12474028</v>
      </c>
      <c r="S21" s="611"/>
      <c r="T21" s="611"/>
      <c r="U21" s="611"/>
      <c r="V21" s="611"/>
      <c r="W21" s="611"/>
      <c r="X21" s="611"/>
      <c r="Y21" s="612"/>
      <c r="Z21" s="613">
        <v>31.8</v>
      </c>
      <c r="AA21" s="613"/>
      <c r="AB21" s="613"/>
      <c r="AC21" s="613"/>
      <c r="AD21" s="614">
        <v>11029511</v>
      </c>
      <c r="AE21" s="614"/>
      <c r="AF21" s="614"/>
      <c r="AG21" s="614"/>
      <c r="AH21" s="614"/>
      <c r="AI21" s="614"/>
      <c r="AJ21" s="614"/>
      <c r="AK21" s="614"/>
      <c r="AL21" s="615">
        <v>59.2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280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11029511</v>
      </c>
      <c r="S22" s="611"/>
      <c r="T22" s="611"/>
      <c r="U22" s="611"/>
      <c r="V22" s="611"/>
      <c r="W22" s="611"/>
      <c r="X22" s="611"/>
      <c r="Y22" s="612"/>
      <c r="Z22" s="613">
        <v>28.1</v>
      </c>
      <c r="AA22" s="613"/>
      <c r="AB22" s="613"/>
      <c r="AC22" s="613"/>
      <c r="AD22" s="614">
        <v>11029511</v>
      </c>
      <c r="AE22" s="614"/>
      <c r="AF22" s="614"/>
      <c r="AG22" s="614"/>
      <c r="AH22" s="614"/>
      <c r="AI22" s="614"/>
      <c r="AJ22" s="614"/>
      <c r="AK22" s="614"/>
      <c r="AL22" s="615">
        <v>59.2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1241231</v>
      </c>
      <c r="S23" s="611"/>
      <c r="T23" s="611"/>
      <c r="U23" s="611"/>
      <c r="V23" s="611"/>
      <c r="W23" s="611"/>
      <c r="X23" s="611"/>
      <c r="Y23" s="612"/>
      <c r="Z23" s="613">
        <v>3.2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203286</v>
      </c>
      <c r="S24" s="611"/>
      <c r="T24" s="611"/>
      <c r="U24" s="611"/>
      <c r="V24" s="611"/>
      <c r="W24" s="611"/>
      <c r="X24" s="611"/>
      <c r="Y24" s="612"/>
      <c r="Z24" s="613">
        <v>0.5</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16099944</v>
      </c>
      <c r="CS24" s="600"/>
      <c r="CT24" s="600"/>
      <c r="CU24" s="600"/>
      <c r="CV24" s="600"/>
      <c r="CW24" s="600"/>
      <c r="CX24" s="600"/>
      <c r="CY24" s="601"/>
      <c r="CZ24" s="604">
        <v>42.3</v>
      </c>
      <c r="DA24" s="605"/>
      <c r="DB24" s="605"/>
      <c r="DC24" s="621"/>
      <c r="DD24" s="645">
        <v>11267569</v>
      </c>
      <c r="DE24" s="600"/>
      <c r="DF24" s="600"/>
      <c r="DG24" s="600"/>
      <c r="DH24" s="600"/>
      <c r="DI24" s="600"/>
      <c r="DJ24" s="600"/>
      <c r="DK24" s="601"/>
      <c r="DL24" s="645">
        <v>10908099</v>
      </c>
      <c r="DM24" s="600"/>
      <c r="DN24" s="600"/>
      <c r="DO24" s="600"/>
      <c r="DP24" s="600"/>
      <c r="DQ24" s="600"/>
      <c r="DR24" s="600"/>
      <c r="DS24" s="600"/>
      <c r="DT24" s="600"/>
      <c r="DU24" s="600"/>
      <c r="DV24" s="601"/>
      <c r="DW24" s="604">
        <v>58.4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19915331</v>
      </c>
      <c r="S25" s="611"/>
      <c r="T25" s="611"/>
      <c r="U25" s="611"/>
      <c r="V25" s="611"/>
      <c r="W25" s="611"/>
      <c r="X25" s="611"/>
      <c r="Y25" s="612"/>
      <c r="Z25" s="613">
        <v>50.8</v>
      </c>
      <c r="AA25" s="613"/>
      <c r="AB25" s="613"/>
      <c r="AC25" s="613"/>
      <c r="AD25" s="614">
        <v>18470814</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6054518</v>
      </c>
      <c r="CS25" s="642"/>
      <c r="CT25" s="642"/>
      <c r="CU25" s="642"/>
      <c r="CV25" s="642"/>
      <c r="CW25" s="642"/>
      <c r="CX25" s="642"/>
      <c r="CY25" s="643"/>
      <c r="CZ25" s="615">
        <v>15.9</v>
      </c>
      <c r="DA25" s="640"/>
      <c r="DB25" s="640"/>
      <c r="DC25" s="644"/>
      <c r="DD25" s="619">
        <v>5799901</v>
      </c>
      <c r="DE25" s="642"/>
      <c r="DF25" s="642"/>
      <c r="DG25" s="642"/>
      <c r="DH25" s="642"/>
      <c r="DI25" s="642"/>
      <c r="DJ25" s="642"/>
      <c r="DK25" s="643"/>
      <c r="DL25" s="619">
        <v>5528176</v>
      </c>
      <c r="DM25" s="642"/>
      <c r="DN25" s="642"/>
      <c r="DO25" s="642"/>
      <c r="DP25" s="642"/>
      <c r="DQ25" s="642"/>
      <c r="DR25" s="642"/>
      <c r="DS25" s="642"/>
      <c r="DT25" s="642"/>
      <c r="DU25" s="642"/>
      <c r="DV25" s="643"/>
      <c r="DW25" s="615">
        <v>29.6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4083</v>
      </c>
      <c r="S26" s="611"/>
      <c r="T26" s="611"/>
      <c r="U26" s="611"/>
      <c r="V26" s="611"/>
      <c r="W26" s="611"/>
      <c r="X26" s="611"/>
      <c r="Y26" s="612"/>
      <c r="Z26" s="613">
        <v>0</v>
      </c>
      <c r="AA26" s="613"/>
      <c r="AB26" s="613"/>
      <c r="AC26" s="613"/>
      <c r="AD26" s="614">
        <v>4083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3872024</v>
      </c>
      <c r="CS26" s="611"/>
      <c r="CT26" s="611"/>
      <c r="CU26" s="611"/>
      <c r="CV26" s="611"/>
      <c r="CW26" s="611"/>
      <c r="CX26" s="611"/>
      <c r="CY26" s="612"/>
      <c r="CZ26" s="615">
        <v>10.199999999999999</v>
      </c>
      <c r="DA26" s="640"/>
      <c r="DB26" s="640"/>
      <c r="DC26" s="644"/>
      <c r="DD26" s="619">
        <v>3694420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71972</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5351679</v>
      </c>
      <c r="BH27" s="611"/>
      <c r="BI27" s="611"/>
      <c r="BJ27" s="611"/>
      <c r="BK27" s="611"/>
      <c r="BL27" s="611"/>
      <c r="BM27" s="611"/>
      <c r="BN27" s="612"/>
      <c r="BO27" s="613">
        <v>100</v>
      </c>
      <c r="BP27" s="613"/>
      <c r="BQ27" s="613"/>
      <c r="BR27" s="613"/>
      <c r="BS27" s="614">
        <v>252522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5891152</v>
      </c>
      <c r="CS27" s="642"/>
      <c r="CT27" s="642"/>
      <c r="CU27" s="642"/>
      <c r="CV27" s="642"/>
      <c r="CW27" s="642"/>
      <c r="CX27" s="642"/>
      <c r="CY27" s="643"/>
      <c r="CZ27" s="615">
        <v>15.5</v>
      </c>
      <c r="DA27" s="640"/>
      <c r="DB27" s="640"/>
      <c r="DC27" s="644"/>
      <c r="DD27" s="619">
        <v>1400612</v>
      </c>
      <c r="DE27" s="642"/>
      <c r="DF27" s="642"/>
      <c r="DG27" s="642"/>
      <c r="DH27" s="642"/>
      <c r="DI27" s="642"/>
      <c r="DJ27" s="642"/>
      <c r="DK27" s="643"/>
      <c r="DL27" s="619">
        <v>1315338</v>
      </c>
      <c r="DM27" s="642"/>
      <c r="DN27" s="642"/>
      <c r="DO27" s="642"/>
      <c r="DP27" s="642"/>
      <c r="DQ27" s="642"/>
      <c r="DR27" s="642"/>
      <c r="DS27" s="642"/>
      <c r="DT27" s="642"/>
      <c r="DU27" s="642"/>
      <c r="DV27" s="643"/>
      <c r="DW27" s="615">
        <v>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400031</v>
      </c>
      <c r="S28" s="611"/>
      <c r="T28" s="611"/>
      <c r="U28" s="611"/>
      <c r="V28" s="611"/>
      <c r="W28" s="611"/>
      <c r="X28" s="611"/>
      <c r="Y28" s="612"/>
      <c r="Z28" s="613">
        <v>1</v>
      </c>
      <c r="AA28" s="613"/>
      <c r="AB28" s="613"/>
      <c r="AC28" s="613"/>
      <c r="AD28" s="614">
        <v>143651</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4154274</v>
      </c>
      <c r="CS28" s="611"/>
      <c r="CT28" s="611"/>
      <c r="CU28" s="611"/>
      <c r="CV28" s="611"/>
      <c r="CW28" s="611"/>
      <c r="CX28" s="611"/>
      <c r="CY28" s="612"/>
      <c r="CZ28" s="615">
        <v>10.9</v>
      </c>
      <c r="DA28" s="640"/>
      <c r="DB28" s="640"/>
      <c r="DC28" s="644"/>
      <c r="DD28" s="619">
        <v>4067056</v>
      </c>
      <c r="DE28" s="611"/>
      <c r="DF28" s="611"/>
      <c r="DG28" s="611"/>
      <c r="DH28" s="611"/>
      <c r="DI28" s="611"/>
      <c r="DJ28" s="611"/>
      <c r="DK28" s="612"/>
      <c r="DL28" s="619">
        <v>4064585</v>
      </c>
      <c r="DM28" s="611"/>
      <c r="DN28" s="611"/>
      <c r="DO28" s="611"/>
      <c r="DP28" s="611"/>
      <c r="DQ28" s="611"/>
      <c r="DR28" s="611"/>
      <c r="DS28" s="611"/>
      <c r="DT28" s="611"/>
      <c r="DU28" s="611"/>
      <c r="DV28" s="612"/>
      <c r="DW28" s="615">
        <v>21.7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30512</v>
      </c>
      <c r="S29" s="611"/>
      <c r="T29" s="611"/>
      <c r="U29" s="611"/>
      <c r="V29" s="611"/>
      <c r="W29" s="611"/>
      <c r="X29" s="611"/>
      <c r="Y29" s="612"/>
      <c r="Z29" s="613">
        <v>0.1</v>
      </c>
      <c r="AA29" s="613"/>
      <c r="AB29" s="613"/>
      <c r="AC29" s="613"/>
      <c r="AD29" s="614">
        <v>3057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4153969</v>
      </c>
      <c r="CS29" s="642"/>
      <c r="CT29" s="642"/>
      <c r="CU29" s="642"/>
      <c r="CV29" s="642"/>
      <c r="CW29" s="642"/>
      <c r="CX29" s="642"/>
      <c r="CY29" s="643"/>
      <c r="CZ29" s="615">
        <v>10.9</v>
      </c>
      <c r="DA29" s="640"/>
      <c r="DB29" s="640"/>
      <c r="DC29" s="644"/>
      <c r="DD29" s="619">
        <v>4066751</v>
      </c>
      <c r="DE29" s="642"/>
      <c r="DF29" s="642"/>
      <c r="DG29" s="642"/>
      <c r="DH29" s="642"/>
      <c r="DI29" s="642"/>
      <c r="DJ29" s="642"/>
      <c r="DK29" s="643"/>
      <c r="DL29" s="619">
        <v>4064280</v>
      </c>
      <c r="DM29" s="642"/>
      <c r="DN29" s="642"/>
      <c r="DO29" s="642"/>
      <c r="DP29" s="642"/>
      <c r="DQ29" s="642"/>
      <c r="DR29" s="642"/>
      <c r="DS29" s="642"/>
      <c r="DT29" s="642"/>
      <c r="DU29" s="642"/>
      <c r="DV29" s="643"/>
      <c r="DW29" s="615">
        <v>21.7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6226782</v>
      </c>
      <c r="S30" s="611"/>
      <c r="T30" s="611"/>
      <c r="U30" s="611"/>
      <c r="V30" s="611"/>
      <c r="W30" s="611"/>
      <c r="X30" s="611"/>
      <c r="Y30" s="612"/>
      <c r="Z30" s="613">
        <v>15.9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4017913</v>
      </c>
      <c r="CS30" s="611"/>
      <c r="CT30" s="611"/>
      <c r="CU30" s="611"/>
      <c r="CV30" s="611"/>
      <c r="CW30" s="611"/>
      <c r="CX30" s="611"/>
      <c r="CY30" s="612"/>
      <c r="CZ30" s="615">
        <v>10.6</v>
      </c>
      <c r="DA30" s="640"/>
      <c r="DB30" s="640"/>
      <c r="DC30" s="644"/>
      <c r="DD30" s="619">
        <v>3937119</v>
      </c>
      <c r="DE30" s="611"/>
      <c r="DF30" s="611"/>
      <c r="DG30" s="611"/>
      <c r="DH30" s="611"/>
      <c r="DI30" s="611"/>
      <c r="DJ30" s="611"/>
      <c r="DK30" s="612"/>
      <c r="DL30" s="619">
        <v>3934648</v>
      </c>
      <c r="DM30" s="611"/>
      <c r="DN30" s="611"/>
      <c r="DO30" s="611"/>
      <c r="DP30" s="611"/>
      <c r="DQ30" s="611"/>
      <c r="DR30" s="611"/>
      <c r="DS30" s="611"/>
      <c r="DT30" s="611"/>
      <c r="DU30" s="611"/>
      <c r="DV30" s="612"/>
      <c r="DW30" s="615">
        <v>21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99.1</v>
      </c>
      <c r="BN31" s="654"/>
      <c r="BO31" s="654"/>
      <c r="BP31" s="654"/>
      <c r="BQ31" s="655"/>
      <c r="BR31" s="666">
        <v>99.6</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136056</v>
      </c>
      <c r="CS31" s="642"/>
      <c r="CT31" s="642"/>
      <c r="CU31" s="642"/>
      <c r="CV31" s="642"/>
      <c r="CW31" s="642"/>
      <c r="CX31" s="642"/>
      <c r="CY31" s="643"/>
      <c r="CZ31" s="615">
        <v>0.4</v>
      </c>
      <c r="DA31" s="640"/>
      <c r="DB31" s="640"/>
      <c r="DC31" s="644"/>
      <c r="DD31" s="619">
        <v>129632</v>
      </c>
      <c r="DE31" s="642"/>
      <c r="DF31" s="642"/>
      <c r="DG31" s="642"/>
      <c r="DH31" s="642"/>
      <c r="DI31" s="642"/>
      <c r="DJ31" s="642"/>
      <c r="DK31" s="643"/>
      <c r="DL31" s="619">
        <v>129632</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2133472</v>
      </c>
      <c r="S32" s="611"/>
      <c r="T32" s="611"/>
      <c r="U32" s="611"/>
      <c r="V32" s="611"/>
      <c r="W32" s="611"/>
      <c r="X32" s="611"/>
      <c r="Y32" s="612"/>
      <c r="Z32" s="613">
        <v>5.4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99.4</v>
      </c>
      <c r="BN32" s="642"/>
      <c r="BO32" s="642"/>
      <c r="BP32" s="642"/>
      <c r="BQ32" s="665"/>
      <c r="BR32" s="667">
        <v>99.7</v>
      </c>
      <c r="BS32" s="642"/>
      <c r="BT32" s="642"/>
      <c r="BU32" s="642"/>
      <c r="BV32" s="642"/>
      <c r="BW32" s="642"/>
      <c r="BX32" s="616">
        <v>99.5</v>
      </c>
      <c r="BY32" s="642"/>
      <c r="BZ32" s="642"/>
      <c r="CA32" s="642"/>
      <c r="CB32" s="665"/>
      <c r="CD32" s="650"/>
      <c r="CE32" s="651"/>
      <c r="CF32" s="607" t="s">
        <v>304</v>
      </c>
      <c r="CG32" s="608"/>
      <c r="CH32" s="608"/>
      <c r="CI32" s="608"/>
      <c r="CJ32" s="608"/>
      <c r="CK32" s="608"/>
      <c r="CL32" s="608"/>
      <c r="CM32" s="608"/>
      <c r="CN32" s="608"/>
      <c r="CO32" s="608"/>
      <c r="CP32" s="608"/>
      <c r="CQ32" s="609"/>
      <c r="CR32" s="610">
        <v>305</v>
      </c>
      <c r="CS32" s="611"/>
      <c r="CT32" s="611"/>
      <c r="CU32" s="611"/>
      <c r="CV32" s="611"/>
      <c r="CW32" s="611"/>
      <c r="CX32" s="611"/>
      <c r="CY32" s="612"/>
      <c r="CZ32" s="615">
        <v>0</v>
      </c>
      <c r="DA32" s="640"/>
      <c r="DB32" s="640"/>
      <c r="DC32" s="644"/>
      <c r="DD32" s="619">
        <v>305</v>
      </c>
      <c r="DE32" s="611"/>
      <c r="DF32" s="611"/>
      <c r="DG32" s="611"/>
      <c r="DH32" s="611"/>
      <c r="DI32" s="611"/>
      <c r="DJ32" s="611"/>
      <c r="DK32" s="612"/>
      <c r="DL32" s="619">
        <v>305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116857</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98.7</v>
      </c>
      <c r="BN33" s="669"/>
      <c r="BO33" s="669"/>
      <c r="BP33" s="669"/>
      <c r="BQ33" s="671"/>
      <c r="BR33" s="668">
        <v>99.4</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16347308</v>
      </c>
      <c r="CS33" s="642"/>
      <c r="CT33" s="642"/>
      <c r="CU33" s="642"/>
      <c r="CV33" s="642"/>
      <c r="CW33" s="642"/>
      <c r="CX33" s="642"/>
      <c r="CY33" s="643"/>
      <c r="CZ33" s="615">
        <v>42.9</v>
      </c>
      <c r="DA33" s="640"/>
      <c r="DB33" s="640"/>
      <c r="DC33" s="644"/>
      <c r="DD33" s="619">
        <v>11570295</v>
      </c>
      <c r="DE33" s="642"/>
      <c r="DF33" s="642"/>
      <c r="DG33" s="642"/>
      <c r="DH33" s="642"/>
      <c r="DI33" s="642"/>
      <c r="DJ33" s="642"/>
      <c r="DK33" s="643"/>
      <c r="DL33" s="619">
        <v>6826666</v>
      </c>
      <c r="DM33" s="642"/>
      <c r="DN33" s="642"/>
      <c r="DO33" s="642"/>
      <c r="DP33" s="642"/>
      <c r="DQ33" s="642"/>
      <c r="DR33" s="642"/>
      <c r="DS33" s="642"/>
      <c r="DT33" s="642"/>
      <c r="DU33" s="642"/>
      <c r="DV33" s="643"/>
      <c r="DW33" s="615">
        <v>36.5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807834</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6109361</v>
      </c>
      <c r="CS34" s="611"/>
      <c r="CT34" s="611"/>
      <c r="CU34" s="611"/>
      <c r="CV34" s="611"/>
      <c r="CW34" s="611"/>
      <c r="CX34" s="611"/>
      <c r="CY34" s="612"/>
      <c r="CZ34" s="615">
        <v>16</v>
      </c>
      <c r="DA34" s="640"/>
      <c r="DB34" s="640"/>
      <c r="DC34" s="644"/>
      <c r="DD34" s="619">
        <v>3903604</v>
      </c>
      <c r="DE34" s="611"/>
      <c r="DF34" s="611"/>
      <c r="DG34" s="611"/>
      <c r="DH34" s="611"/>
      <c r="DI34" s="611"/>
      <c r="DJ34" s="611"/>
      <c r="DK34" s="612"/>
      <c r="DL34" s="619">
        <v>3546700</v>
      </c>
      <c r="DM34" s="611"/>
      <c r="DN34" s="611"/>
      <c r="DO34" s="611"/>
      <c r="DP34" s="611"/>
      <c r="DQ34" s="611"/>
      <c r="DR34" s="611"/>
      <c r="DS34" s="611"/>
      <c r="DT34" s="611"/>
      <c r="DU34" s="611"/>
      <c r="DV34" s="612"/>
      <c r="DW34" s="615">
        <v>19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3306167</v>
      </c>
      <c r="S35" s="611"/>
      <c r="T35" s="611"/>
      <c r="U35" s="611"/>
      <c r="V35" s="611"/>
      <c r="W35" s="611"/>
      <c r="X35" s="611"/>
      <c r="Y35" s="612"/>
      <c r="Z35" s="613">
        <v>8.4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238542</v>
      </c>
      <c r="CS35" s="642"/>
      <c r="CT35" s="642"/>
      <c r="CU35" s="642"/>
      <c r="CV35" s="642"/>
      <c r="CW35" s="642"/>
      <c r="CX35" s="642"/>
      <c r="CY35" s="643"/>
      <c r="CZ35" s="615">
        <v>0.6</v>
      </c>
      <c r="DA35" s="640"/>
      <c r="DB35" s="640"/>
      <c r="DC35" s="644"/>
      <c r="DD35" s="619">
        <v>106828</v>
      </c>
      <c r="DE35" s="642"/>
      <c r="DF35" s="642"/>
      <c r="DG35" s="642"/>
      <c r="DH35" s="642"/>
      <c r="DI35" s="642"/>
      <c r="DJ35" s="642"/>
      <c r="DK35" s="643"/>
      <c r="DL35" s="619">
        <v>102666</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1953208</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3538864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87223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4509139</v>
      </c>
      <c r="CS36" s="611"/>
      <c r="CT36" s="611"/>
      <c r="CU36" s="611"/>
      <c r="CV36" s="611"/>
      <c r="CW36" s="611"/>
      <c r="CX36" s="611"/>
      <c r="CY36" s="612"/>
      <c r="CZ36" s="615">
        <v>11.8</v>
      </c>
      <c r="DA36" s="640"/>
      <c r="DB36" s="640"/>
      <c r="DC36" s="644"/>
      <c r="DD36" s="619">
        <v>3574667</v>
      </c>
      <c r="DE36" s="611"/>
      <c r="DF36" s="611"/>
      <c r="DG36" s="611"/>
      <c r="DH36" s="611"/>
      <c r="DI36" s="611"/>
      <c r="DJ36" s="611"/>
      <c r="DK36" s="612"/>
      <c r="DL36" s="619">
        <v>1233816</v>
      </c>
      <c r="DM36" s="611"/>
      <c r="DN36" s="611"/>
      <c r="DO36" s="611"/>
      <c r="DP36" s="611"/>
      <c r="DQ36" s="611"/>
      <c r="DR36" s="611"/>
      <c r="DS36" s="611"/>
      <c r="DT36" s="611"/>
      <c r="DU36" s="611"/>
      <c r="DV36" s="612"/>
      <c r="DW36" s="615">
        <v>6.6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608106</v>
      </c>
      <c r="S37" s="611"/>
      <c r="T37" s="611"/>
      <c r="U37" s="611"/>
      <c r="V37" s="611"/>
      <c r="W37" s="611"/>
      <c r="X37" s="611"/>
      <c r="Y37" s="612"/>
      <c r="Z37" s="613">
        <v>1.6</v>
      </c>
      <c r="AA37" s="613"/>
      <c r="AB37" s="613"/>
      <c r="AC37" s="613"/>
      <c r="AD37" s="614">
        <v>22424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731545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-17344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2061938</v>
      </c>
      <c r="CS37" s="642"/>
      <c r="CT37" s="642"/>
      <c r="CU37" s="642"/>
      <c r="CV37" s="642"/>
      <c r="CW37" s="642"/>
      <c r="CX37" s="642"/>
      <c r="CY37" s="643"/>
      <c r="CZ37" s="615">
        <v>5.4</v>
      </c>
      <c r="DA37" s="640"/>
      <c r="DB37" s="640"/>
      <c r="DC37" s="644"/>
      <c r="DD37" s="619">
        <v>1767576</v>
      </c>
      <c r="DE37" s="642"/>
      <c r="DF37" s="642"/>
      <c r="DG37" s="642"/>
      <c r="DH37" s="642"/>
      <c r="DI37" s="642"/>
      <c r="DJ37" s="642"/>
      <c r="DK37" s="643"/>
      <c r="DL37" s="619">
        <v>40808</v>
      </c>
      <c r="DM37" s="642"/>
      <c r="DN37" s="642"/>
      <c r="DO37" s="642"/>
      <c r="DP37" s="642"/>
      <c r="DQ37" s="642"/>
      <c r="DR37" s="642"/>
      <c r="DS37" s="642"/>
      <c r="DT37" s="642"/>
      <c r="DU37" s="642"/>
      <c r="DV37" s="643"/>
      <c r="DW37" s="615">
        <v>0.2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3640300</v>
      </c>
      <c r="S38" s="611"/>
      <c r="T38" s="611"/>
      <c r="U38" s="611"/>
      <c r="V38" s="611"/>
      <c r="W38" s="611"/>
      <c r="X38" s="611"/>
      <c r="Y38" s="612"/>
      <c r="Z38" s="613">
        <v>9.3000000000000007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233340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6898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2573979</v>
      </c>
      <c r="CS38" s="611"/>
      <c r="CT38" s="611"/>
      <c r="CU38" s="611"/>
      <c r="CV38" s="611"/>
      <c r="CW38" s="611"/>
      <c r="CX38" s="611"/>
      <c r="CY38" s="612"/>
      <c r="CZ38" s="615">
        <v>6.8</v>
      </c>
      <c r="DA38" s="640"/>
      <c r="DB38" s="640"/>
      <c r="DC38" s="644"/>
      <c r="DD38" s="619">
        <v>2121771</v>
      </c>
      <c r="DE38" s="611"/>
      <c r="DF38" s="611"/>
      <c r="DG38" s="611"/>
      <c r="DH38" s="611"/>
      <c r="DI38" s="611"/>
      <c r="DJ38" s="611"/>
      <c r="DK38" s="612"/>
      <c r="DL38" s="619">
        <v>1943484</v>
      </c>
      <c r="DM38" s="611"/>
      <c r="DN38" s="611"/>
      <c r="DO38" s="611"/>
      <c r="DP38" s="611"/>
      <c r="DQ38" s="611"/>
      <c r="DR38" s="611"/>
      <c r="DS38" s="611"/>
      <c r="DT38" s="611"/>
      <c r="DU38" s="611"/>
      <c r="DV38" s="612"/>
      <c r="DW38" s="615">
        <v>10.4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11147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10051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2366647</v>
      </c>
      <c r="CS39" s="642"/>
      <c r="CT39" s="642"/>
      <c r="CU39" s="642"/>
      <c r="CV39" s="642"/>
      <c r="CW39" s="642"/>
      <c r="CX39" s="642"/>
      <c r="CY39" s="643"/>
      <c r="CZ39" s="615">
        <v>6.2</v>
      </c>
      <c r="DA39" s="640"/>
      <c r="DB39" s="640"/>
      <c r="DC39" s="644"/>
      <c r="DD39" s="619">
        <v>1863364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49400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549640</v>
      </c>
      <c r="CS40" s="611"/>
      <c r="CT40" s="611"/>
      <c r="CU40" s="611"/>
      <c r="CV40" s="611"/>
      <c r="CW40" s="611"/>
      <c r="CX40" s="611"/>
      <c r="CY40" s="612"/>
      <c r="CZ40" s="615">
        <v>1.4</v>
      </c>
      <c r="DA40" s="640"/>
      <c r="DB40" s="640"/>
      <c r="DC40" s="644"/>
      <c r="DD40" s="619">
        <v>61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39214655</v>
      </c>
      <c r="S41" s="683"/>
      <c r="T41" s="683"/>
      <c r="U41" s="683"/>
      <c r="V41" s="683"/>
      <c r="W41" s="683"/>
      <c r="X41" s="683"/>
      <c r="Y41" s="687"/>
      <c r="Z41" s="688">
        <v>100</v>
      </c>
      <c r="AA41" s="688"/>
      <c r="AB41" s="688"/>
      <c r="AC41" s="688"/>
      <c r="AD41" s="689">
        <v>18644029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685657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1877175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390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5636885</v>
      </c>
      <c r="CS42" s="642"/>
      <c r="CT42" s="642"/>
      <c r="CU42" s="642"/>
      <c r="CV42" s="642"/>
      <c r="CW42" s="642"/>
      <c r="CX42" s="642"/>
      <c r="CY42" s="643"/>
      <c r="CZ42" s="615">
        <v>14.8</v>
      </c>
      <c r="DA42" s="640"/>
      <c r="DB42" s="640"/>
      <c r="DC42" s="644"/>
      <c r="DD42" s="619">
        <v>251858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6185</v>
      </c>
      <c r="CS43" s="642"/>
      <c r="CT43" s="642"/>
      <c r="CU43" s="642"/>
      <c r="CV43" s="642"/>
      <c r="CW43" s="642"/>
      <c r="CX43" s="642"/>
      <c r="CY43" s="643"/>
      <c r="CZ43" s="615">
        <v>0</v>
      </c>
      <c r="DA43" s="640"/>
      <c r="DB43" s="640"/>
      <c r="DC43" s="644"/>
      <c r="DD43" s="619">
        <v>6185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5503265</v>
      </c>
      <c r="CS44" s="611"/>
      <c r="CT44" s="611"/>
      <c r="CU44" s="611"/>
      <c r="CV44" s="611"/>
      <c r="CW44" s="611"/>
      <c r="CX44" s="611"/>
      <c r="CY44" s="612"/>
      <c r="CZ44" s="615">
        <v>14.5</v>
      </c>
      <c r="DA44" s="616"/>
      <c r="DB44" s="616"/>
      <c r="DC44" s="622"/>
      <c r="DD44" s="619">
        <v>243121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3051009</v>
      </c>
      <c r="CS45" s="642"/>
      <c r="CT45" s="642"/>
      <c r="CU45" s="642"/>
      <c r="CV45" s="642"/>
      <c r="CW45" s="642"/>
      <c r="CX45" s="642"/>
      <c r="CY45" s="643"/>
      <c r="CZ45" s="615">
        <v>8</v>
      </c>
      <c r="DA45" s="640"/>
      <c r="DB45" s="640"/>
      <c r="DC45" s="644"/>
      <c r="DD45" s="619">
        <v>26456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2384025</v>
      </c>
      <c r="CS46" s="611"/>
      <c r="CT46" s="611"/>
      <c r="CU46" s="611"/>
      <c r="CV46" s="611"/>
      <c r="CW46" s="611"/>
      <c r="CX46" s="611"/>
      <c r="CY46" s="612"/>
      <c r="CZ46" s="615">
        <v>6.3</v>
      </c>
      <c r="DA46" s="616"/>
      <c r="DB46" s="616"/>
      <c r="DC46" s="622"/>
      <c r="DD46" s="619">
        <v>216265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133620</v>
      </c>
      <c r="CS47" s="642"/>
      <c r="CT47" s="642"/>
      <c r="CU47" s="642"/>
      <c r="CV47" s="642"/>
      <c r="CW47" s="642"/>
      <c r="CX47" s="642"/>
      <c r="CY47" s="643"/>
      <c r="CZ47" s="615">
        <v>0.4</v>
      </c>
      <c r="DA47" s="640"/>
      <c r="DB47" s="640"/>
      <c r="DC47" s="644"/>
      <c r="DD47" s="619">
        <v>8737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38084137</v>
      </c>
      <c r="CS49" s="669"/>
      <c r="CT49" s="669"/>
      <c r="CU49" s="669"/>
      <c r="CV49" s="669"/>
      <c r="CW49" s="669"/>
      <c r="CX49" s="669"/>
      <c r="CY49" s="698"/>
      <c r="CZ49" s="690">
        <v>100</v>
      </c>
      <c r="DA49" s="699"/>
      <c r="DB49" s="699"/>
      <c r="DC49" s="700"/>
      <c r="DD49" s="701">
        <v>23089722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3dFIUX0oyy1jWtcZasfjqfU0FioP6hgEm4TYzM64L7fyWVLR4nWCaxxcbgpJIoXJqZ7gk2sR4Yv8lOcdQEtw==" saltValue="aqUQYqFhqk32nQQ70P+G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2" zeroHeight="1" x14ac:dyDescent="0.2"/>
  <cols>
    <col min="1" max="130" width="2.886718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39283</v>
      </c>
      <c r="R7" s="740"/>
      <c r="S7" s="740"/>
      <c r="T7" s="740"/>
      <c r="U7" s="740"/>
      <c r="V7" s="740">
        <v>38160</v>
      </c>
      <c r="W7" s="740"/>
      <c r="X7" s="740"/>
      <c r="Y7" s="740"/>
      <c r="Z7" s="740"/>
      <c r="AA7" s="740">
        <v>1123</v>
      </c>
      <c r="AB7" s="740"/>
      <c r="AC7" s="740"/>
      <c r="AD7" s="740"/>
      <c r="AE7" s="741"/>
      <c r="AF7" s="742">
        <v>1057</v>
      </c>
      <c r="AG7" s="743"/>
      <c r="AH7" s="743"/>
      <c r="AI7" s="743"/>
      <c r="AJ7" s="744"/>
      <c r="AK7" s="745">
        <v>3306</v>
      </c>
      <c r="AL7" s="746"/>
      <c r="AM7" s="746"/>
      <c r="AN7" s="746"/>
      <c r="AO7" s="746"/>
      <c r="AP7" s="746">
        <v>42816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550</v>
      </c>
      <c r="BT7" s="734"/>
      <c r="BU7" s="734"/>
      <c r="BV7" s="734"/>
      <c r="BW7" s="734"/>
      <c r="BX7" s="734"/>
      <c r="BY7" s="734"/>
      <c r="BZ7" s="734"/>
      <c r="CA7" s="734"/>
      <c r="CB7" s="734"/>
      <c r="CC7" s="734"/>
      <c r="CD7" s="734"/>
      <c r="CE7" s="734"/>
      <c r="CF7" s="734"/>
      <c r="CG7" s="749"/>
      <c r="CH7" s="730">
        <v>24</v>
      </c>
      <c r="CI7" s="731"/>
      <c r="CJ7" s="731"/>
      <c r="CK7" s="731"/>
      <c r="CL7" s="732"/>
      <c r="CM7" s="730">
        <v>111</v>
      </c>
      <c r="CN7" s="731"/>
      <c r="CO7" s="731"/>
      <c r="CP7" s="731"/>
      <c r="CQ7" s="732"/>
      <c r="CR7" s="730">
        <v>100</v>
      </c>
      <c r="CS7" s="731"/>
      <c r="CT7" s="731"/>
      <c r="CU7" s="731"/>
      <c r="CV7" s="732"/>
      <c r="CW7" s="730" t="s">
        <v>555</v>
      </c>
      <c r="CX7" s="731"/>
      <c r="CY7" s="731"/>
      <c r="CZ7" s="731"/>
      <c r="DA7" s="732"/>
      <c r="DB7" s="730" t="s">
        <v>555</v>
      </c>
      <c r="DC7" s="731"/>
      <c r="DD7" s="731"/>
      <c r="DE7" s="731"/>
      <c r="DF7" s="732"/>
      <c r="DG7" s="730" t="s">
        <v>555</v>
      </c>
      <c r="DH7" s="731"/>
      <c r="DI7" s="731"/>
      <c r="DJ7" s="731"/>
      <c r="DK7" s="732"/>
      <c r="DL7" s="730" t="s">
        <v>555</v>
      </c>
      <c r="DM7" s="731"/>
      <c r="DN7" s="731"/>
      <c r="DO7" s="731"/>
      <c r="DP7" s="732"/>
      <c r="DQ7" s="730" t="s">
        <v>555</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21</v>
      </c>
      <c r="R8" s="771"/>
      <c r="S8" s="771"/>
      <c r="T8" s="771"/>
      <c r="U8" s="771"/>
      <c r="V8" s="771">
        <v>14</v>
      </c>
      <c r="W8" s="771"/>
      <c r="X8" s="771"/>
      <c r="Y8" s="771"/>
      <c r="Z8" s="771"/>
      <c r="AA8" s="771">
        <v>8</v>
      </c>
      <c r="AB8" s="771"/>
      <c r="AC8" s="771"/>
      <c r="AD8" s="771"/>
      <c r="AE8" s="772"/>
      <c r="AF8" s="773">
        <v>8</v>
      </c>
      <c r="AG8" s="774"/>
      <c r="AH8" s="774"/>
      <c r="AI8" s="774"/>
      <c r="AJ8" s="775"/>
      <c r="AK8" s="756" t="s">
        <v>555</v>
      </c>
      <c r="AL8" s="757"/>
      <c r="AM8" s="757"/>
      <c r="AN8" s="757"/>
      <c r="AO8" s="757"/>
      <c r="AP8" s="757" t="s">
        <v>555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551</v>
      </c>
      <c r="BT8" s="761"/>
      <c r="BU8" s="761"/>
      <c r="BV8" s="761"/>
      <c r="BW8" s="761"/>
      <c r="BX8" s="761"/>
      <c r="BY8" s="761"/>
      <c r="BZ8" s="761"/>
      <c r="CA8" s="761"/>
      <c r="CB8" s="761"/>
      <c r="CC8" s="761"/>
      <c r="CD8" s="761"/>
      <c r="CE8" s="761"/>
      <c r="CF8" s="761"/>
      <c r="CG8" s="762"/>
      <c r="CH8" s="763">
        <v>-5</v>
      </c>
      <c r="CI8" s="764"/>
      <c r="CJ8" s="764"/>
      <c r="CK8" s="764"/>
      <c r="CL8" s="765"/>
      <c r="CM8" s="763">
        <v>61</v>
      </c>
      <c r="CN8" s="764"/>
      <c r="CO8" s="764"/>
      <c r="CP8" s="764"/>
      <c r="CQ8" s="765"/>
      <c r="CR8" s="763">
        <v>41</v>
      </c>
      <c r="CS8" s="764"/>
      <c r="CT8" s="764"/>
      <c r="CU8" s="764"/>
      <c r="CV8" s="765"/>
      <c r="CW8" s="763" t="s">
        <v>555</v>
      </c>
      <c r="CX8" s="764"/>
      <c r="CY8" s="764"/>
      <c r="CZ8" s="764"/>
      <c r="DA8" s="765"/>
      <c r="DB8" s="763" t="s">
        <v>555</v>
      </c>
      <c r="DC8" s="764"/>
      <c r="DD8" s="764"/>
      <c r="DE8" s="764"/>
      <c r="DF8" s="765"/>
      <c r="DG8" s="763" t="s">
        <v>555</v>
      </c>
      <c r="DH8" s="764"/>
      <c r="DI8" s="764"/>
      <c r="DJ8" s="764"/>
      <c r="DK8" s="765"/>
      <c r="DL8" s="763" t="s">
        <v>555</v>
      </c>
      <c r="DM8" s="764"/>
      <c r="DN8" s="764"/>
      <c r="DO8" s="764"/>
      <c r="DP8" s="765"/>
      <c r="DQ8" s="763" t="s">
        <v>555</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552</v>
      </c>
      <c r="BT9" s="761"/>
      <c r="BU9" s="761"/>
      <c r="BV9" s="761"/>
      <c r="BW9" s="761"/>
      <c r="BX9" s="761"/>
      <c r="BY9" s="761"/>
      <c r="BZ9" s="761"/>
      <c r="CA9" s="761"/>
      <c r="CB9" s="761"/>
      <c r="CC9" s="761"/>
      <c r="CD9" s="761"/>
      <c r="CE9" s="761"/>
      <c r="CF9" s="761"/>
      <c r="CG9" s="762"/>
      <c r="CH9" s="763">
        <v>16</v>
      </c>
      <c r="CI9" s="764"/>
      <c r="CJ9" s="764"/>
      <c r="CK9" s="764"/>
      <c r="CL9" s="765"/>
      <c r="CM9" s="763">
        <v>110</v>
      </c>
      <c r="CN9" s="764"/>
      <c r="CO9" s="764"/>
      <c r="CP9" s="764"/>
      <c r="CQ9" s="765"/>
      <c r="CR9" s="763">
        <v>60</v>
      </c>
      <c r="CS9" s="764"/>
      <c r="CT9" s="764"/>
      <c r="CU9" s="764"/>
      <c r="CV9" s="765"/>
      <c r="CW9" s="763" t="s">
        <v>555</v>
      </c>
      <c r="CX9" s="764"/>
      <c r="CY9" s="764"/>
      <c r="CZ9" s="764"/>
      <c r="DA9" s="765"/>
      <c r="DB9" s="763" t="s">
        <v>555</v>
      </c>
      <c r="DC9" s="764"/>
      <c r="DD9" s="764"/>
      <c r="DE9" s="764"/>
      <c r="DF9" s="765"/>
      <c r="DG9" s="763" t="s">
        <v>555</v>
      </c>
      <c r="DH9" s="764"/>
      <c r="DI9" s="764"/>
      <c r="DJ9" s="764"/>
      <c r="DK9" s="765"/>
      <c r="DL9" s="763" t="s">
        <v>555</v>
      </c>
      <c r="DM9" s="764"/>
      <c r="DN9" s="764"/>
      <c r="DO9" s="764"/>
      <c r="DP9" s="765"/>
      <c r="DQ9" s="763" t="s">
        <v>555</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553</v>
      </c>
      <c r="BT10" s="761"/>
      <c r="BU10" s="761"/>
      <c r="BV10" s="761"/>
      <c r="BW10" s="761"/>
      <c r="BX10" s="761"/>
      <c r="BY10" s="761"/>
      <c r="BZ10" s="761"/>
      <c r="CA10" s="761"/>
      <c r="CB10" s="761"/>
      <c r="CC10" s="761"/>
      <c r="CD10" s="761"/>
      <c r="CE10" s="761"/>
      <c r="CF10" s="761"/>
      <c r="CG10" s="762"/>
      <c r="CH10" s="763">
        <v>0</v>
      </c>
      <c r="CI10" s="764"/>
      <c r="CJ10" s="764"/>
      <c r="CK10" s="764"/>
      <c r="CL10" s="765"/>
      <c r="CM10" s="763">
        <v>20</v>
      </c>
      <c r="CN10" s="764"/>
      <c r="CO10" s="764"/>
      <c r="CP10" s="764"/>
      <c r="CQ10" s="765"/>
      <c r="CR10" s="763">
        <v>2</v>
      </c>
      <c r="CS10" s="764"/>
      <c r="CT10" s="764"/>
      <c r="CU10" s="764"/>
      <c r="CV10" s="765"/>
      <c r="CW10" s="763" t="s">
        <v>555</v>
      </c>
      <c r="CX10" s="764"/>
      <c r="CY10" s="764"/>
      <c r="CZ10" s="764"/>
      <c r="DA10" s="765"/>
      <c r="DB10" s="763" t="s">
        <v>555</v>
      </c>
      <c r="DC10" s="764"/>
      <c r="DD10" s="764"/>
      <c r="DE10" s="764"/>
      <c r="DF10" s="765"/>
      <c r="DG10" s="763" t="s">
        <v>555</v>
      </c>
      <c r="DH10" s="764"/>
      <c r="DI10" s="764"/>
      <c r="DJ10" s="764"/>
      <c r="DK10" s="765"/>
      <c r="DL10" s="763" t="s">
        <v>555</v>
      </c>
      <c r="DM10" s="764"/>
      <c r="DN10" s="764"/>
      <c r="DO10" s="764"/>
      <c r="DP10" s="765"/>
      <c r="DQ10" s="763" t="s">
        <v>555</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554</v>
      </c>
      <c r="BT11" s="761"/>
      <c r="BU11" s="761"/>
      <c r="BV11" s="761"/>
      <c r="BW11" s="761"/>
      <c r="BX11" s="761"/>
      <c r="BY11" s="761"/>
      <c r="BZ11" s="761"/>
      <c r="CA11" s="761"/>
      <c r="CB11" s="761"/>
      <c r="CC11" s="761"/>
      <c r="CD11" s="761"/>
      <c r="CE11" s="761"/>
      <c r="CF11" s="761"/>
      <c r="CG11" s="762"/>
      <c r="CH11" s="763">
        <v>-54</v>
      </c>
      <c r="CI11" s="764"/>
      <c r="CJ11" s="764"/>
      <c r="CK11" s="764"/>
      <c r="CL11" s="765"/>
      <c r="CM11" s="763">
        <v>21</v>
      </c>
      <c r="CN11" s="764"/>
      <c r="CO11" s="764"/>
      <c r="CP11" s="764"/>
      <c r="CQ11" s="765"/>
      <c r="CR11" s="763">
        <v>80</v>
      </c>
      <c r="CS11" s="764"/>
      <c r="CT11" s="764"/>
      <c r="CU11" s="764"/>
      <c r="CV11" s="765"/>
      <c r="CW11" s="763" t="s">
        <v>555</v>
      </c>
      <c r="CX11" s="764"/>
      <c r="CY11" s="764"/>
      <c r="CZ11" s="764"/>
      <c r="DA11" s="765"/>
      <c r="DB11" s="763" t="s">
        <v>555</v>
      </c>
      <c r="DC11" s="764"/>
      <c r="DD11" s="764"/>
      <c r="DE11" s="764"/>
      <c r="DF11" s="765"/>
      <c r="DG11" s="763" t="s">
        <v>555</v>
      </c>
      <c r="DH11" s="764"/>
      <c r="DI11" s="764"/>
      <c r="DJ11" s="764"/>
      <c r="DK11" s="765"/>
      <c r="DL11" s="763" t="s">
        <v>555</v>
      </c>
      <c r="DM11" s="764"/>
      <c r="DN11" s="764"/>
      <c r="DO11" s="764"/>
      <c r="DP11" s="765"/>
      <c r="DQ11" s="763" t="s">
        <v>555</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39215</v>
      </c>
      <c r="R23" s="780"/>
      <c r="S23" s="780"/>
      <c r="T23" s="780"/>
      <c r="U23" s="780"/>
      <c r="V23" s="780">
        <v>38084</v>
      </c>
      <c r="W23" s="780"/>
      <c r="X23" s="780"/>
      <c r="Y23" s="780"/>
      <c r="Z23" s="780"/>
      <c r="AA23" s="780">
        <v>1131</v>
      </c>
      <c r="AB23" s="780"/>
      <c r="AC23" s="780"/>
      <c r="AD23" s="780"/>
      <c r="AE23" s="781"/>
      <c r="AF23" s="782">
        <v>1065</v>
      </c>
      <c r="AG23" s="780"/>
      <c r="AH23" s="780"/>
      <c r="AI23" s="780"/>
      <c r="AJ23" s="783"/>
      <c r="AK23" s="784"/>
      <c r="AL23" s="785"/>
      <c r="AM23" s="785"/>
      <c r="AN23" s="785"/>
      <c r="AO23" s="785"/>
      <c r="AP23" s="780">
        <v>42816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5565</v>
      </c>
      <c r="R28" s="810"/>
      <c r="S28" s="810"/>
      <c r="T28" s="810"/>
      <c r="U28" s="810"/>
      <c r="V28" s="810">
        <v>5478</v>
      </c>
      <c r="W28" s="810"/>
      <c r="X28" s="810"/>
      <c r="Y28" s="810"/>
      <c r="Z28" s="810"/>
      <c r="AA28" s="810">
        <v>87</v>
      </c>
      <c r="AB28" s="810"/>
      <c r="AC28" s="810"/>
      <c r="AD28" s="810"/>
      <c r="AE28" s="811"/>
      <c r="AF28" s="812">
        <v>87</v>
      </c>
      <c r="AG28" s="810"/>
      <c r="AH28" s="810"/>
      <c r="AI28" s="810"/>
      <c r="AJ28" s="813"/>
      <c r="AK28" s="814">
        <v>526</v>
      </c>
      <c r="AL28" s="815"/>
      <c r="AM28" s="815"/>
      <c r="AN28" s="815"/>
      <c r="AO28" s="815"/>
      <c r="AP28" s="815" t="s">
        <v>555</v>
      </c>
      <c r="AQ28" s="815"/>
      <c r="AR28" s="815"/>
      <c r="AS28" s="815"/>
      <c r="AT28" s="815"/>
      <c r="AU28" s="815" t="s">
        <v>555</v>
      </c>
      <c r="AV28" s="815"/>
      <c r="AW28" s="815"/>
      <c r="AX28" s="815"/>
      <c r="AY28" s="815"/>
      <c r="AZ28" s="816" t="s">
        <v>555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444</v>
      </c>
      <c r="R29" s="771"/>
      <c r="S29" s="771"/>
      <c r="T29" s="771"/>
      <c r="U29" s="771"/>
      <c r="V29" s="771">
        <v>443</v>
      </c>
      <c r="W29" s="771"/>
      <c r="X29" s="771"/>
      <c r="Y29" s="771"/>
      <c r="Z29" s="771"/>
      <c r="AA29" s="771">
        <v>1</v>
      </c>
      <c r="AB29" s="771"/>
      <c r="AC29" s="771"/>
      <c r="AD29" s="771"/>
      <c r="AE29" s="772"/>
      <c r="AF29" s="773">
        <v>1</v>
      </c>
      <c r="AG29" s="774"/>
      <c r="AH29" s="774"/>
      <c r="AI29" s="774"/>
      <c r="AJ29" s="775"/>
      <c r="AK29" s="821">
        <v>221</v>
      </c>
      <c r="AL29" s="817"/>
      <c r="AM29" s="817"/>
      <c r="AN29" s="817"/>
      <c r="AO29" s="817"/>
      <c r="AP29" s="817">
        <v>52</v>
      </c>
      <c r="AQ29" s="817"/>
      <c r="AR29" s="817"/>
      <c r="AS29" s="817"/>
      <c r="AT29" s="817"/>
      <c r="AU29" s="817">
        <v>34</v>
      </c>
      <c r="AV29" s="817"/>
      <c r="AW29" s="817"/>
      <c r="AX29" s="817"/>
      <c r="AY29" s="817"/>
      <c r="AZ29" s="818" t="s">
        <v>555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793</v>
      </c>
      <c r="R30" s="771"/>
      <c r="S30" s="771"/>
      <c r="T30" s="771"/>
      <c r="U30" s="771"/>
      <c r="V30" s="771">
        <v>791</v>
      </c>
      <c r="W30" s="771"/>
      <c r="X30" s="771"/>
      <c r="Y30" s="771"/>
      <c r="Z30" s="771"/>
      <c r="AA30" s="771">
        <v>2</v>
      </c>
      <c r="AB30" s="771"/>
      <c r="AC30" s="771"/>
      <c r="AD30" s="771"/>
      <c r="AE30" s="772"/>
      <c r="AF30" s="773">
        <v>2</v>
      </c>
      <c r="AG30" s="774"/>
      <c r="AH30" s="774"/>
      <c r="AI30" s="774"/>
      <c r="AJ30" s="775"/>
      <c r="AK30" s="821">
        <v>224</v>
      </c>
      <c r="AL30" s="817"/>
      <c r="AM30" s="817"/>
      <c r="AN30" s="817"/>
      <c r="AO30" s="817"/>
      <c r="AP30" s="817" t="s">
        <v>555</v>
      </c>
      <c r="AQ30" s="817"/>
      <c r="AR30" s="817"/>
      <c r="AS30" s="817"/>
      <c r="AT30" s="817"/>
      <c r="AU30" s="817" t="s">
        <v>555</v>
      </c>
      <c r="AV30" s="817"/>
      <c r="AW30" s="817"/>
      <c r="AX30" s="817"/>
      <c r="AY30" s="817"/>
      <c r="AZ30" s="818" t="s">
        <v>555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6651</v>
      </c>
      <c r="R31" s="771"/>
      <c r="S31" s="771"/>
      <c r="T31" s="771"/>
      <c r="U31" s="771"/>
      <c r="V31" s="771">
        <v>6599</v>
      </c>
      <c r="W31" s="771"/>
      <c r="X31" s="771"/>
      <c r="Y31" s="771"/>
      <c r="Z31" s="771"/>
      <c r="AA31" s="771">
        <v>52</v>
      </c>
      <c r="AB31" s="771"/>
      <c r="AC31" s="771"/>
      <c r="AD31" s="771"/>
      <c r="AE31" s="772"/>
      <c r="AF31" s="773">
        <v>52</v>
      </c>
      <c r="AG31" s="774"/>
      <c r="AH31" s="774"/>
      <c r="AI31" s="774"/>
      <c r="AJ31" s="775"/>
      <c r="AK31" s="821">
        <v>973</v>
      </c>
      <c r="AL31" s="817"/>
      <c r="AM31" s="817"/>
      <c r="AN31" s="817"/>
      <c r="AO31" s="817"/>
      <c r="AP31" s="817" t="s">
        <v>555</v>
      </c>
      <c r="AQ31" s="817"/>
      <c r="AR31" s="817"/>
      <c r="AS31" s="817"/>
      <c r="AT31" s="817"/>
      <c r="AU31" s="817" t="s">
        <v>555</v>
      </c>
      <c r="AV31" s="817"/>
      <c r="AW31" s="817"/>
      <c r="AX31" s="817"/>
      <c r="AY31" s="817"/>
      <c r="AZ31" s="818" t="s">
        <v>555</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1432</v>
      </c>
      <c r="R32" s="771"/>
      <c r="S32" s="771"/>
      <c r="T32" s="771"/>
      <c r="U32" s="771"/>
      <c r="V32" s="771">
        <v>1356</v>
      </c>
      <c r="W32" s="771"/>
      <c r="X32" s="771"/>
      <c r="Y32" s="771"/>
      <c r="Z32" s="771"/>
      <c r="AA32" s="771">
        <v>76</v>
      </c>
      <c r="AB32" s="771"/>
      <c r="AC32" s="771"/>
      <c r="AD32" s="771"/>
      <c r="AE32" s="772"/>
      <c r="AF32" s="773">
        <v>1094</v>
      </c>
      <c r="AG32" s="774"/>
      <c r="AH32" s="774"/>
      <c r="AI32" s="774"/>
      <c r="AJ32" s="775"/>
      <c r="AK32" s="821">
        <v>242</v>
      </c>
      <c r="AL32" s="817"/>
      <c r="AM32" s="817"/>
      <c r="AN32" s="817"/>
      <c r="AO32" s="817"/>
      <c r="AP32" s="817">
        <v>2881</v>
      </c>
      <c r="AQ32" s="817"/>
      <c r="AR32" s="817"/>
      <c r="AS32" s="817"/>
      <c r="AT32" s="817"/>
      <c r="AU32" s="817">
        <v>1798</v>
      </c>
      <c r="AV32" s="817"/>
      <c r="AW32" s="817"/>
      <c r="AX32" s="817"/>
      <c r="AY32" s="817"/>
      <c r="AZ32" s="818" t="s">
        <v>555</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1779</v>
      </c>
      <c r="R33" s="771"/>
      <c r="S33" s="771"/>
      <c r="T33" s="771"/>
      <c r="U33" s="771"/>
      <c r="V33" s="771">
        <v>1657</v>
      </c>
      <c r="W33" s="771"/>
      <c r="X33" s="771"/>
      <c r="Y33" s="771"/>
      <c r="Z33" s="771"/>
      <c r="AA33" s="771">
        <v>122</v>
      </c>
      <c r="AB33" s="771"/>
      <c r="AC33" s="771"/>
      <c r="AD33" s="771"/>
      <c r="AE33" s="772"/>
      <c r="AF33" s="773">
        <v>578</v>
      </c>
      <c r="AG33" s="774"/>
      <c r="AH33" s="774"/>
      <c r="AI33" s="774"/>
      <c r="AJ33" s="775"/>
      <c r="AK33" s="821">
        <v>732</v>
      </c>
      <c r="AL33" s="817"/>
      <c r="AM33" s="817"/>
      <c r="AN33" s="817"/>
      <c r="AO33" s="817"/>
      <c r="AP33" s="817">
        <v>7413</v>
      </c>
      <c r="AQ33" s="817"/>
      <c r="AR33" s="817"/>
      <c r="AS33" s="817"/>
      <c r="AT33" s="817"/>
      <c r="AU33" s="817">
        <v>4144</v>
      </c>
      <c r="AV33" s="817"/>
      <c r="AW33" s="817"/>
      <c r="AX33" s="817"/>
      <c r="AY33" s="817"/>
      <c r="AZ33" s="818" t="s">
        <v>555</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72</v>
      </c>
      <c r="R34" s="771"/>
      <c r="S34" s="771"/>
      <c r="T34" s="771"/>
      <c r="U34" s="771"/>
      <c r="V34" s="771">
        <v>72</v>
      </c>
      <c r="W34" s="771"/>
      <c r="X34" s="771"/>
      <c r="Y34" s="771"/>
      <c r="Z34" s="771"/>
      <c r="AA34" s="771" t="s">
        <v>555</v>
      </c>
      <c r="AB34" s="771"/>
      <c r="AC34" s="771"/>
      <c r="AD34" s="771"/>
      <c r="AE34" s="772"/>
      <c r="AF34" s="773" t="s">
        <v>122</v>
      </c>
      <c r="AG34" s="774"/>
      <c r="AH34" s="774"/>
      <c r="AI34" s="774"/>
      <c r="AJ34" s="775"/>
      <c r="AK34" s="821">
        <v>11</v>
      </c>
      <c r="AL34" s="817"/>
      <c r="AM34" s="817"/>
      <c r="AN34" s="817"/>
      <c r="AO34" s="817"/>
      <c r="AP34" s="817">
        <v>419</v>
      </c>
      <c r="AQ34" s="817"/>
      <c r="AR34" s="817"/>
      <c r="AS34" s="817"/>
      <c r="AT34" s="817"/>
      <c r="AU34" s="817">
        <v>169</v>
      </c>
      <c r="AV34" s="817"/>
      <c r="AW34" s="817"/>
      <c r="AX34" s="817"/>
      <c r="AY34" s="817"/>
      <c r="AZ34" s="818" t="s">
        <v>555</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1814</v>
      </c>
      <c r="AG63" s="831"/>
      <c r="AH63" s="831"/>
      <c r="AI63" s="831"/>
      <c r="AJ63" s="832"/>
      <c r="AK63" s="833"/>
      <c r="AL63" s="828"/>
      <c r="AM63" s="828"/>
      <c r="AN63" s="828"/>
      <c r="AO63" s="828"/>
      <c r="AP63" s="831">
        <v>10765</v>
      </c>
      <c r="AQ63" s="831"/>
      <c r="AR63" s="831"/>
      <c r="AS63" s="831"/>
      <c r="AT63" s="831"/>
      <c r="AU63" s="831">
        <v>6145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556</v>
      </c>
      <c r="C68" s="857"/>
      <c r="D68" s="857"/>
      <c r="E68" s="857"/>
      <c r="F68" s="857"/>
      <c r="G68" s="857"/>
      <c r="H68" s="857"/>
      <c r="I68" s="857"/>
      <c r="J68" s="857"/>
      <c r="K68" s="857"/>
      <c r="L68" s="857"/>
      <c r="M68" s="857"/>
      <c r="N68" s="857"/>
      <c r="O68" s="857"/>
      <c r="P68" s="858"/>
      <c r="Q68" s="859">
        <v>3806</v>
      </c>
      <c r="R68" s="853"/>
      <c r="S68" s="853"/>
      <c r="T68" s="853"/>
      <c r="U68" s="853"/>
      <c r="V68" s="853">
        <v>3688</v>
      </c>
      <c r="W68" s="853"/>
      <c r="X68" s="853"/>
      <c r="Y68" s="853"/>
      <c r="Z68" s="853"/>
      <c r="AA68" s="853">
        <v>118</v>
      </c>
      <c r="AB68" s="853"/>
      <c r="AC68" s="853"/>
      <c r="AD68" s="853"/>
      <c r="AE68" s="853"/>
      <c r="AF68" s="853">
        <v>118</v>
      </c>
      <c r="AG68" s="853"/>
      <c r="AH68" s="853"/>
      <c r="AI68" s="853"/>
      <c r="AJ68" s="853"/>
      <c r="AK68" s="853" t="s">
        <v>555</v>
      </c>
      <c r="AL68" s="853"/>
      <c r="AM68" s="853"/>
      <c r="AN68" s="853"/>
      <c r="AO68" s="853"/>
      <c r="AP68" s="853">
        <v>14</v>
      </c>
      <c r="AQ68" s="853"/>
      <c r="AR68" s="853"/>
      <c r="AS68" s="853"/>
      <c r="AT68" s="853"/>
      <c r="AU68" s="853">
        <v>10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557</v>
      </c>
      <c r="C69" s="861"/>
      <c r="D69" s="861"/>
      <c r="E69" s="861"/>
      <c r="F69" s="861"/>
      <c r="G69" s="861"/>
      <c r="H69" s="861"/>
      <c r="I69" s="861"/>
      <c r="J69" s="861"/>
      <c r="K69" s="861"/>
      <c r="L69" s="861"/>
      <c r="M69" s="861"/>
      <c r="N69" s="861"/>
      <c r="O69" s="861"/>
      <c r="P69" s="862"/>
      <c r="Q69" s="863">
        <v>9448</v>
      </c>
      <c r="R69" s="817"/>
      <c r="S69" s="817"/>
      <c r="T69" s="817"/>
      <c r="U69" s="817"/>
      <c r="V69" s="817">
        <v>7971</v>
      </c>
      <c r="W69" s="817"/>
      <c r="X69" s="817"/>
      <c r="Y69" s="817"/>
      <c r="Z69" s="817"/>
      <c r="AA69" s="817">
        <v>1477</v>
      </c>
      <c r="AB69" s="817"/>
      <c r="AC69" s="817"/>
      <c r="AD69" s="817"/>
      <c r="AE69" s="817"/>
      <c r="AF69" s="817">
        <v>1477</v>
      </c>
      <c r="AG69" s="817"/>
      <c r="AH69" s="817"/>
      <c r="AI69" s="817"/>
      <c r="AJ69" s="817"/>
      <c r="AK69" s="817">
        <v>199</v>
      </c>
      <c r="AL69" s="817"/>
      <c r="AM69" s="817"/>
      <c r="AN69" s="817"/>
      <c r="AO69" s="817"/>
      <c r="AP69" s="817" t="s">
        <v>555</v>
      </c>
      <c r="AQ69" s="817"/>
      <c r="AR69" s="817"/>
      <c r="AS69" s="817"/>
      <c r="AT69" s="817"/>
      <c r="AU69" s="817" t="s">
        <v>555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558</v>
      </c>
      <c r="C70" s="861"/>
      <c r="D70" s="861"/>
      <c r="E70" s="861"/>
      <c r="F70" s="861"/>
      <c r="G70" s="861"/>
      <c r="H70" s="861"/>
      <c r="I70" s="861"/>
      <c r="J70" s="861"/>
      <c r="K70" s="861"/>
      <c r="L70" s="861"/>
      <c r="M70" s="861"/>
      <c r="N70" s="861"/>
      <c r="O70" s="861"/>
      <c r="P70" s="862"/>
      <c r="Q70" s="863">
        <v>82</v>
      </c>
      <c r="R70" s="817"/>
      <c r="S70" s="817"/>
      <c r="T70" s="817"/>
      <c r="U70" s="817"/>
      <c r="V70" s="817">
        <v>76</v>
      </c>
      <c r="W70" s="817"/>
      <c r="X70" s="817"/>
      <c r="Y70" s="817"/>
      <c r="Z70" s="817"/>
      <c r="AA70" s="817">
        <v>6</v>
      </c>
      <c r="AB70" s="817"/>
      <c r="AC70" s="817"/>
      <c r="AD70" s="817"/>
      <c r="AE70" s="817"/>
      <c r="AF70" s="817">
        <v>6</v>
      </c>
      <c r="AG70" s="817"/>
      <c r="AH70" s="817"/>
      <c r="AI70" s="817"/>
      <c r="AJ70" s="817"/>
      <c r="AK70" s="817">
        <v>20</v>
      </c>
      <c r="AL70" s="817"/>
      <c r="AM70" s="817"/>
      <c r="AN70" s="817"/>
      <c r="AO70" s="817"/>
      <c r="AP70" s="817" t="s">
        <v>555</v>
      </c>
      <c r="AQ70" s="817"/>
      <c r="AR70" s="817"/>
      <c r="AS70" s="817"/>
      <c r="AT70" s="817"/>
      <c r="AU70" s="817" t="s">
        <v>555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559</v>
      </c>
      <c r="C71" s="861"/>
      <c r="D71" s="861"/>
      <c r="E71" s="861"/>
      <c r="F71" s="861"/>
      <c r="G71" s="861"/>
      <c r="H71" s="861"/>
      <c r="I71" s="861"/>
      <c r="J71" s="861"/>
      <c r="K71" s="861"/>
      <c r="L71" s="861"/>
      <c r="M71" s="861"/>
      <c r="N71" s="861"/>
      <c r="O71" s="861"/>
      <c r="P71" s="862"/>
      <c r="Q71" s="863">
        <v>229</v>
      </c>
      <c r="R71" s="817"/>
      <c r="S71" s="817"/>
      <c r="T71" s="817"/>
      <c r="U71" s="817"/>
      <c r="V71" s="817">
        <v>223</v>
      </c>
      <c r="W71" s="817"/>
      <c r="X71" s="817"/>
      <c r="Y71" s="817"/>
      <c r="Z71" s="817"/>
      <c r="AA71" s="817">
        <v>6</v>
      </c>
      <c r="AB71" s="817"/>
      <c r="AC71" s="817"/>
      <c r="AD71" s="817"/>
      <c r="AE71" s="817"/>
      <c r="AF71" s="817">
        <v>6</v>
      </c>
      <c r="AG71" s="817"/>
      <c r="AH71" s="817"/>
      <c r="AI71" s="817"/>
      <c r="AJ71" s="817"/>
      <c r="AK71" s="817">
        <v>12</v>
      </c>
      <c r="AL71" s="817"/>
      <c r="AM71" s="817"/>
      <c r="AN71" s="817"/>
      <c r="AO71" s="817"/>
      <c r="AP71" s="817" t="s">
        <v>555</v>
      </c>
      <c r="AQ71" s="817"/>
      <c r="AR71" s="817"/>
      <c r="AS71" s="817"/>
      <c r="AT71" s="817"/>
      <c r="AU71" s="817" t="s">
        <v>555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560</v>
      </c>
      <c r="C72" s="861"/>
      <c r="D72" s="861"/>
      <c r="E72" s="861"/>
      <c r="F72" s="861"/>
      <c r="G72" s="861"/>
      <c r="H72" s="861"/>
      <c r="I72" s="861"/>
      <c r="J72" s="861"/>
      <c r="K72" s="861"/>
      <c r="L72" s="861"/>
      <c r="M72" s="861"/>
      <c r="N72" s="861"/>
      <c r="O72" s="861"/>
      <c r="P72" s="862"/>
      <c r="Q72" s="863">
        <v>171510</v>
      </c>
      <c r="R72" s="817"/>
      <c r="S72" s="817"/>
      <c r="T72" s="817"/>
      <c r="U72" s="817"/>
      <c r="V72" s="817">
        <v>169101</v>
      </c>
      <c r="W72" s="817"/>
      <c r="X72" s="817"/>
      <c r="Y72" s="817"/>
      <c r="Z72" s="817"/>
      <c r="AA72" s="817">
        <v>2409</v>
      </c>
      <c r="AB72" s="817"/>
      <c r="AC72" s="817"/>
      <c r="AD72" s="817"/>
      <c r="AE72" s="817"/>
      <c r="AF72" s="817">
        <v>2409</v>
      </c>
      <c r="AG72" s="817"/>
      <c r="AH72" s="817"/>
      <c r="AI72" s="817"/>
      <c r="AJ72" s="817"/>
      <c r="AK72" s="817" t="s">
        <v>555</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5196</v>
      </c>
      <c r="AG88" s="831"/>
      <c r="AH88" s="831"/>
      <c r="AI88" s="831"/>
      <c r="AJ88" s="831"/>
      <c r="AK88" s="828"/>
      <c r="AL88" s="828"/>
      <c r="AM88" s="828"/>
      <c r="AN88" s="828"/>
      <c r="AO88" s="828"/>
      <c r="AP88" s="831">
        <v>14</v>
      </c>
      <c r="AQ88" s="831"/>
      <c r="AR88" s="831"/>
      <c r="AS88" s="831"/>
      <c r="AT88" s="831"/>
      <c r="AU88" s="831">
        <v>10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283</v>
      </c>
      <c r="CS102" s="839"/>
      <c r="CT102" s="839"/>
      <c r="CU102" s="839"/>
      <c r="CV102" s="878"/>
      <c r="CW102" s="877" t="s">
        <v>555</v>
      </c>
      <c r="CX102" s="839"/>
      <c r="CY102" s="839"/>
      <c r="CZ102" s="839"/>
      <c r="DA102" s="878"/>
      <c r="DB102" s="877" t="s">
        <v>555</v>
      </c>
      <c r="DC102" s="839"/>
      <c r="DD102" s="839"/>
      <c r="DE102" s="839"/>
      <c r="DF102" s="878"/>
      <c r="DG102" s="877" t="s">
        <v>555</v>
      </c>
      <c r="DH102" s="839"/>
      <c r="DI102" s="839"/>
      <c r="DJ102" s="839"/>
      <c r="DK102" s="878"/>
      <c r="DL102" s="877" t="s">
        <v>555</v>
      </c>
      <c r="DM102" s="839"/>
      <c r="DN102" s="839"/>
      <c r="DO102" s="839"/>
      <c r="DP102" s="878"/>
      <c r="DQ102" s="877" t="s">
        <v>555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3802983</v>
      </c>
      <c r="AB110" s="887"/>
      <c r="AC110" s="887"/>
      <c r="AD110" s="887"/>
      <c r="AE110" s="888"/>
      <c r="AF110" s="889">
        <v>3969289</v>
      </c>
      <c r="AG110" s="887"/>
      <c r="AH110" s="887"/>
      <c r="AI110" s="887"/>
      <c r="AJ110" s="888"/>
      <c r="AK110" s="889">
        <v>4066751</v>
      </c>
      <c r="AL110" s="887"/>
      <c r="AM110" s="887"/>
      <c r="AN110" s="887"/>
      <c r="AO110" s="888"/>
      <c r="AP110" s="890">
        <v>26.9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44577578</v>
      </c>
      <c r="BR110" s="918"/>
      <c r="BS110" s="918"/>
      <c r="BT110" s="918"/>
      <c r="BU110" s="918"/>
      <c r="BV110" s="918">
        <v>43193785</v>
      </c>
      <c r="BW110" s="918"/>
      <c r="BX110" s="918"/>
      <c r="BY110" s="918"/>
      <c r="BZ110" s="918"/>
      <c r="CA110" s="918">
        <v>42816172</v>
      </c>
      <c r="CB110" s="918"/>
      <c r="CC110" s="918"/>
      <c r="CD110" s="918"/>
      <c r="CE110" s="918"/>
      <c r="CF110" s="931">
        <v>282.89999999999998</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9979</v>
      </c>
      <c r="BR111" s="913"/>
      <c r="BS111" s="913"/>
      <c r="BT111" s="913"/>
      <c r="BU111" s="913"/>
      <c r="BV111" s="913">
        <v>5960</v>
      </c>
      <c r="BW111" s="913"/>
      <c r="BX111" s="913"/>
      <c r="BY111" s="913"/>
      <c r="BZ111" s="913"/>
      <c r="CA111" s="913">
        <v>2910</v>
      </c>
      <c r="CB111" s="913"/>
      <c r="CC111" s="913"/>
      <c r="CD111" s="913"/>
      <c r="CE111" s="913"/>
      <c r="CF111" s="907">
        <v>0</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6093757</v>
      </c>
      <c r="BR112" s="913"/>
      <c r="BS112" s="913"/>
      <c r="BT112" s="913"/>
      <c r="BU112" s="913"/>
      <c r="BV112" s="913">
        <v>5997456</v>
      </c>
      <c r="BW112" s="913"/>
      <c r="BX112" s="913"/>
      <c r="BY112" s="913"/>
      <c r="BZ112" s="913"/>
      <c r="CA112" s="913">
        <v>6144778</v>
      </c>
      <c r="CB112" s="913"/>
      <c r="CC112" s="913"/>
      <c r="CD112" s="913"/>
      <c r="CE112" s="913"/>
      <c r="CF112" s="907">
        <v>40.6</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698145</v>
      </c>
      <c r="AB113" s="925"/>
      <c r="AC113" s="925"/>
      <c r="AD113" s="925"/>
      <c r="AE113" s="926"/>
      <c r="AF113" s="927">
        <v>788204</v>
      </c>
      <c r="AG113" s="925"/>
      <c r="AH113" s="925"/>
      <c r="AI113" s="925"/>
      <c r="AJ113" s="926"/>
      <c r="AK113" s="927">
        <v>770512</v>
      </c>
      <c r="AL113" s="925"/>
      <c r="AM113" s="925"/>
      <c r="AN113" s="925"/>
      <c r="AO113" s="926"/>
      <c r="AP113" s="928">
        <v>5.0999999999999996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35659</v>
      </c>
      <c r="BR113" s="913"/>
      <c r="BS113" s="913"/>
      <c r="BT113" s="913"/>
      <c r="BU113" s="913"/>
      <c r="BV113" s="913">
        <v>19151</v>
      </c>
      <c r="BW113" s="913"/>
      <c r="BX113" s="913"/>
      <c r="BY113" s="913"/>
      <c r="BZ113" s="913"/>
      <c r="CA113" s="913">
        <v>10316</v>
      </c>
      <c r="CB113" s="913"/>
      <c r="CC113" s="913"/>
      <c r="CD113" s="913"/>
      <c r="CE113" s="913"/>
      <c r="CF113" s="907">
        <v>0.1</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9979</v>
      </c>
      <c r="DH113" s="946"/>
      <c r="DI113" s="946"/>
      <c r="DJ113" s="946"/>
      <c r="DK113" s="947"/>
      <c r="DL113" s="948">
        <v>5960</v>
      </c>
      <c r="DM113" s="946"/>
      <c r="DN113" s="946"/>
      <c r="DO113" s="946"/>
      <c r="DP113" s="947"/>
      <c r="DQ113" s="948">
        <v>2910</v>
      </c>
      <c r="DR113" s="946"/>
      <c r="DS113" s="946"/>
      <c r="DT113" s="946"/>
      <c r="DU113" s="947"/>
      <c r="DV113" s="949">
        <v>0</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18729</v>
      </c>
      <c r="AB114" s="946"/>
      <c r="AC114" s="946"/>
      <c r="AD114" s="946"/>
      <c r="AE114" s="947"/>
      <c r="AF114" s="948">
        <v>16920</v>
      </c>
      <c r="AG114" s="946"/>
      <c r="AH114" s="946"/>
      <c r="AI114" s="946"/>
      <c r="AJ114" s="947"/>
      <c r="AK114" s="948">
        <v>9048</v>
      </c>
      <c r="AL114" s="946"/>
      <c r="AM114" s="946"/>
      <c r="AN114" s="946"/>
      <c r="AO114" s="947"/>
      <c r="AP114" s="949">
        <v>0.1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4010530</v>
      </c>
      <c r="BR114" s="913"/>
      <c r="BS114" s="913"/>
      <c r="BT114" s="913"/>
      <c r="BU114" s="913"/>
      <c r="BV114" s="913">
        <v>4056476</v>
      </c>
      <c r="BW114" s="913"/>
      <c r="BX114" s="913"/>
      <c r="BY114" s="913"/>
      <c r="BZ114" s="913"/>
      <c r="CA114" s="913">
        <v>3776687</v>
      </c>
      <c r="CB114" s="913"/>
      <c r="CC114" s="913"/>
      <c r="CD114" s="913"/>
      <c r="CE114" s="913"/>
      <c r="CF114" s="907">
        <v>25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5158</v>
      </c>
      <c r="AB115" s="925"/>
      <c r="AC115" s="925"/>
      <c r="AD115" s="925"/>
      <c r="AE115" s="926"/>
      <c r="AF115" s="927">
        <v>4191</v>
      </c>
      <c r="AG115" s="925"/>
      <c r="AH115" s="925"/>
      <c r="AI115" s="925"/>
      <c r="AJ115" s="926"/>
      <c r="AK115" s="927">
        <v>3155</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99</v>
      </c>
      <c r="AB116" s="946"/>
      <c r="AC116" s="946"/>
      <c r="AD116" s="946"/>
      <c r="AE116" s="947"/>
      <c r="AF116" s="948">
        <v>172</v>
      </c>
      <c r="AG116" s="946"/>
      <c r="AH116" s="946"/>
      <c r="AI116" s="946"/>
      <c r="AJ116" s="947"/>
      <c r="AK116" s="948">
        <v>305</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4525114</v>
      </c>
      <c r="AB117" s="966"/>
      <c r="AC117" s="966"/>
      <c r="AD117" s="966"/>
      <c r="AE117" s="967"/>
      <c r="AF117" s="968">
        <v>4778776</v>
      </c>
      <c r="AG117" s="966"/>
      <c r="AH117" s="966"/>
      <c r="AI117" s="966"/>
      <c r="AJ117" s="967"/>
      <c r="AK117" s="968">
        <v>4849771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54727503</v>
      </c>
      <c r="BR119" s="987"/>
      <c r="BS119" s="987"/>
      <c r="BT119" s="987"/>
      <c r="BU119" s="987"/>
      <c r="BV119" s="987">
        <v>53272828</v>
      </c>
      <c r="BW119" s="987"/>
      <c r="BX119" s="987"/>
      <c r="BY119" s="987"/>
      <c r="BZ119" s="987"/>
      <c r="CA119" s="987">
        <v>52750863</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14689634</v>
      </c>
      <c r="BR120" s="918"/>
      <c r="BS120" s="918"/>
      <c r="BT120" s="918"/>
      <c r="BU120" s="918"/>
      <c r="BV120" s="918">
        <v>14008199</v>
      </c>
      <c r="BW120" s="918"/>
      <c r="BX120" s="918"/>
      <c r="BY120" s="918"/>
      <c r="BZ120" s="918"/>
      <c r="CA120" s="918">
        <v>14058305</v>
      </c>
      <c r="CB120" s="918"/>
      <c r="CC120" s="918"/>
      <c r="CD120" s="918"/>
      <c r="CE120" s="918"/>
      <c r="CF120" s="931">
        <v>92.9</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3225020</v>
      </c>
      <c r="DH120" s="918"/>
      <c r="DI120" s="918"/>
      <c r="DJ120" s="918"/>
      <c r="DK120" s="918"/>
      <c r="DL120" s="918">
        <v>3152049</v>
      </c>
      <c r="DM120" s="918"/>
      <c r="DN120" s="918"/>
      <c r="DO120" s="918"/>
      <c r="DP120" s="918"/>
      <c r="DQ120" s="918">
        <v>4143647</v>
      </c>
      <c r="DR120" s="918"/>
      <c r="DS120" s="918"/>
      <c r="DT120" s="918"/>
      <c r="DU120" s="918"/>
      <c r="DV120" s="919">
        <v>27.4</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5158</v>
      </c>
      <c r="AB121" s="946"/>
      <c r="AC121" s="946"/>
      <c r="AD121" s="946"/>
      <c r="AE121" s="947"/>
      <c r="AF121" s="948">
        <v>4191</v>
      </c>
      <c r="AG121" s="946"/>
      <c r="AH121" s="946"/>
      <c r="AI121" s="946"/>
      <c r="AJ121" s="947"/>
      <c r="AK121" s="948">
        <v>3155</v>
      </c>
      <c r="AL121" s="946"/>
      <c r="AM121" s="946"/>
      <c r="AN121" s="946"/>
      <c r="AO121" s="947"/>
      <c r="AP121" s="949">
        <v>0</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494171</v>
      </c>
      <c r="BR121" s="913"/>
      <c r="BS121" s="913"/>
      <c r="BT121" s="913"/>
      <c r="BU121" s="913"/>
      <c r="BV121" s="913">
        <v>273484</v>
      </c>
      <c r="BW121" s="913"/>
      <c r="BX121" s="913"/>
      <c r="BY121" s="913"/>
      <c r="BZ121" s="913"/>
      <c r="CA121" s="913">
        <v>471997</v>
      </c>
      <c r="CB121" s="913"/>
      <c r="CC121" s="913"/>
      <c r="CD121" s="913"/>
      <c r="CE121" s="913"/>
      <c r="CF121" s="907">
        <v>3.1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1245603</v>
      </c>
      <c r="DH121" s="913"/>
      <c r="DI121" s="913"/>
      <c r="DJ121" s="913"/>
      <c r="DK121" s="913"/>
      <c r="DL121" s="913">
        <v>1397842</v>
      </c>
      <c r="DM121" s="913"/>
      <c r="DN121" s="913"/>
      <c r="DO121" s="913"/>
      <c r="DP121" s="913"/>
      <c r="DQ121" s="913">
        <v>1797677</v>
      </c>
      <c r="DR121" s="913"/>
      <c r="DS121" s="913"/>
      <c r="DT121" s="913"/>
      <c r="DU121" s="913"/>
      <c r="DV121" s="914">
        <v>11.9</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37747986</v>
      </c>
      <c r="BR122" s="987"/>
      <c r="BS122" s="987"/>
      <c r="BT122" s="987"/>
      <c r="BU122" s="987"/>
      <c r="BV122" s="987">
        <v>37329379</v>
      </c>
      <c r="BW122" s="987"/>
      <c r="BX122" s="987"/>
      <c r="BY122" s="987"/>
      <c r="BZ122" s="987"/>
      <c r="CA122" s="987">
        <v>36618534</v>
      </c>
      <c r="CB122" s="987"/>
      <c r="CC122" s="987"/>
      <c r="CD122" s="987"/>
      <c r="CE122" s="987"/>
      <c r="CF122" s="1004">
        <v>242</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224001</v>
      </c>
      <c r="DH122" s="913"/>
      <c r="DI122" s="913"/>
      <c r="DJ122" s="913"/>
      <c r="DK122" s="913"/>
      <c r="DL122" s="913">
        <v>173884</v>
      </c>
      <c r="DM122" s="913"/>
      <c r="DN122" s="913"/>
      <c r="DO122" s="913"/>
      <c r="DP122" s="913"/>
      <c r="DQ122" s="913">
        <v>169430</v>
      </c>
      <c r="DR122" s="913"/>
      <c r="DS122" s="913"/>
      <c r="DT122" s="913"/>
      <c r="DU122" s="913"/>
      <c r="DV122" s="914">
        <v>1.1000000000000001</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52931791</v>
      </c>
      <c r="BR123" s="1051"/>
      <c r="BS123" s="1051"/>
      <c r="BT123" s="1051"/>
      <c r="BU123" s="1051"/>
      <c r="BV123" s="1051">
        <v>51611062</v>
      </c>
      <c r="BW123" s="1051"/>
      <c r="BX123" s="1051"/>
      <c r="BY123" s="1051"/>
      <c r="BZ123" s="1051"/>
      <c r="CA123" s="1051">
        <v>51148836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v>42439</v>
      </c>
      <c r="DH123" s="946"/>
      <c r="DI123" s="946"/>
      <c r="DJ123" s="946"/>
      <c r="DK123" s="947"/>
      <c r="DL123" s="948">
        <v>35459</v>
      </c>
      <c r="DM123" s="946"/>
      <c r="DN123" s="946"/>
      <c r="DO123" s="946"/>
      <c r="DP123" s="947"/>
      <c r="DQ123" s="948">
        <v>34024</v>
      </c>
      <c r="DR123" s="946"/>
      <c r="DS123" s="946"/>
      <c r="DT123" s="946"/>
      <c r="DU123" s="947"/>
      <c r="DV123" s="949">
        <v>0.2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v>
      </c>
      <c r="BR124" s="1014"/>
      <c r="BS124" s="1014"/>
      <c r="BT124" s="1014"/>
      <c r="BU124" s="1014"/>
      <c r="BV124" s="1014">
        <v>11.1</v>
      </c>
      <c r="BW124" s="1014"/>
      <c r="BX124" s="1014"/>
      <c r="BY124" s="1014"/>
      <c r="BZ124" s="1014"/>
      <c r="CA124" s="1014">
        <v>10.5</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1356694</v>
      </c>
      <c r="DH124" s="973"/>
      <c r="DI124" s="973"/>
      <c r="DJ124" s="973"/>
      <c r="DK124" s="974"/>
      <c r="DL124" s="972">
        <v>1238222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61939</v>
      </c>
      <c r="AB128" s="1033"/>
      <c r="AC128" s="1033"/>
      <c r="AD128" s="1033"/>
      <c r="AE128" s="1034"/>
      <c r="AF128" s="1035">
        <v>59624</v>
      </c>
      <c r="AG128" s="1033"/>
      <c r="AH128" s="1033"/>
      <c r="AI128" s="1033"/>
      <c r="AJ128" s="1034"/>
      <c r="AK128" s="1035">
        <v>87218</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12.58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17774983</v>
      </c>
      <c r="AB129" s="946"/>
      <c r="AC129" s="946"/>
      <c r="AD129" s="946"/>
      <c r="AE129" s="947"/>
      <c r="AF129" s="948">
        <v>18010649</v>
      </c>
      <c r="AG129" s="946"/>
      <c r="AH129" s="946"/>
      <c r="AI129" s="946"/>
      <c r="AJ129" s="947"/>
      <c r="AK129" s="948">
        <v>18336727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17.579999999999998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2931872</v>
      </c>
      <c r="AB130" s="946"/>
      <c r="AC130" s="946"/>
      <c r="AD130" s="946"/>
      <c r="AE130" s="947"/>
      <c r="AF130" s="948">
        <v>3098440</v>
      </c>
      <c r="AG130" s="946"/>
      <c r="AH130" s="946"/>
      <c r="AI130" s="946"/>
      <c r="AJ130" s="947"/>
      <c r="AK130" s="948">
        <v>3202797</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14843111</v>
      </c>
      <c r="AB131" s="973"/>
      <c r="AC131" s="973"/>
      <c r="AD131" s="973"/>
      <c r="AE131" s="974"/>
      <c r="AF131" s="972">
        <v>14912209</v>
      </c>
      <c r="AG131" s="973"/>
      <c r="AH131" s="973"/>
      <c r="AI131" s="973"/>
      <c r="AJ131" s="974"/>
      <c r="AK131" s="972">
        <v>15133930</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10.5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10.316590639999999</v>
      </c>
      <c r="AB132" s="1084"/>
      <c r="AC132" s="1084"/>
      <c r="AD132" s="1084"/>
      <c r="AE132" s="1085"/>
      <c r="AF132" s="1086">
        <v>10.868356260000001</v>
      </c>
      <c r="AG132" s="1084"/>
      <c r="AH132" s="1084"/>
      <c r="AI132" s="1084"/>
      <c r="AJ132" s="1085"/>
      <c r="AK132" s="1086">
        <v>10.306353809999999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9.1</v>
      </c>
      <c r="AB133" s="1067"/>
      <c r="AC133" s="1067"/>
      <c r="AD133" s="1067"/>
      <c r="AE133" s="1068"/>
      <c r="AF133" s="1066">
        <v>10</v>
      </c>
      <c r="AG133" s="1067"/>
      <c r="AH133" s="1067"/>
      <c r="AI133" s="1067"/>
      <c r="AJ133" s="1068"/>
      <c r="AK133" s="1066">
        <v>10.4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OM1GlxQHUFMNt57i6zNPC94qOM2uLPeWEBDtpqGVGnjHzrPXY3U34rqOSssthlY+pLshtRnXNl/UeBmJNoEWQ==" saltValue="hohvEJ1W9H5QOCYnEMFE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BI29" workbookViewId="0"/>
  </sheetViews>
  <sheetFormatPr defaultColWidth="0" defaultRowHeight="13.5" customHeight="1" zeroHeight="1" x14ac:dyDescent="0.2"/>
  <cols>
    <col min="1" max="120" width="2.886718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1A9QeEmcLoH7+dJ9UApORrBvs/Vs6P12IRkraAgjyrODKuhiLqj7kXzbTwByM+/oLw+xJTwbbqfYRTln11kDg==" saltValue="JzY2pxpsSo1yUmmu3xAyxw==" spinCount="100000" sheet="1" objects="1" scenarios="1"/>
  <dataConsolidate/>
  <phoneticPr fontId="2"/>
  <printOptions horizontalCentered="1" verticalCentered="1"/>
  <pageMargins left="0" right="0" top="0" bottom="0" header="0" footer="0"/>
  <pageSetup paperSize="9" scale="42"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A6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zlU7naajKaGYG0Byh7vmFHKRj+ttSpdjK4kMsFtNpTwGDCUJrkyMXXpbu8EI8rmCjo+crVymWUE8MIiB20OoA==" saltValue="Pr1GjxhW0TIZ0UMCxGpkJ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6054518</v>
      </c>
      <c r="AP9" s="262">
        <v>132681</v>
      </c>
      <c r="AQ9" s="263">
        <v>72348</v>
      </c>
      <c r="AR9" s="264">
        <v>83.4</v>
      </c>
    </row>
    <row r="10" spans="1:46" ht="13.5" customHeight="1" x14ac:dyDescent="0.2">
      <c r="A10" s="247"/>
      <c r="AK10" s="1103" t="s">
        <v>487</v>
      </c>
      <c r="AL10" s="1104"/>
      <c r="AM10" s="1104"/>
      <c r="AN10" s="1105"/>
      <c r="AO10" s="265">
        <v>1087488</v>
      </c>
      <c r="AP10" s="265">
        <v>23832</v>
      </c>
      <c r="AQ10" s="266">
        <v>6364</v>
      </c>
      <c r="AR10" s="267">
        <v>274.5</v>
      </c>
    </row>
    <row r="11" spans="1:46" ht="13.5" customHeight="1" x14ac:dyDescent="0.2">
      <c r="A11" s="247"/>
      <c r="AK11" s="1103" t="s">
        <v>488</v>
      </c>
      <c r="AL11" s="1104"/>
      <c r="AM11" s="1104"/>
      <c r="AN11" s="1105"/>
      <c r="AO11" s="265">
        <v>40010</v>
      </c>
      <c r="AP11" s="265">
        <v>877</v>
      </c>
      <c r="AQ11" s="266">
        <v>1262</v>
      </c>
      <c r="AR11" s="267">
        <v>-30.5</v>
      </c>
    </row>
    <row r="12" spans="1:46" ht="13.5" customHeight="1" x14ac:dyDescent="0.2">
      <c r="A12" s="247"/>
      <c r="AK12" s="1103" t="s">
        <v>489</v>
      </c>
      <c r="AL12" s="1104"/>
      <c r="AM12" s="1104"/>
      <c r="AN12" s="1105"/>
      <c r="AO12" s="265" t="s">
        <v>490</v>
      </c>
      <c r="AP12" s="265" t="s">
        <v>490</v>
      </c>
      <c r="AQ12" s="266">
        <v>10</v>
      </c>
      <c r="AR12" s="267" t="s">
        <v>490</v>
      </c>
    </row>
    <row r="13" spans="1:46" ht="13.5" customHeight="1" x14ac:dyDescent="0.2">
      <c r="A13" s="247"/>
      <c r="AK13" s="1103" t="s">
        <v>491</v>
      </c>
      <c r="AL13" s="1104"/>
      <c r="AM13" s="1104"/>
      <c r="AN13" s="1105"/>
      <c r="AO13" s="265">
        <v>1040603</v>
      </c>
      <c r="AP13" s="265">
        <v>22804</v>
      </c>
      <c r="AQ13" s="266">
        <v>3257</v>
      </c>
      <c r="AR13" s="267">
        <v>600.20000000000005</v>
      </c>
    </row>
    <row r="14" spans="1:46" ht="13.5" customHeight="1" x14ac:dyDescent="0.2">
      <c r="A14" s="247"/>
      <c r="AK14" s="1103" t="s">
        <v>492</v>
      </c>
      <c r="AL14" s="1104"/>
      <c r="AM14" s="1104"/>
      <c r="AN14" s="1105"/>
      <c r="AO14" s="265">
        <v>6185</v>
      </c>
      <c r="AP14" s="265">
        <v>136</v>
      </c>
      <c r="AQ14" s="266">
        <v>1617</v>
      </c>
      <c r="AR14" s="267">
        <v>-91.6</v>
      </c>
    </row>
    <row r="15" spans="1:46" ht="13.5" customHeight="1" x14ac:dyDescent="0.2">
      <c r="A15" s="247"/>
      <c r="AK15" s="1106" t="s">
        <v>493</v>
      </c>
      <c r="AL15" s="1107"/>
      <c r="AM15" s="1107"/>
      <c r="AN15" s="1108"/>
      <c r="AO15" s="265">
        <v>-375992</v>
      </c>
      <c r="AP15" s="265">
        <v>-8240</v>
      </c>
      <c r="AQ15" s="266">
        <v>-3947</v>
      </c>
      <c r="AR15" s="267">
        <v>108.8</v>
      </c>
    </row>
    <row r="16" spans="1:46" ht="13.2" x14ac:dyDescent="0.2">
      <c r="A16" s="247"/>
      <c r="AK16" s="1106" t="s">
        <v>177</v>
      </c>
      <c r="AL16" s="1107"/>
      <c r="AM16" s="1107"/>
      <c r="AN16" s="1108"/>
      <c r="AO16" s="265">
        <v>7852812</v>
      </c>
      <c r="AP16" s="265">
        <v>172090</v>
      </c>
      <c r="AQ16" s="266">
        <v>80912</v>
      </c>
      <c r="AR16" s="267">
        <v>112.7</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11.53</v>
      </c>
      <c r="AP21" s="278">
        <v>6.71</v>
      </c>
      <c r="AQ21" s="279">
        <v>4.82</v>
      </c>
      <c r="AS21" s="280"/>
      <c r="AT21" s="276"/>
    </row>
    <row r="22" spans="1:46" s="248" customFormat="1" ht="13.2" x14ac:dyDescent="0.2">
      <c r="A22" s="276"/>
      <c r="AK22" s="1109" t="s">
        <v>499</v>
      </c>
      <c r="AL22" s="1110"/>
      <c r="AM22" s="1110"/>
      <c r="AN22" s="1111"/>
      <c r="AO22" s="281">
        <v>95.8</v>
      </c>
      <c r="AP22" s="282">
        <v>98.3</v>
      </c>
      <c r="AQ22" s="283">
        <v>-2.5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4066751</v>
      </c>
      <c r="AP32" s="291">
        <v>89121</v>
      </c>
      <c r="AQ32" s="292">
        <v>34344</v>
      </c>
      <c r="AR32" s="293">
        <v>159.5</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v>3</v>
      </c>
      <c r="AR34" s="293" t="s">
        <v>490</v>
      </c>
    </row>
    <row r="35" spans="1:46" ht="27" customHeight="1" x14ac:dyDescent="0.2">
      <c r="A35" s="247"/>
      <c r="AK35" s="1117" t="s">
        <v>506</v>
      </c>
      <c r="AL35" s="1118"/>
      <c r="AM35" s="1118"/>
      <c r="AN35" s="1119"/>
      <c r="AO35" s="291">
        <v>770512</v>
      </c>
      <c r="AP35" s="291">
        <v>16885</v>
      </c>
      <c r="AQ35" s="292">
        <v>7806</v>
      </c>
      <c r="AR35" s="293">
        <v>116.3</v>
      </c>
    </row>
    <row r="36" spans="1:46" ht="27" customHeight="1" x14ac:dyDescent="0.2">
      <c r="A36" s="247"/>
      <c r="AK36" s="1117" t="s">
        <v>507</v>
      </c>
      <c r="AL36" s="1118"/>
      <c r="AM36" s="1118"/>
      <c r="AN36" s="1119"/>
      <c r="AO36" s="291">
        <v>9048</v>
      </c>
      <c r="AP36" s="291">
        <v>198</v>
      </c>
      <c r="AQ36" s="292">
        <v>1690</v>
      </c>
      <c r="AR36" s="293">
        <v>-88.3</v>
      </c>
    </row>
    <row r="37" spans="1:46" ht="13.5" customHeight="1" x14ac:dyDescent="0.2">
      <c r="A37" s="247"/>
      <c r="AK37" s="1117" t="s">
        <v>508</v>
      </c>
      <c r="AL37" s="1118"/>
      <c r="AM37" s="1118"/>
      <c r="AN37" s="1119"/>
      <c r="AO37" s="291">
        <v>3155</v>
      </c>
      <c r="AP37" s="291">
        <v>69</v>
      </c>
      <c r="AQ37" s="292">
        <v>666</v>
      </c>
      <c r="AR37" s="293">
        <v>-89.6</v>
      </c>
    </row>
    <row r="38" spans="1:46" ht="27" customHeight="1" x14ac:dyDescent="0.2">
      <c r="A38" s="247"/>
      <c r="AK38" s="1120" t="s">
        <v>509</v>
      </c>
      <c r="AL38" s="1121"/>
      <c r="AM38" s="1121"/>
      <c r="AN38" s="1122"/>
      <c r="AO38" s="294">
        <v>305</v>
      </c>
      <c r="AP38" s="294">
        <v>7</v>
      </c>
      <c r="AQ38" s="295">
        <v>3</v>
      </c>
      <c r="AR38" s="283">
        <v>133.30000000000001</v>
      </c>
      <c r="AS38" s="290"/>
    </row>
    <row r="39" spans="1:46" ht="13.2" x14ac:dyDescent="0.2">
      <c r="A39" s="247"/>
      <c r="AK39" s="1120" t="s">
        <v>510</v>
      </c>
      <c r="AL39" s="1121"/>
      <c r="AM39" s="1121"/>
      <c r="AN39" s="1122"/>
      <c r="AO39" s="291">
        <v>-87218</v>
      </c>
      <c r="AP39" s="291">
        <v>-1911</v>
      </c>
      <c r="AQ39" s="292">
        <v>-5822</v>
      </c>
      <c r="AR39" s="293">
        <v>-67.2</v>
      </c>
      <c r="AS39" s="290"/>
    </row>
    <row r="40" spans="1:46" ht="27" customHeight="1" x14ac:dyDescent="0.2">
      <c r="A40" s="247"/>
      <c r="AK40" s="1117" t="s">
        <v>511</v>
      </c>
      <c r="AL40" s="1118"/>
      <c r="AM40" s="1118"/>
      <c r="AN40" s="1119"/>
      <c r="AO40" s="291">
        <v>-3202797</v>
      </c>
      <c r="AP40" s="291">
        <v>-70188</v>
      </c>
      <c r="AQ40" s="292">
        <v>-26710</v>
      </c>
      <c r="AR40" s="293">
        <v>162.80000000000001</v>
      </c>
      <c r="AS40" s="290"/>
    </row>
    <row r="41" spans="1:46" ht="13.2" x14ac:dyDescent="0.2">
      <c r="A41" s="247"/>
      <c r="AK41" s="1123" t="s">
        <v>287</v>
      </c>
      <c r="AL41" s="1124"/>
      <c r="AM41" s="1124"/>
      <c r="AN41" s="1125"/>
      <c r="AO41" s="291">
        <v>1559756</v>
      </c>
      <c r="AP41" s="291">
        <v>34181</v>
      </c>
      <c r="AQ41" s="292">
        <v>11979</v>
      </c>
      <c r="AR41" s="293">
        <v>185.3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6803585</v>
      </c>
      <c r="AN51" s="313">
        <v>134559</v>
      </c>
      <c r="AO51" s="314">
        <v>-5.3</v>
      </c>
      <c r="AP51" s="315">
        <v>63812</v>
      </c>
      <c r="AQ51" s="316">
        <v>2.2999999999999998</v>
      </c>
      <c r="AR51" s="317">
        <v>-7.6</v>
      </c>
    </row>
    <row r="52" spans="1:44" ht="13.2" x14ac:dyDescent="0.2">
      <c r="A52" s="247"/>
      <c r="AK52" s="318"/>
      <c r="AL52" s="319" t="s">
        <v>521</v>
      </c>
      <c r="AM52" s="320">
        <v>3501170</v>
      </c>
      <c r="AN52" s="321">
        <v>69245</v>
      </c>
      <c r="AO52" s="322">
        <v>-6.7</v>
      </c>
      <c r="AP52" s="323">
        <v>33848</v>
      </c>
      <c r="AQ52" s="324">
        <v>-4.2</v>
      </c>
      <c r="AR52" s="325">
        <v>-2.5</v>
      </c>
    </row>
    <row r="53" spans="1:44" ht="13.2" x14ac:dyDescent="0.2">
      <c r="A53" s="247"/>
      <c r="AK53" s="303" t="s">
        <v>522</v>
      </c>
      <c r="AL53" s="304"/>
      <c r="AM53" s="312">
        <v>4577971</v>
      </c>
      <c r="AN53" s="313">
        <v>92908</v>
      </c>
      <c r="AO53" s="314">
        <v>-31</v>
      </c>
      <c r="AP53" s="315">
        <v>45945</v>
      </c>
      <c r="AQ53" s="316">
        <v>-28</v>
      </c>
      <c r="AR53" s="317">
        <v>-3</v>
      </c>
    </row>
    <row r="54" spans="1:44" ht="13.2" x14ac:dyDescent="0.2">
      <c r="A54" s="247"/>
      <c r="AK54" s="318"/>
      <c r="AL54" s="319" t="s">
        <v>521</v>
      </c>
      <c r="AM54" s="320">
        <v>2522040</v>
      </c>
      <c r="AN54" s="321">
        <v>51184</v>
      </c>
      <c r="AO54" s="322">
        <v>-26.1</v>
      </c>
      <c r="AP54" s="323">
        <v>25180</v>
      </c>
      <c r="AQ54" s="324">
        <v>-25.6</v>
      </c>
      <c r="AR54" s="325">
        <v>-0.5</v>
      </c>
    </row>
    <row r="55" spans="1:44" ht="13.2" x14ac:dyDescent="0.2">
      <c r="A55" s="247"/>
      <c r="AK55" s="303" t="s">
        <v>523</v>
      </c>
      <c r="AL55" s="304"/>
      <c r="AM55" s="312">
        <v>3605456</v>
      </c>
      <c r="AN55" s="313">
        <v>75054</v>
      </c>
      <c r="AO55" s="314">
        <v>-19.2</v>
      </c>
      <c r="AP55" s="315">
        <v>44475</v>
      </c>
      <c r="AQ55" s="316">
        <v>-3.2</v>
      </c>
      <c r="AR55" s="317">
        <v>-16</v>
      </c>
    </row>
    <row r="56" spans="1:44" ht="13.2" x14ac:dyDescent="0.2">
      <c r="A56" s="247"/>
      <c r="AK56" s="318"/>
      <c r="AL56" s="319" t="s">
        <v>521</v>
      </c>
      <c r="AM56" s="320">
        <v>2010310</v>
      </c>
      <c r="AN56" s="321">
        <v>41848</v>
      </c>
      <c r="AO56" s="322">
        <v>-18.2</v>
      </c>
      <c r="AP56" s="323">
        <v>24780</v>
      </c>
      <c r="AQ56" s="324">
        <v>-1.6</v>
      </c>
      <c r="AR56" s="325">
        <v>-16.600000000000001</v>
      </c>
    </row>
    <row r="57" spans="1:44" ht="13.2" x14ac:dyDescent="0.2">
      <c r="A57" s="247"/>
      <c r="AK57" s="303" t="s">
        <v>524</v>
      </c>
      <c r="AL57" s="304"/>
      <c r="AM57" s="312">
        <v>3340649</v>
      </c>
      <c r="AN57" s="313">
        <v>71281</v>
      </c>
      <c r="AO57" s="314">
        <v>-5</v>
      </c>
      <c r="AP57" s="315">
        <v>45982</v>
      </c>
      <c r="AQ57" s="316">
        <v>3.4</v>
      </c>
      <c r="AR57" s="317">
        <v>-8.4</v>
      </c>
    </row>
    <row r="58" spans="1:44" ht="13.2" x14ac:dyDescent="0.2">
      <c r="A58" s="247"/>
      <c r="AK58" s="318"/>
      <c r="AL58" s="319" t="s">
        <v>521</v>
      </c>
      <c r="AM58" s="320">
        <v>1834699</v>
      </c>
      <c r="AN58" s="321">
        <v>39148</v>
      </c>
      <c r="AO58" s="322">
        <v>-6.5</v>
      </c>
      <c r="AP58" s="323">
        <v>25583</v>
      </c>
      <c r="AQ58" s="324">
        <v>3.2</v>
      </c>
      <c r="AR58" s="325">
        <v>-9.6999999999999993</v>
      </c>
    </row>
    <row r="59" spans="1:44" ht="13.2" x14ac:dyDescent="0.2">
      <c r="A59" s="247"/>
      <c r="AK59" s="303" t="s">
        <v>525</v>
      </c>
      <c r="AL59" s="304"/>
      <c r="AM59" s="312">
        <v>5503265</v>
      </c>
      <c r="AN59" s="313">
        <v>120601</v>
      </c>
      <c r="AO59" s="314">
        <v>69.2</v>
      </c>
      <c r="AP59" s="315">
        <v>50538</v>
      </c>
      <c r="AQ59" s="316">
        <v>9.9</v>
      </c>
      <c r="AR59" s="317">
        <v>59.3</v>
      </c>
    </row>
    <row r="60" spans="1:44" ht="13.2" x14ac:dyDescent="0.2">
      <c r="A60" s="247"/>
      <c r="AK60" s="318"/>
      <c r="AL60" s="319" t="s">
        <v>521</v>
      </c>
      <c r="AM60" s="320">
        <v>2384025</v>
      </c>
      <c r="AN60" s="321">
        <v>52245</v>
      </c>
      <c r="AO60" s="322">
        <v>33.5</v>
      </c>
      <c r="AP60" s="323">
        <v>29053</v>
      </c>
      <c r="AQ60" s="324">
        <v>13.6</v>
      </c>
      <c r="AR60" s="325">
        <v>19.899999999999999</v>
      </c>
    </row>
    <row r="61" spans="1:44" ht="13.2" x14ac:dyDescent="0.2">
      <c r="A61" s="247"/>
      <c r="AK61" s="303" t="s">
        <v>526</v>
      </c>
      <c r="AL61" s="326"/>
      <c r="AM61" s="312">
        <v>4766185</v>
      </c>
      <c r="AN61" s="313">
        <v>98881</v>
      </c>
      <c r="AO61" s="314">
        <v>1.7</v>
      </c>
      <c r="AP61" s="315">
        <v>50150</v>
      </c>
      <c r="AQ61" s="327">
        <v>-3.1</v>
      </c>
      <c r="AR61" s="317">
        <v>4.8</v>
      </c>
    </row>
    <row r="62" spans="1:44" ht="13.2" x14ac:dyDescent="0.2">
      <c r="A62" s="247"/>
      <c r="AK62" s="318"/>
      <c r="AL62" s="319" t="s">
        <v>521</v>
      </c>
      <c r="AM62" s="320">
        <v>2450449</v>
      </c>
      <c r="AN62" s="321">
        <v>50734</v>
      </c>
      <c r="AO62" s="322">
        <v>-4.8</v>
      </c>
      <c r="AP62" s="323">
        <v>27689</v>
      </c>
      <c r="AQ62" s="324">
        <v>-2.9</v>
      </c>
      <c r="AR62" s="325">
        <v>-1.9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81Jqbej+mdNSI/vffST5VYpgF5aaDfwUTzJLJTVFnR1U1zBJOz+vw/jK/YNgmjaE5K5RaRLXdY36txEGwGIgyA==" saltValue="BGVMf/9N81r+ZmCyleq/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56"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7IVBL+4L19/3oKYcP0Z9rmd+svaBvrdtAvku5U3mItjLBp8utO/7h7yQTSqexoE2bNoytEiyJmy1MCFt6BeKGQ==" saltValue="lMo0U8CwrivgRtxkKHlw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NLMTVUw4fC7U+M13JxBBP87ra9zlCHGRS5S9U4JIWcg6ju13sVMChVdHARlP8R33tNm9wDYpLLbR10Vqr30V8Q==" saltValue="NG8A8aP44QQjbZkVKjos3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36.119999999999997</v>
      </c>
      <c r="G47" s="12">
        <v>38.97</v>
      </c>
      <c r="H47" s="12">
        <v>37.93</v>
      </c>
      <c r="I47" s="12">
        <v>33.479999999999997</v>
      </c>
      <c r="J47" s="13">
        <v>27.55</v>
      </c>
    </row>
    <row r="48" spans="2:10" ht="57.75" customHeight="1" x14ac:dyDescent="0.2">
      <c r="B48" s="14"/>
      <c r="C48" s="1128" t="s">
        <v>4</v>
      </c>
      <c r="D48" s="1128"/>
      <c r="E48" s="1129"/>
      <c r="F48" s="15">
        <v>8.61</v>
      </c>
      <c r="G48" s="16">
        <v>6.33</v>
      </c>
      <c r="H48" s="16">
        <v>5.91</v>
      </c>
      <c r="I48" s="16">
        <v>9.76</v>
      </c>
      <c r="J48" s="17">
        <v>5.81</v>
      </c>
    </row>
    <row r="49" spans="2:10" ht="57.75" customHeight="1" thickBot="1" x14ac:dyDescent="0.25">
      <c r="B49" s="18"/>
      <c r="C49" s="1130" t="s">
        <v>5</v>
      </c>
      <c r="D49" s="1130"/>
      <c r="E49" s="1131"/>
      <c r="F49" s="19">
        <v>0.16</v>
      </c>
      <c r="G49" s="20">
        <v>12.44</v>
      </c>
      <c r="H49" s="20" t="s">
        <v>533</v>
      </c>
      <c r="I49" s="20">
        <v>0.56000000000000005</v>
      </c>
      <c r="J49" s="21" t="s">
        <v>534</v>
      </c>
    </row>
    <row r="50" spans="2:10" ht="13.2" x14ac:dyDescent="0.2"/>
  </sheetData>
  <sheetProtection algorithmName="SHA-512" hashValue="4MJ6r6kQqjjQBswCTY4R/g1gsKMrGommJ/6BM4pYKnnmJ2ImiOlp7lGeX1SGh6479sHe+Y8YvCGeieJHCLkW/A==" saltValue="T6tLU1GogEGkL75WV/zY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dcterms:created xsi:type="dcterms:W3CDTF">2026-02-23T04:29:08Z</dcterms:created>
  <dcterms:modified xsi:type="dcterms:W3CDTF">2026-02-23T04:29:08Z</dcterms:modified>
  <cp:category/>
</cp:coreProperties>
</file>