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財政係\08決算統計\R05決算統計\90_財政状況資料集\02_R5年度分\07_HP公表\"/>
    </mc:Choice>
  </mc:AlternateContent>
  <xr:revisionPtr revIDLastSave="0" documentId="13_ncr:1_{73141764-FDD6-4533-81EF-D559C50568A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AM37" i="10"/>
  <c r="C37" i="10"/>
  <c r="BW36" i="10"/>
  <c r="BW37" i="10" s="1"/>
  <c r="BW38" i="10" s="1"/>
  <c r="C36" i="10"/>
  <c r="BW35" i="10"/>
  <c r="CO34" i="10"/>
  <c r="CO35" i="10" s="1"/>
  <c r="CO36" i="10" s="1"/>
  <c r="CO37" i="10" s="1"/>
  <c r="CO38" i="10" s="1"/>
  <c r="BW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alcChain>
</file>

<file path=xl/sharedStrings.xml><?xml version="1.0" encoding="utf-8"?>
<sst xmlns="http://schemas.openxmlformats.org/spreadsheetml/2006/main" count="1066" uniqueCount="571">
  <si>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</si>
  <si>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</si>
  <si>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</si>
  <si>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</si>
  <si>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</si>
  <si>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</si>
  <si>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</si>
  <si>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</si>
  <si>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</si>
  <si>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</si>
  <si>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</si>
  <si>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</si>
  <si>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</si>
  <si>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</si>
  <si>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</si>
  <si>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</si>
  <si>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</si>
  <si>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</si>
  <si>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</si>
  <si>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</si>
  <si>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</si>
  <si>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</si>
  <si>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</si>
  <si>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</si>
  <si>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</si>
  <si>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</si>
  <si>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</si>
  <si>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</si>
  <si>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</si>
  <si>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</si>
  <si>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</si>
  <si>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</si>
  <si>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</si>
  <si>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</si>
  <si>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</si>
  <si>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</si>
  <si>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</si>
  <si>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</si>
  <si>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</si>
  <si>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</si>
  <si>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</si>
  <si>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</si>
  <si>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</si>
  <si>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</si>
  <si>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</si>
  <si>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</si>
  <si>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</si>
  <si>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</si>
  <si>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</si>
  <si>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</si>
  <si>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</si>
  <si>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</si>
  <si>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</si>
  <si>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</si>
  <si>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</si>
  <si>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</si>
  <si>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</si>
  <si>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</si>
  <si>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</si>
  <si>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</si>
  <si>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</si>
  <si>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</si>
  <si>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</si>
  <si>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</si>
  <si>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</si>
  <si>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</si>
  <si>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</si>
  <si>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</si>
  <si>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</si>
  <si>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</si>
  <si>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</si>
  <si>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</si>
  <si>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</si>
  <si>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</si>
  <si>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</si>
  <si>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</si>
  <si>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</si>
  <si>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</si>
  <si>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</si>
  <si>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</si>
  <si>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</si>
  <si>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</si>
  <si>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</si>
  <si>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</si>
  <si>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</si>
  <si>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</si>
  <si>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</si>
  <si>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</si>
  <si>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</si>
  <si>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</si>
  <si>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</si>
  <si>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</si>
  <si>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</si>
  <si>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</si>
  <si>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</si>
  <si>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</si>
  <si>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</si>
  <si>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</si>
  <si>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</si>
  <si>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</si>
  <si>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</si>
  <si>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</si>
  <si>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</si>
  <si>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</si>
  <si>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</si>
  <si>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</si>
  <si>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</si>
  <si>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</si>
  <si>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</si>
  <si>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</si>
  <si>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</si>
  <si>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</si>
  <si>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</si>
  <si>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</si>
  <si>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</si>
  <si>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</si>
  <si>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</si>
  <si>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</si>
  <si>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</si>
  <si>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</si>
  <si>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</si>
  <si>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</si>
  <si>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</si>
  <si>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</si>
  <si>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</si>
  <si>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</si>
  <si>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</si>
  <si>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</si>
  <si>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</si>
  <si>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</si>
  <si>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</si>
  <si>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</si>
  <si>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</si>
  <si>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</si>
  <si>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</si>
  <si>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</si>
  <si>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</si>
  <si>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</si>
  <si>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</si>
  <si>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</si>
  <si>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</si>
  <si>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</si>
  <si>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</si>
  <si>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</si>
  <si>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</si>
  <si>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</si>
  <si>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</si>
  <si>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</si>
  <si>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</si>
  <si>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</si>
  <si>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</si>
  <si>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</si>
  <si>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</si>
  <si>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</si>
  <si>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</si>
  <si>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</si>
  <si>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</si>
  <si>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</si>
  <si>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</si>
  <si>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</si>
  <si>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</si>
  <si>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</si>
  <si>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</si>
  <si>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</si>
  <si>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</si>
  <si>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</si>
  <si>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</si>
  <si>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</si>
  <si>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</si>
  <si>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</si>
  <si>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</si>
  <si>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</si>
  <si>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</si>
  <si>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</si>
  <si>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</si>
  <si>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</si>
  <si>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</si>
  <si>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</si>
  <si>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</si>
  <si>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</si>
  <si>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</si>
  <si>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</si>
  <si>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</si>
  <si>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</si>
  <si>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</si>
  <si>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</si>
  <si>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</si>
  <si>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</si>
  <si>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</si>
  <si>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</si>
  <si>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</si>
  <si>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</si>
  <si>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</si>
  <si>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</si>
  <si>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</si>
  <si>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</si>
  <si>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</si>
  <si>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</si>
  <si>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</si>
  <si>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</si>
  <si>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</si>
  <si>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</si>
  <si>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</si>
  <si>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</si>
  <si>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岩手県宮古市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</si>
  <si>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</si>
  <si>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</si>
  <si>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</si>
  <si>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</si>
  <si>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</si>
  <si>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</si>
  <si>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</si>
  <si>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</si>
  <si>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</si>
  <si>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</si>
  <si>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</si>
  <si>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</si>
  <si>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</si>
  <si>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</si>
  <si>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</si>
  <si>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</si>
  <si>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</si>
  <si>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</si>
  <si>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</si>
  <si>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</si>
  <si>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</si>
  <si>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</si>
  <si>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</si>
  <si>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</si>
  <si>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</si>
  <si>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</si>
  <si>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</si>
  <si>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</si>
  <si>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</si>
  <si>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</si>
  <si>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</si>
  <si>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</si>
  <si>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</si>
  <si>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</si>
  <si>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</si>
  <si>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</si>
  <si>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</si>
  <si>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</si>
  <si>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</si>
  <si>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</si>
  <si>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</si>
  <si>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</si>
  <si>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</si>
  <si>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</si>
  <si>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</si>
  <si>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</si>
  <si>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</si>
  <si>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</si>
  <si>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</si>
  <si>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</si>
  <si>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</si>
  <si>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</si>
  <si>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</si>
  <si>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</si>
  <si>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</si>
  <si>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</si>
  <si>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</si>
  <si>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</si>
  <si>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</si>
  <si>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</si>
  <si>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</si>
  <si>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</si>
  <si>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</si>
  <si>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</si>
  <si>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</si>
  <si>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</si>
  <si>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</si>
  <si>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</si>
  <si>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</si>
  <si>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</si>
  <si>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</si>
  <si>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</si>
  <si>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</si>
  <si>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</si>
  <si>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</si>
  <si>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</si>
  <si>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</si>
  <si>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</si>
  <si>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</si>
  <si>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</si>
  <si>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</si>
  <si>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</si>
  <si>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</si>
  <si>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</si>
  <si>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</si>
  <si>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</si>
  <si>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</si>
  <si>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</si>
  <si>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</si>
  <si>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</si>
  <si>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</si>
  <si>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</si>
  <si>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</si>
  <si>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</si>
  <si>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</si>
  <si>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</si>
  <si>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</si>
  <si>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</si>
  <si>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</si>
  <si>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</si>
  <si>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</si>
  <si>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</si>
  <si>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</si>
  <si>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</si>
  <si>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</si>
  <si>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</si>
  <si>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</si>
  <si>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</si>
  <si>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</si>
  <si>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</si>
  <si>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</si>
  <si>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</si>
  <si>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</si>
  <si>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</si>
  <si>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</si>
  <si>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</si>
  <si>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</si>
  <si>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</si>
  <si>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</si>
  <si>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</si>
  <si>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</si>
  <si>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</si>
  <si>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</si>
  <si>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</si>
  <si>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</si>
  <si>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</si>
  <si>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</si>
  <si>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</si>
  <si>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</si>
  <si>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</si>
  <si>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</si>
  <si>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</si>
  <si>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</si>
  <si>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</si>
  <si>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</si>
  <si>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</si>
  <si>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</si>
  <si>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</si>
  <si>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</si>
  <si>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</si>
  <si>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</si>
  <si>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</si>
  <si>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</si>
  <si>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</si>
  <si>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</si>
  <si>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</si>
  <si>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</si>
  <si>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</si>
  <si>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</si>
  <si>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</si>
  <si>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岩手県宮古市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</si>
  <si>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</si>
  <si>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</si>
  <si>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</si>
  <si>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</si>
  <si>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</si>
  <si>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</si>
  <si>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</si>
  <si>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</si>
  <si>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</si>
  <si>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</si>
  <si>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</si>
  <si>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</si>
  <si>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</si>
  <si>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</si>
  <si>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</si>
  <si>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</si>
  <si>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</si>
  <si>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</si>
  <si>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</si>
  <si>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</si>
  <si>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</si>
  <si>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</si>
  <si>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</si>
  <si>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</si>
  <si>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</si>
  <si>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</si>
  <si>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</si>
  <si>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</si>
  <si>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</si>
  <si>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</si>
  <si>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</si>
  <si>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</si>
  <si>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</si>
  <si>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</si>
  <si>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</si>
  <si>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国民健康保険診療施設事業</t>
    <phoneticPr fontId="5"/>
  </si>
  <si>
    <t>後期高齢者医療事業</t>
    <phoneticPr fontId="5"/>
  </si>
  <si>
    <t>介護保険事業</t>
    <phoneticPr fontId="5"/>
  </si>
  <si>
    <t>水道事業</t>
    <phoneticPr fontId="5"/>
  </si>
  <si>
    <t>法適用企業</t>
    <phoneticPr fontId="5"/>
  </si>
  <si>
    <t>公共下水道事業</t>
    <phoneticPr fontId="5"/>
  </si>
  <si>
    <t>特定環境保全公共下水道事業</t>
    <phoneticPr fontId="5"/>
  </si>
  <si>
    <t>市場事業</t>
    <phoneticPr fontId="5"/>
  </si>
  <si>
    <t>法非適用企業</t>
    <phoneticPr fontId="5"/>
  </si>
  <si>
    <t>農業集落排水事業</t>
    <phoneticPr fontId="5"/>
  </si>
  <si>
    <t>漁業集落排水事業</t>
    <phoneticPr fontId="5"/>
  </si>
  <si>
    <t>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</si>
  <si>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</si>
  <si>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</si>
  <si>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</si>
  <si>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</si>
  <si>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</si>
  <si>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</si>
  <si>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</si>
  <si>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</si>
  <si>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</si>
  <si>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</si>
  <si>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</si>
  <si>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</si>
  <si>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</si>
  <si>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</si>
  <si>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</si>
  <si>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</si>
  <si>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</si>
  <si>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</si>
  <si>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</si>
  <si>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</si>
  <si>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</si>
  <si>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</si>
  <si>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</si>
  <si>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</si>
  <si>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</si>
  <si>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</si>
  <si>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</si>
  <si>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</si>
  <si>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</si>
  <si>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</si>
  <si>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</si>
  <si>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</si>
  <si>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</si>
  <si>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</si>
  <si>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</si>
  <si>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</si>
  <si>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</si>
  <si>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</si>
  <si>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</si>
  <si>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</si>
  <si>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</si>
  <si>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</si>
  <si>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</si>
  <si>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</si>
  <si>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</si>
  <si>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</si>
  <si>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</si>
  <si>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</si>
  <si>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</si>
  <si>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</si>
  <si>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</si>
  <si>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</si>
  <si>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</si>
  <si>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</si>
  <si>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</si>
  <si>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</si>
  <si>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</si>
  <si>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</si>
  <si>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</si>
  <si>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</si>
  <si>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</si>
  <si>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</si>
  <si>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</si>
  <si>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</si>
  <si>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</si>
  <si>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</si>
  <si>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</si>
  <si>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</si>
  <si>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</si>
  <si>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</si>
  <si>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</si>
  <si>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</si>
  <si>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</si>
  <si>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</si>
  <si>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</si>
  <si>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</si>
  <si>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</si>
  <si>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</si>
  <si>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</si>
  <si>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</si>
  <si>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</si>
  <si>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</si>
  <si>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</si>
  <si>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</si>
  <si>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</si>
  <si>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</si>
  <si>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</si>
  <si>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</si>
  <si>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</si>
  <si>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</si>
  <si>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</si>
  <si>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</si>
  <si>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</si>
  <si>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</si>
  <si>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</si>
  <si>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</si>
  <si>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</si>
  <si>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</si>
  <si>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</si>
  <si>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</si>
  <si>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</si>
  <si>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</si>
  <si>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</si>
  <si>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</si>
  <si>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</si>
  <si>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</si>
  <si>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</si>
  <si>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</si>
  <si>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</si>
  <si>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</si>
  <si>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</si>
  <si>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</si>
  <si>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</si>
  <si>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</si>
  <si>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</si>
  <si>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</si>
  <si>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</si>
  <si>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</si>
  <si>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</si>
  <si>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</si>
  <si>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</si>
  <si>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</si>
  <si>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</si>
  <si>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</si>
  <si>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</si>
  <si>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</si>
  <si>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</si>
  <si>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</si>
  <si>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</si>
  <si>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</si>
  <si>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</si>
  <si>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</si>
  <si>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</si>
  <si>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</si>
  <si>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</si>
  <si>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5.72</t>
  </si>
  <si>
    <t>▲ 2.69</t>
  </si>
  <si>
    <t>一般会計</t>
  </si>
  <si>
    <t>水道事業</t>
  </si>
  <si>
    <t>公共下水道事業</t>
  </si>
  <si>
    <t>介護保険事業</t>
  </si>
  <si>
    <t>特定環境保全公共下水道事業</t>
  </si>
  <si>
    <t>国民健康保険事業</t>
  </si>
  <si>
    <t>特定地域生活排水処理事業</t>
  </si>
  <si>
    <t>墓地事業</t>
  </si>
  <si>
    <t>その他会計（赤字）</t>
  </si>
  <si>
    <t>その他会計（黒字）</t>
  </si>
  <si>
    <t>R01</t>
    <phoneticPr fontId="5"/>
  </si>
  <si>
    <t>R02</t>
    <phoneticPr fontId="5"/>
  </si>
  <si>
    <t>R03</t>
    <phoneticPr fontId="5"/>
  </si>
  <si>
    <t>R04</t>
    <phoneticPr fontId="5"/>
  </si>
  <si>
    <t>R05</t>
    <phoneticPr fontId="5"/>
  </si>
  <si>
    <t>-</t>
    <phoneticPr fontId="2"/>
  </si>
  <si>
    <t>宮古地区広域行政組合</t>
  </si>
  <si>
    <t>岩手県市町村総合事務組合（一般会計）</t>
  </si>
  <si>
    <t>岩手県市町村総合事務組合（特別会計）</t>
  </si>
  <si>
    <t>岩手県後期高齢者医療広域連合（一般会計）</t>
  </si>
  <si>
    <t>岩手県後期高齢者医療広域連合（特別会計）</t>
  </si>
  <si>
    <t>宮古地区産業振興公社</t>
  </si>
  <si>
    <t>新里産業開発公社</t>
  </si>
  <si>
    <t>川井産業振興公社</t>
  </si>
  <si>
    <t>川井交通</t>
  </si>
  <si>
    <t>グリーンピア三陸みやこ</t>
  </si>
  <si>
    <t>東日本大震災復興基金</t>
    <rPh sb="0" eb="3">
      <t>ヒガシニホン</t>
    </rPh>
    <rPh sb="3" eb="6">
      <t>ダイシンサイ</t>
    </rPh>
    <rPh sb="6" eb="10">
      <t>フッコウキキン</t>
    </rPh>
    <phoneticPr fontId="5"/>
  </si>
  <si>
    <t>公共施設等総合管理基金</t>
    <rPh sb="0" eb="4">
      <t>コウキョウシセツ</t>
    </rPh>
    <rPh sb="4" eb="5">
      <t>トウ</t>
    </rPh>
    <rPh sb="5" eb="7">
      <t>ソウゴウ</t>
    </rPh>
    <rPh sb="7" eb="9">
      <t>カンリ</t>
    </rPh>
    <rPh sb="9" eb="11">
      <t>キキン</t>
    </rPh>
    <phoneticPr fontId="2"/>
  </si>
  <si>
    <t>市勢振興基金</t>
    <rPh sb="0" eb="2">
      <t>シセイ</t>
    </rPh>
    <rPh sb="2" eb="6">
      <t>シンコウキキン</t>
    </rPh>
    <phoneticPr fontId="2"/>
  </si>
  <si>
    <t>ふるさと宮古創生基金</t>
    <rPh sb="4" eb="6">
      <t>ミヤコ</t>
    </rPh>
    <rPh sb="6" eb="8">
      <t>ソウセイ</t>
    </rPh>
    <rPh sb="8" eb="10">
      <t>キキン</t>
    </rPh>
    <phoneticPr fontId="2"/>
  </si>
  <si>
    <t>奨学基金</t>
    <rPh sb="0" eb="2">
      <t>ショウガク</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</si>
</sst>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C46C-4EE3-BA2F-7719F98243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142024</c:v>
                </c:pt>
                <c:pt idx="1">
                  <c:v>134559</c:v>
                </c:pt>
                <c:pt idx="2">
                  <c:v>92908</c:v>
                </c:pt>
                <c:pt idx="3">
                  <c:v>75054</c:v>
                </c:pt>
                <c:pt idx="4">
                  <c:v>71281</c:v>
                </c:pt>
              </c:numCache>
            </c:numRef>
          </c:val>
          <c:smooth val="0"/>
          <c:extLst>
            <c:ext xmlns:c16="http://schemas.microsoft.com/office/drawing/2014/chart" uri="{C3380CC4-5D6E-409C-BE32-E72D297353CC}">
              <c16:uniqueId val="{00000001-C46C-4EE3-BA2F-7719F98243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6.82</c:v>
                </c:pt>
                <c:pt idx="1">
                  <c:v>8.61</c:v>
                </c:pt>
                <c:pt idx="2">
                  <c:v>6.33</c:v>
                </c:pt>
                <c:pt idx="3">
                  <c:v>5.91</c:v>
                </c:pt>
                <c:pt idx="4">
                  <c:v>9.76</c:v>
                </c:pt>
              </c:numCache>
            </c:numRef>
          </c:val>
          <c:extLst>
            <c:ext xmlns:c16="http://schemas.microsoft.com/office/drawing/2014/chart" uri="{C3380CC4-5D6E-409C-BE32-E72D297353CC}">
              <c16:uniqueId val="{00000000-CF1E-4E1F-A4AA-4882EAC8D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39.08</c:v>
                </c:pt>
                <c:pt idx="1">
                  <c:v>36.119999999999997</c:v>
                </c:pt>
                <c:pt idx="2">
                  <c:v>38.97</c:v>
                </c:pt>
                <c:pt idx="3">
                  <c:v>37.93</c:v>
                </c:pt>
                <c:pt idx="4">
                  <c:v>33.479999999999997</c:v>
                </c:pt>
              </c:numCache>
            </c:numRef>
          </c:val>
          <c:extLst>
            <c:ext xmlns:c16="http://schemas.microsoft.com/office/drawing/2014/chart" uri="{C3380CC4-5D6E-409C-BE32-E72D297353CC}">
              <c16:uniqueId val="{00000001-CF1E-4E1F-A4AA-4882EAC8D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-5.72</c:v>
                </c:pt>
                <c:pt idx="1">
                  <c:v>0.16</c:v>
                </c:pt>
                <c:pt idx="2">
                  <c:v>12.44</c:v>
                </c:pt>
                <c:pt idx="3">
                  <c:v>-2.69</c:v>
                </c:pt>
                <c:pt idx="4">
                  <c:v>0.56000000000000005</c:v>
                </c:pt>
              </c:numCache>
            </c:numRef>
          </c:val>
          <c:smooth val="0"/>
          <c:extLst>
            <c:ext xmlns:c16="http://schemas.microsoft.com/office/drawing/2014/chart" uri="{C3380CC4-5D6E-409C-BE32-E72D297353CC}">
              <c16:uniqueId val="{00000002-CF1E-4E1F-A4AA-4882EAC8D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0.04</c:v>
                </c:pt>
                <c:pt idx="6">
                  <c:v>#N/A</c:v>
                </c:pt>
                <c:pt idx="7">
                  <c:v>0.01</c:v>
                </c:pt>
                <c:pt idx="8">
                  <c:v>#N/A</c:v>
                </c:pt>
                <c:pt idx="9">
                  <c:v>0.06</c:v>
                </c:pt>
              </c:numCache>
            </c:numRef>
          </c:val>
          <c:extLst>
            <c:ext xmlns:c16="http://schemas.microsoft.com/office/drawing/2014/chart" uri="{C3380CC4-5D6E-409C-BE32-E72D297353CC}">
              <c16:uniqueId val="{00000000-79D6-4280-AEFA-DFB18302D9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D6-4280-AEFA-DFB18302D9E7}"/>
            </c:ext>
          </c:extLst>
        </c:ser>
        <c:ser>
          <c:idx val="2"/>
          <c:order val="2"/>
          <c:tx>
            <c:strRef>
              <c:f>データシート!$A$29</c:f>
              <c:strCache>
                <c:ptCount val="1"/>
                <c:pt idx="0">
                  <c:v>墓地事業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c:v>
                </c:pt>
                <c:pt idx="8">
                  <c:v>#N/A</c:v>
                </c:pt>
                <c:pt idx="9">
                  <c:v>0.04</c:v>
                </c:pt>
              </c:numCache>
            </c:numRef>
          </c:val>
          <c:extLst>
            <c:ext xmlns:c16="http://schemas.microsoft.com/office/drawing/2014/chart" uri="{C3380CC4-5D6E-409C-BE32-E72D297353CC}">
              <c16:uniqueId val="{00000002-79D6-4280-AEFA-DFB18302D9E7}"/>
            </c:ext>
          </c:extLst>
        </c:ser>
        <c:ser>
          <c:idx val="3"/>
          <c:order val="3"/>
          <c:tx>
            <c:strRef>
              <c:f>データシート!$A$30</c:f>
              <c:strCache>
                <c:ptCount val="1"/>
                <c:pt idx="0">
                  <c:v>特定地域生活排水処理事業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3-79D6-4280-AEFA-DFB18302D9E7}"/>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0.22</c:v>
                </c:pt>
                <c:pt idx="4">
                  <c:v>#N/A</c:v>
                </c:pt>
                <c:pt idx="5">
                  <c:v>0.47</c:v>
                </c:pt>
                <c:pt idx="6">
                  <c:v>#N/A</c:v>
                </c:pt>
                <c:pt idx="7">
                  <c:v>0.06</c:v>
                </c:pt>
                <c:pt idx="8">
                  <c:v>#N/A</c:v>
                </c:pt>
                <c:pt idx="9">
                  <c:v>0.22</c:v>
                </c:pt>
              </c:numCache>
            </c:numRef>
          </c:val>
          <c:extLst>
            <c:ext xmlns:c16="http://schemas.microsoft.com/office/drawing/2014/chart" uri="{C3380CC4-5D6E-409C-BE32-E72D297353CC}">
              <c16:uniqueId val="{00000004-79D6-4280-AEFA-DFB18302D9E7}"/>
            </c:ext>
          </c:extLst>
        </c:ser>
        <c:ser>
          <c:idx val="5"/>
          <c:order val="5"/>
          <c:tx>
            <c:strRef>
              <c:f>データシート!$A$32</c:f>
              <c:strCache>
                <c:ptCount val="1"/>
                <c:pt idx="0">
                  <c:v>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0.23</c:v>
                </c:pt>
                <c:pt idx="4">
                  <c:v>#N/A</c:v>
                </c:pt>
                <c:pt idx="5">
                  <c:v>0.26</c:v>
                </c:pt>
                <c:pt idx="6">
                  <c:v>#N/A</c:v>
                </c:pt>
                <c:pt idx="7">
                  <c:v>0.21</c:v>
                </c:pt>
                <c:pt idx="8">
                  <c:v>#N/A</c:v>
                </c:pt>
                <c:pt idx="9">
                  <c:v>0.24</c:v>
                </c:pt>
              </c:numCache>
            </c:numRef>
          </c:val>
          <c:extLst>
            <c:ext xmlns:c16="http://schemas.microsoft.com/office/drawing/2014/chart" uri="{C3380CC4-5D6E-409C-BE32-E72D297353CC}">
              <c16:uniqueId val="{00000005-79D6-4280-AEFA-DFB18302D9E7}"/>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1.62</c:v>
                </c:pt>
                <c:pt idx="2">
                  <c:v>#N/A</c:v>
                </c:pt>
                <c:pt idx="3">
                  <c:v>1.31</c:v>
                </c:pt>
                <c:pt idx="4">
                  <c:v>#N/A</c:v>
                </c:pt>
                <c:pt idx="5">
                  <c:v>0.93</c:v>
                </c:pt>
                <c:pt idx="6">
                  <c:v>#N/A</c:v>
                </c:pt>
                <c:pt idx="7">
                  <c:v>1.1100000000000001</c:v>
                </c:pt>
                <c:pt idx="8">
                  <c:v>#N/A</c:v>
                </c:pt>
                <c:pt idx="9">
                  <c:v>1.33</c:v>
                </c:pt>
              </c:numCache>
            </c:numRef>
          </c:val>
          <c:extLst>
            <c:ext xmlns:c16="http://schemas.microsoft.com/office/drawing/2014/chart" uri="{C3380CC4-5D6E-409C-BE32-E72D297353CC}">
              <c16:uniqueId val="{00000006-79D6-4280-AEFA-DFB18302D9E7}"/>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3.79</c:v>
                </c:pt>
                <c:pt idx="2">
                  <c:v>#N/A</c:v>
                </c:pt>
                <c:pt idx="3">
                  <c:v>2.97</c:v>
                </c:pt>
                <c:pt idx="4">
                  <c:v>#N/A</c:v>
                </c:pt>
                <c:pt idx="5">
                  <c:v>2.2999999999999998</c:v>
                </c:pt>
                <c:pt idx="6">
                  <c:v>#N/A</c:v>
                </c:pt>
                <c:pt idx="7">
                  <c:v>2.17</c:v>
                </c:pt>
                <c:pt idx="8">
                  <c:v>#N/A</c:v>
                </c:pt>
                <c:pt idx="9">
                  <c:v>2.4300000000000002</c:v>
                </c:pt>
              </c:numCache>
            </c:numRef>
          </c:val>
          <c:extLst>
            <c:ext xmlns:c16="http://schemas.microsoft.com/office/drawing/2014/chart" uri="{C3380CC4-5D6E-409C-BE32-E72D297353CC}">
              <c16:uniqueId val="{00000007-79D6-4280-AEFA-DFB18302D9E7}"/>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7.74</c:v>
                </c:pt>
                <c:pt idx="2">
                  <c:v>#N/A</c:v>
                </c:pt>
                <c:pt idx="3">
                  <c:v>8.3000000000000007</c:v>
                </c:pt>
                <c:pt idx="4">
                  <c:v>#N/A</c:v>
                </c:pt>
                <c:pt idx="5">
                  <c:v>8.24</c:v>
                </c:pt>
                <c:pt idx="6">
                  <c:v>#N/A</c:v>
                </c:pt>
                <c:pt idx="7">
                  <c:v>8.3699999999999992</c:v>
                </c:pt>
                <c:pt idx="8">
                  <c:v>#N/A</c:v>
                </c:pt>
                <c:pt idx="9">
                  <c:v>7.37</c:v>
                </c:pt>
              </c:numCache>
            </c:numRef>
          </c:val>
          <c:extLst>
            <c:ext xmlns:c16="http://schemas.microsoft.com/office/drawing/2014/chart" uri="{C3380CC4-5D6E-409C-BE32-E72D297353CC}">
              <c16:uniqueId val="{00000008-79D6-4280-AEFA-DFB18302D9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6.82</c:v>
                </c:pt>
                <c:pt idx="2">
                  <c:v>#N/A</c:v>
                </c:pt>
                <c:pt idx="3">
                  <c:v>8.58</c:v>
                </c:pt>
                <c:pt idx="4">
                  <c:v>#N/A</c:v>
                </c:pt>
                <c:pt idx="5">
                  <c:v>6.31</c:v>
                </c:pt>
                <c:pt idx="6">
                  <c:v>#N/A</c:v>
                </c:pt>
                <c:pt idx="7">
                  <c:v>5.9</c:v>
                </c:pt>
                <c:pt idx="8">
                  <c:v>#N/A</c:v>
                </c:pt>
                <c:pt idx="9">
                  <c:v>9.7200000000000006</c:v>
                </c:pt>
              </c:numCache>
            </c:numRef>
          </c:val>
          <c:extLst>
            <c:ext xmlns:c16="http://schemas.microsoft.com/office/drawing/2014/chart" uri="{C3380CC4-5D6E-409C-BE32-E72D297353CC}">
              <c16:uniqueId val="{00000009-79D6-4280-AEFA-DFB18302D9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2619</c:v>
                </c:pt>
                <c:pt idx="5">
                  <c:v>2794</c:v>
                </c:pt>
                <c:pt idx="8">
                  <c:v>2987</c:v>
                </c:pt>
                <c:pt idx="11">
                  <c:v>2994</c:v>
                </c:pt>
                <c:pt idx="14">
                  <c:v>3158</c:v>
                </c:pt>
              </c:numCache>
            </c:numRef>
          </c:val>
          <c:extLst>
            <c:ext xmlns:c16="http://schemas.microsoft.com/office/drawing/2014/chart" uri="{C3380CC4-5D6E-409C-BE32-E72D297353CC}">
              <c16:uniqueId val="{00000000-C183-43F6-B003-AC63FDFAC8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83-43F6-B003-AC63FDFAC8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7</c:v>
                </c:pt>
                <c:pt idx="6">
                  <c:v>6</c:v>
                </c:pt>
                <c:pt idx="9">
                  <c:v>5</c:v>
                </c:pt>
                <c:pt idx="12">
                  <c:v>4</c:v>
                </c:pt>
              </c:numCache>
            </c:numRef>
          </c:val>
          <c:extLst>
            <c:ext xmlns:c16="http://schemas.microsoft.com/office/drawing/2014/chart" uri="{C3380CC4-5D6E-409C-BE32-E72D297353CC}">
              <c16:uniqueId val="{00000002-C183-43F6-B003-AC63FDFAC8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19</c:v>
                </c:pt>
                <c:pt idx="6">
                  <c:v>19</c:v>
                </c:pt>
                <c:pt idx="9">
                  <c:v>19</c:v>
                </c:pt>
                <c:pt idx="12">
                  <c:v>17</c:v>
                </c:pt>
              </c:numCache>
            </c:numRef>
          </c:val>
          <c:extLst>
            <c:ext xmlns:c16="http://schemas.microsoft.com/office/drawing/2014/chart" uri="{C3380CC4-5D6E-409C-BE32-E72D297353CC}">
              <c16:uniqueId val="{00000003-C183-43F6-B003-AC63FDFAC8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655</c:v>
                </c:pt>
                <c:pt idx="3">
                  <c:v>732</c:v>
                </c:pt>
                <c:pt idx="6">
                  <c:v>693</c:v>
                </c:pt>
                <c:pt idx="9">
                  <c:v>698</c:v>
                </c:pt>
                <c:pt idx="12">
                  <c:v>788</c:v>
                </c:pt>
              </c:numCache>
            </c:numRef>
          </c:val>
          <c:extLst>
            <c:ext xmlns:c16="http://schemas.microsoft.com/office/drawing/2014/chart" uri="{C3380CC4-5D6E-409C-BE32-E72D297353CC}">
              <c16:uniqueId val="{00000004-C183-43F6-B003-AC63FDFAC8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83-43F6-B003-AC63FDFAC8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83-43F6-B003-AC63FDFAC8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3117</c:v>
                </c:pt>
                <c:pt idx="3">
                  <c:v>3256</c:v>
                </c:pt>
                <c:pt idx="6">
                  <c:v>3627</c:v>
                </c:pt>
                <c:pt idx="9">
                  <c:v>3803</c:v>
                </c:pt>
                <c:pt idx="12">
                  <c:v>3969</c:v>
                </c:pt>
              </c:numCache>
            </c:numRef>
          </c:val>
          <c:extLst>
            <c:ext xmlns:c16="http://schemas.microsoft.com/office/drawing/2014/chart" uri="{C3380CC4-5D6E-409C-BE32-E72D297353CC}">
              <c16:uniqueId val="{00000007-C183-43F6-B003-AC63FDFAC8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1184</c:v>
                </c:pt>
                <c:pt idx="2">
                  <c:v>#N/A</c:v>
                </c:pt>
                <c:pt idx="3">
                  <c:v>#N/A</c:v>
                </c:pt>
                <c:pt idx="4">
                  <c:v>1220</c:v>
                </c:pt>
                <c:pt idx="5">
                  <c:v>#N/A</c:v>
                </c:pt>
                <c:pt idx="6">
                  <c:v>#N/A</c:v>
                </c:pt>
                <c:pt idx="7">
                  <c:v>1358</c:v>
                </c:pt>
                <c:pt idx="8">
                  <c:v>#N/A</c:v>
                </c:pt>
                <c:pt idx="9">
                  <c:v>#N/A</c:v>
                </c:pt>
                <c:pt idx="10">
                  <c:v>1531</c:v>
                </c:pt>
                <c:pt idx="11">
                  <c:v>#N/A</c:v>
                </c:pt>
                <c:pt idx="12">
                  <c:v>#N/A</c:v>
                </c:pt>
                <c:pt idx="13">
                  <c:v>1620</c:v>
                </c:pt>
                <c:pt idx="14">
                  <c:v>#N/A</c:v>
                </c:pt>
              </c:numCache>
            </c:numRef>
          </c:val>
          <c:smooth val="0"/>
          <c:extLst>
            <c:ext xmlns:c16="http://schemas.microsoft.com/office/drawing/2014/chart" uri="{C3380CC4-5D6E-409C-BE32-E72D297353CC}">
              <c16:uniqueId val="{00000008-C183-43F6-B003-AC63FDFAC8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35650</c:v>
                </c:pt>
                <c:pt idx="5">
                  <c:v>37483</c:v>
                </c:pt>
                <c:pt idx="8">
                  <c:v>38767</c:v>
                </c:pt>
                <c:pt idx="11">
                  <c:v>37748</c:v>
                </c:pt>
                <c:pt idx="14">
                  <c:v>37329</c:v>
                </c:pt>
              </c:numCache>
            </c:numRef>
          </c:val>
          <c:extLst>
            <c:ext xmlns:c16="http://schemas.microsoft.com/office/drawing/2014/chart" uri="{C3380CC4-5D6E-409C-BE32-E72D297353CC}">
              <c16:uniqueId val="{00000000-43C5-4855-B30D-8DC9FA8A03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2612</c:v>
                </c:pt>
                <c:pt idx="5">
                  <c:v>2576</c:v>
                </c:pt>
                <c:pt idx="8">
                  <c:v>443</c:v>
                </c:pt>
                <c:pt idx="11">
                  <c:v>494</c:v>
                </c:pt>
                <c:pt idx="14">
                  <c:v>273</c:v>
                </c:pt>
              </c:numCache>
            </c:numRef>
          </c:val>
          <c:extLst>
            <c:ext xmlns:c16="http://schemas.microsoft.com/office/drawing/2014/chart" uri="{C3380CC4-5D6E-409C-BE32-E72D297353CC}">
              <c16:uniqueId val="{00000001-43C5-4855-B30D-8DC9FA8A03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14351</c:v>
                </c:pt>
                <c:pt idx="5">
                  <c:v>14681</c:v>
                </c:pt>
                <c:pt idx="8">
                  <c:v>14029</c:v>
                </c:pt>
                <c:pt idx="11">
                  <c:v>14690</c:v>
                </c:pt>
                <c:pt idx="14">
                  <c:v>14008</c:v>
                </c:pt>
              </c:numCache>
            </c:numRef>
          </c:val>
          <c:extLst>
            <c:ext xmlns:c16="http://schemas.microsoft.com/office/drawing/2014/chart" uri="{C3380CC4-5D6E-409C-BE32-E72D297353CC}">
              <c16:uniqueId val="{00000002-43C5-4855-B30D-8DC9FA8A03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C5-4855-B30D-8DC9FA8A03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C5-4855-B30D-8DC9FA8A03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C5-4855-B30D-8DC9FA8A03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4437</c:v>
                </c:pt>
                <c:pt idx="3">
                  <c:v>4261</c:v>
                </c:pt>
                <c:pt idx="6">
                  <c:v>4128</c:v>
                </c:pt>
                <c:pt idx="9">
                  <c:v>4011</c:v>
                </c:pt>
                <c:pt idx="12">
                  <c:v>4056</c:v>
                </c:pt>
              </c:numCache>
            </c:numRef>
          </c:val>
          <c:extLst>
            <c:ext xmlns:c16="http://schemas.microsoft.com/office/drawing/2014/chart" uri="{C3380CC4-5D6E-409C-BE32-E72D297353CC}">
              <c16:uniqueId val="{00000006-43C5-4855-B30D-8DC9FA8A03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89</c:v>
                </c:pt>
                <c:pt idx="3">
                  <c:v>72</c:v>
                </c:pt>
                <c:pt idx="6">
                  <c:v>54</c:v>
                </c:pt>
                <c:pt idx="9">
                  <c:v>36</c:v>
                </c:pt>
                <c:pt idx="12">
                  <c:v>19</c:v>
                </c:pt>
              </c:numCache>
            </c:numRef>
          </c:val>
          <c:extLst>
            <c:ext xmlns:c16="http://schemas.microsoft.com/office/drawing/2014/chart" uri="{C3380CC4-5D6E-409C-BE32-E72D297353CC}">
              <c16:uniqueId val="{00000007-43C5-4855-B30D-8DC9FA8A03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6433</c:v>
                </c:pt>
                <c:pt idx="3">
                  <c:v>6585</c:v>
                </c:pt>
                <c:pt idx="6">
                  <c:v>6074</c:v>
                </c:pt>
                <c:pt idx="9">
                  <c:v>6094</c:v>
                </c:pt>
                <c:pt idx="12">
                  <c:v>5997</c:v>
                </c:pt>
              </c:numCache>
            </c:numRef>
          </c:val>
          <c:extLst>
            <c:ext xmlns:c16="http://schemas.microsoft.com/office/drawing/2014/chart" uri="{C3380CC4-5D6E-409C-BE32-E72D297353CC}">
              <c16:uniqueId val="{00000008-43C5-4855-B30D-8DC9FA8A03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c:v>
                </c:pt>
                <c:pt idx="3">
                  <c:v>20</c:v>
                </c:pt>
                <c:pt idx="6">
                  <c:v>15</c:v>
                </c:pt>
                <c:pt idx="9">
                  <c:v>10</c:v>
                </c:pt>
                <c:pt idx="12">
                  <c:v>6</c:v>
                </c:pt>
              </c:numCache>
            </c:numRef>
          </c:val>
          <c:extLst>
            <c:ext xmlns:c16="http://schemas.microsoft.com/office/drawing/2014/chart" uri="{C3380CC4-5D6E-409C-BE32-E72D297353CC}">
              <c16:uniqueId val="{00000009-43C5-4855-B30D-8DC9FA8A03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45106</c:v>
                </c:pt>
                <c:pt idx="3">
                  <c:v>46961</c:v>
                </c:pt>
                <c:pt idx="6">
                  <c:v>45367</c:v>
                </c:pt>
                <c:pt idx="9">
                  <c:v>44578</c:v>
                </c:pt>
                <c:pt idx="12">
                  <c:v>43194</c:v>
                </c:pt>
              </c:numCache>
            </c:numRef>
          </c:val>
          <c:extLst>
            <c:ext xmlns:c16="http://schemas.microsoft.com/office/drawing/2014/chart" uri="{C3380CC4-5D6E-409C-BE32-E72D297353CC}">
              <c16:uniqueId val="{0000000A-43C5-4855-B30D-8DC9FA8A03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3480</c:v>
                </c:pt>
                <c:pt idx="2">
                  <c:v>#N/A</c:v>
                </c:pt>
                <c:pt idx="3">
                  <c:v>#N/A</c:v>
                </c:pt>
                <c:pt idx="4">
                  <c:v>3159</c:v>
                </c:pt>
                <c:pt idx="5">
                  <c:v>#N/A</c:v>
                </c:pt>
                <c:pt idx="6">
                  <c:v>#N/A</c:v>
                </c:pt>
                <c:pt idx="7">
                  <c:v>2399</c:v>
                </c:pt>
                <c:pt idx="8">
                  <c:v>#N/A</c:v>
                </c:pt>
                <c:pt idx="9">
                  <c:v>#N/A</c:v>
                </c:pt>
                <c:pt idx="10">
                  <c:v>1796</c:v>
                </c:pt>
                <c:pt idx="11">
                  <c:v>#N/A</c:v>
                </c:pt>
                <c:pt idx="12">
                  <c:v>#N/A</c:v>
                </c:pt>
                <c:pt idx="13">
                  <c:v>1662</c:v>
                </c:pt>
                <c:pt idx="14">
                  <c:v>#N/A</c:v>
                </c:pt>
              </c:numCache>
            </c:numRef>
          </c:val>
          <c:smooth val="0"/>
          <c:extLst>
            <c:ext xmlns:c16="http://schemas.microsoft.com/office/drawing/2014/chart" uri="{C3380CC4-5D6E-409C-BE32-E72D297353CC}">
              <c16:uniqueId val="{0000000B-43C5-4855-B30D-8DC9FA8A03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7114</c:v>
                </c:pt>
                <c:pt idx="1">
                  <c:v>6742</c:v>
                </c:pt>
                <c:pt idx="2">
                  <c:v>6030</c:v>
                </c:pt>
              </c:numCache>
            </c:numRef>
          </c:val>
          <c:extLst>
            <c:ext xmlns:c16="http://schemas.microsoft.com/office/drawing/2014/chart" uri="{C3380CC4-5D6E-409C-BE32-E72D297353CC}">
              <c16:uniqueId val="{00000000-13CB-412E-9DEB-8943E012BA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3361</c:v>
                </c:pt>
                <c:pt idx="1">
                  <c:v>3884</c:v>
                </c:pt>
                <c:pt idx="2">
                  <c:v>4094</c:v>
                </c:pt>
              </c:numCache>
            </c:numRef>
          </c:val>
          <c:extLst>
            <c:ext xmlns:c16="http://schemas.microsoft.com/office/drawing/2014/chart" uri="{C3380CC4-5D6E-409C-BE32-E72D297353CC}">
              <c16:uniqueId val="{00000001-13CB-412E-9DEB-8943E012BA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4540</c:v>
                </c:pt>
                <c:pt idx="1">
                  <c:v>4736</c:v>
                </c:pt>
                <c:pt idx="2">
                  <c:v>4106</c:v>
                </c:pt>
              </c:numCache>
            </c:numRef>
          </c:val>
          <c:extLst>
            <c:ext xmlns:c16="http://schemas.microsoft.com/office/drawing/2014/chart" uri="{C3380CC4-5D6E-409C-BE32-E72D297353CC}">
              <c16:uniqueId val="{00000002-13CB-412E-9DEB-8943E012BA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46,866
46,695
1,259.18
36,643,563
34,690,355
1,758,649
18,010,649
43,193,785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分子となる基準財政収入額については、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地方特例交付金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の増などを理由に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百万円の増となった一方、分母となる基準財政需要額については、過疎対策事業債や合併特例債の元利償還金の増などを理由に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百万円の増となり、単年度決算ベースで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人口減少や高齢化率上昇（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R6.10.1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+0.6P</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）に加え、地方税の減少も見込まれることから、市の総合計画に基づき事業を着実に実施しつつ、行政の効率化や財源確保に努め、財政の健全化に引き続き取り組んでいく。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134408</xdr:rowOff>
    </xdr:from>
    <xdr:to>
      <xdr:col>23</xdr:col>
      <xdr:colOff>133350</xdr:colOff>
      <xdr:row>45</xdr:row>
      <xdr:rowOff>154517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496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134408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295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103717</xdr:rowOff>
    </xdr:from>
    <xdr:to>
      <xdr:col>23</xdr:col>
      <xdr:colOff>184150</xdr:colOff>
      <xdr:row>46</xdr:row>
      <xdr:rowOff>33867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171044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83608</xdr:rowOff>
    </xdr:from>
    <xdr:to>
      <xdr:col>19</xdr:col>
      <xdr:colOff>184150</xdr:colOff>
      <xdr:row>46</xdr:row>
      <xdr:rowOff>13758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169985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8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人件費の増等により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分母については、普通交付税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の増や臨時財政対策債の減等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分子・分母ともに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となったものの、分母の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幅が大きかったことから、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経常経費充当一般財源を維持しつつ、義務的経費を削減することで、比率の抑制を図る。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813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987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68580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65549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職員給のうちその他手当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物価高騰による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物件費の増などにより、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13,127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次年度以降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、物価高騰等の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影響が続くと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見込まれるため、公共施設等総合管理計画に基づく公共施設の適正配置や更新などにより、物件費の抑制を図る必要がある。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また、人件費についても、業務の見直し等を進め効率化を図ることで、抑制に取り組む。</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626</xdr:rowOff>
    </xdr:from>
    <xdr:to>
      <xdr:col>23</xdr:col>
      <xdr:colOff>133350</xdr:colOff>
      <xdr:row>89</xdr:row>
      <xdr:rowOff>127327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259676"/>
          <a:ext cx="838200" cy="1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31573</xdr:rowOff>
    </xdr:from>
    <xdr:to>
      <xdr:col>19</xdr:col>
      <xdr:colOff>133350</xdr:colOff>
      <xdr:row>89</xdr:row>
      <xdr:rowOff>626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947723"/>
          <a:ext cx="889000" cy="3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31573</xdr:rowOff>
    </xdr:from>
    <xdr:to>
      <xdr:col>15</xdr:col>
      <xdr:colOff>82550</xdr:colOff>
      <xdr:row>87</xdr:row>
      <xdr:rowOff>73434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947723"/>
          <a:ext cx="889000" cy="4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61717</xdr:rowOff>
    </xdr:from>
    <xdr:to>
      <xdr:col>11</xdr:col>
      <xdr:colOff>31750</xdr:colOff>
      <xdr:row>87</xdr:row>
      <xdr:rowOff>73434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806417"/>
          <a:ext cx="889000" cy="1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81118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157815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76527</xdr:rowOff>
    </xdr:from>
    <xdr:to>
      <xdr:col>23</xdr:col>
      <xdr:colOff>184150</xdr:colOff>
      <xdr:row>90</xdr:row>
      <xdr:rowOff>6677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3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143854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23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121276</xdr:rowOff>
    </xdr:from>
    <xdr:to>
      <xdr:col>19</xdr:col>
      <xdr:colOff>184150</xdr:colOff>
      <xdr:row>89</xdr:row>
      <xdr:rowOff>51426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2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36203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29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152223</xdr:rowOff>
    </xdr:from>
    <xdr:to>
      <xdr:col>15</xdr:col>
      <xdr:colOff>133350</xdr:colOff>
      <xdr:row>87</xdr:row>
      <xdr:rowOff>82373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8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67150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9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22634</xdr:rowOff>
    </xdr:from>
    <xdr:to>
      <xdr:col>11</xdr:col>
      <xdr:colOff>82550</xdr:colOff>
      <xdr:row>87</xdr:row>
      <xdr:rowOff>124234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9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109011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02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10917</xdr:rowOff>
    </xdr:from>
    <xdr:to>
      <xdr:col>7</xdr:col>
      <xdr:colOff>31750</xdr:colOff>
      <xdr:row>86</xdr:row>
      <xdr:rowOff>112517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7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97294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84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類似団体平均を下回った状態での推移が続いており、当面この傾向が続くものと見込まれる。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今後も国の動向を踏まえながら、引き続き適切な給与水準となるよう努める。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144991</xdr:rowOff>
    </xdr:from>
    <xdr:to>
      <xdr:col>81</xdr:col>
      <xdr:colOff>44450</xdr:colOff>
      <xdr:row>81</xdr:row>
      <xdr:rowOff>53975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86099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144991</xdr:rowOff>
    </xdr:from>
    <xdr:to>
      <xdr:col>77</xdr:col>
      <xdr:colOff>44450</xdr:colOff>
      <xdr:row>81</xdr:row>
      <xdr:rowOff>13759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8609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82</xdr:row>
      <xdr:rowOff>23284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9012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94191</xdr:rowOff>
    </xdr:from>
    <xdr:to>
      <xdr:col>68</xdr:col>
      <xdr:colOff>152400</xdr:colOff>
      <xdr:row>82</xdr:row>
      <xdr:rowOff>23284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9816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3175</xdr:rowOff>
    </xdr:from>
    <xdr:to>
      <xdr:col>81</xdr:col>
      <xdr:colOff>95250</xdr:colOff>
      <xdr:row>81</xdr:row>
      <xdr:rowOff>104775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19702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94191</xdr:rowOff>
    </xdr:from>
    <xdr:to>
      <xdr:col>77</xdr:col>
      <xdr:colOff>95250</xdr:colOff>
      <xdr:row>81</xdr:row>
      <xdr:rowOff>24341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34518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57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43391</xdr:rowOff>
    </xdr:from>
    <xdr:to>
      <xdr:col>64</xdr:col>
      <xdr:colOff>152400</xdr:colOff>
      <xdr:row>81</xdr:row>
      <xdr:rowOff>144991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155168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ごみ収集や保育所等の民間委託を進めてはいるものの、２度の市町村合併により市の面積が広大となり、保有する公共施設の数も類似団体を大きく上回っている状況もあり、職員数も類似団体平均を大きく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人口減少の影響もあり、数値の上昇が続いていることから、公共施設等総合管理計画に基づく公共施設の適正配置や、民間委託の推進により、適切な定員管理に努める。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68474</xdr:rowOff>
    </xdr:from>
    <xdr:to>
      <xdr:col>81</xdr:col>
      <xdr:colOff>44450</xdr:colOff>
      <xdr:row>66</xdr:row>
      <xdr:rowOff>110702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384174"/>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155469</xdr:rowOff>
    </xdr:from>
    <xdr:to>
      <xdr:col>77</xdr:col>
      <xdr:colOff>44450</xdr:colOff>
      <xdr:row>66</xdr:row>
      <xdr:rowOff>68474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9971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101177</xdr:rowOff>
    </xdr:from>
    <xdr:to>
      <xdr:col>72</xdr:col>
      <xdr:colOff>203200</xdr:colOff>
      <xdr:row>65</xdr:row>
      <xdr:rowOff>155469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24542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71014</xdr:rowOff>
    </xdr:from>
    <xdr:to>
      <xdr:col>68</xdr:col>
      <xdr:colOff>152400</xdr:colOff>
      <xdr:row>65</xdr:row>
      <xdr:rowOff>101177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2152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59902</xdr:rowOff>
    </xdr:from>
    <xdr:to>
      <xdr:col>81</xdr:col>
      <xdr:colOff>95250</xdr:colOff>
      <xdr:row>66</xdr:row>
      <xdr:rowOff>161502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127229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17674</xdr:rowOff>
    </xdr:from>
    <xdr:to>
      <xdr:col>77</xdr:col>
      <xdr:colOff>95250</xdr:colOff>
      <xdr:row>66</xdr:row>
      <xdr:rowOff>119274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104051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1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104669</xdr:rowOff>
    </xdr:from>
    <xdr:to>
      <xdr:col>73</xdr:col>
      <xdr:colOff>44450</xdr:colOff>
      <xdr:row>66</xdr:row>
      <xdr:rowOff>34819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19596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50377</xdr:rowOff>
    </xdr:from>
    <xdr:to>
      <xdr:col>68</xdr:col>
      <xdr:colOff>203200</xdr:colOff>
      <xdr:row>65</xdr:row>
      <xdr:rowOff>151977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136754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20214</xdr:rowOff>
    </xdr:from>
    <xdr:to>
      <xdr:col>64</xdr:col>
      <xdr:colOff>152400</xdr:colOff>
      <xdr:row>65</xdr:row>
      <xdr:rowOff>121814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106591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分子に含まれる元利償還金が増となったことが主要因となり、分子全体で前年度比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分母については、臨財債発行可能額が減</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普通交付税の増が主要因となり、分母全体で前年度比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分子・分母ともに増となったものの、分子の増額幅が大きかったことから、前年度比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ポイントの増となった。令和９年度が公債費のピークとなる見込みである。引き続き、普通建設事業については慎重に事業を選択するとともに、国県補助金等、地方債以外の財源確保に努める。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147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113877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89746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分子に含まれる将来負担額のうち地方債の現在高が減となったことが主要因となり、分子全体で前年度比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分母については、標準財政規模が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となったことが主要因となり、分母全体で前年度比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ポイントの減となったが、引き続き通常事業における点検評価や見直し等により財政の健全化を図るとともに、普通建設事業における地方債以外の財源確保に努めることで、将来負担の適正化を図る。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40459</xdr:rowOff>
    </xdr:from>
    <xdr:to>
      <xdr:col>81</xdr:col>
      <xdr:colOff>44450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4075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91017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5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91017</xdr:rowOff>
    </xdr:from>
    <xdr:to>
      <xdr:col>72</xdr:col>
      <xdr:colOff>203200</xdr:colOff>
      <xdr:row>14</xdr:row>
      <xdr:rowOff>156512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91317"/>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156512</xdr:rowOff>
    </xdr:from>
    <xdr:to>
      <xdr:col>68</xdr:col>
      <xdr:colOff>152400</xdr:colOff>
      <xdr:row>15</xdr:row>
      <xdr:rowOff>16087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5681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161109</xdr:rowOff>
    </xdr:from>
    <xdr:to>
      <xdr:col>81</xdr:col>
      <xdr:colOff>95250</xdr:colOff>
      <xdr:row>14</xdr:row>
      <xdr:rowOff>91259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133186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6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86377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105712</xdr:rowOff>
    </xdr:from>
    <xdr:to>
      <xdr:col>68</xdr:col>
      <xdr:colOff>203200</xdr:colOff>
      <xdr:row>15</xdr:row>
      <xdr:rowOff>35862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46039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7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136737</xdr:rowOff>
    </xdr:from>
    <xdr:to>
      <xdr:col>64</xdr:col>
      <xdr:colOff>152400</xdr:colOff>
      <xdr:row>15</xdr:row>
      <xdr:rowOff>66887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77064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46,866
46,695
1,259.18
36,643,563
34,690,355
1,758,649
18,010,649
43,193,785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人当たり職員数と同様、人件費の割合も類似団体平均を上回っている状況が続いている。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職員給のうちその他手当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比率改善のため、公共施設等総合管理計画に基づく公共施設の適正配置や、民間委託の推進に努める。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89444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808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38644</xdr:rowOff>
    </xdr:from>
    <xdr:to>
      <xdr:col>24</xdr:col>
      <xdr:colOff>76200</xdr:colOff>
      <xdr:row>37</xdr:row>
      <xdr:rowOff>140244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10721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物価高騰の影響による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間委託やシステム関連経費等、業務の効率化に伴い増加しているものもあることから、全体のバランスを勘案しつつ、公共施設等総合管理計画に基づく公共施設の適正配置や更新などにより、物件費の抑制を図る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67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582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18</xdr:row>
      <xdr:rowOff>108712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58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108712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667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物価高騰対応重点支援事業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による扶助費の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額等に伴い、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国の政策等により比率の増減はあるものの、今後、高齢化などに伴う増額が見込まれることから、対象者に寄り添った支援を行いつつ、適正な給付に努め、義務的経費の削減に努める。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56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5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39370</xdr:rowOff>
    </xdr:from>
    <xdr:to>
      <xdr:col>15</xdr:col>
      <xdr:colOff>98425</xdr:colOff>
      <xdr:row>53</xdr:row>
      <xdr:rowOff>100330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2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39370</xdr:rowOff>
    </xdr:from>
    <xdr:to>
      <xdr:col>11</xdr:col>
      <xdr:colOff>9525</xdr:colOff>
      <xdr:row>54</xdr:row>
      <xdr:rowOff>73660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26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97807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41910</xdr:rowOff>
    </xdr:from>
    <xdr:to>
      <xdr:col>24</xdr:col>
      <xdr:colOff>76200</xdr:colOff>
      <xdr:row>53</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121937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49530</xdr:rowOff>
    </xdr:from>
    <xdr:to>
      <xdr:col>15</xdr:col>
      <xdr:colOff>149225</xdr:colOff>
      <xdr:row>53</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161307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160020</xdr:rowOff>
    </xdr:from>
    <xdr:to>
      <xdr:col>11</xdr:col>
      <xdr:colOff>60325</xdr:colOff>
      <xdr:row>53</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介護保険事業特別会計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への繰出金の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などにより、全体で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浄化槽事業等における企業債の償還の増加や、国民健康保険事業や介護保険事業における高齢化比率の上昇に伴う負担の増加が見込まれることから、受益者負担の適正化をはじめとした財政運営の健全化に努め、普通会計の負担適正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新型コロナウイルス感染症対策に係る補助金の減等により、全体で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年度に補助金見直しを実施し、公益性、公平性の観点から検証を行ったところであることから、引き続き、適正な予算化、執行に努める。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96520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087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37</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687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100330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157497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中心市街地拠点施設整備事業や過疎対策事業の元金償還開始などにより、前年度比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このほか、２度の台風被害からの復旧事業の影響もあり、平成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令和２年度にかけて地方債発行額が高い水準で推移したことなどから、令和９年度が公債費のピークとなる見込みである。引き続き、普通建設事業については慎重に事業を選択するとともに、地方債以外の財源確保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153670</xdr:rowOff>
    </xdr:from>
    <xdr:to>
      <xdr:col>24</xdr:col>
      <xdr:colOff>25400</xdr:colOff>
      <xdr:row>80</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6982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610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79</xdr:row>
      <xdr:rowOff>16511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492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119380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9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公債費以外の経常収支比率は、類似団体平均を下回っている状況である。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経常経費が増加傾向にあることから、今後も公共施設の適正配置や更新による物件費の抑制や、業務の見直し等を進め、効率化を図ることで人件費の抑制に取り組んでいく。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121285</xdr:rowOff>
    </xdr:from>
    <xdr:to>
      <xdr:col>82</xdr:col>
      <xdr:colOff>107950</xdr:colOff>
      <xdr:row>75</xdr:row>
      <xdr:rowOff>6985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085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xdr:rowOff>
    </xdr:from>
    <xdr:to>
      <xdr:col>78</xdr:col>
      <xdr:colOff>69850</xdr:colOff>
      <xdr:row>75</xdr:row>
      <xdr:rowOff>35560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65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35560</xdr:rowOff>
    </xdr:from>
    <xdr:to>
      <xdr:col>73</xdr:col>
      <xdr:colOff>180975</xdr:colOff>
      <xdr:row>75</xdr:row>
      <xdr:rowOff>132715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943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132715</xdr:rowOff>
    </xdr:from>
    <xdr:to>
      <xdr:col>69</xdr:col>
      <xdr:colOff>92075</xdr:colOff>
      <xdr:row>75</xdr:row>
      <xdr:rowOff>132715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91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70485</xdr:rowOff>
    </xdr:from>
    <xdr:to>
      <xdr:col>82</xdr:col>
      <xdr:colOff>158750</xdr:colOff>
      <xdr:row>75</xdr:row>
      <xdr:rowOff>635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87012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127635</xdr:rowOff>
    </xdr:from>
    <xdr:to>
      <xdr:col>78</xdr:col>
      <xdr:colOff>120650</xdr:colOff>
      <xdr:row>75</xdr:row>
      <xdr:rowOff>57785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67962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156210</xdr:rowOff>
    </xdr:from>
    <xdr:to>
      <xdr:col>74</xdr:col>
      <xdr:colOff>31750</xdr:colOff>
      <xdr:row>75</xdr:row>
      <xdr:rowOff>86360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81915</xdr:rowOff>
    </xdr:from>
    <xdr:to>
      <xdr:col>69</xdr:col>
      <xdr:colOff>142875</xdr:colOff>
      <xdr:row>76</xdr:row>
      <xdr:rowOff>12064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22242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81915</xdr:rowOff>
    </xdr:from>
    <xdr:to>
      <xdr:col>65</xdr:col>
      <xdr:colOff>53975</xdr:colOff>
      <xdr:row>76</xdr:row>
      <xdr:rowOff>12064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22242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15837</xdr:rowOff>
    </xdr:from>
    <xdr:to>
      <xdr:col>29</xdr:col>
      <xdr:colOff>127000</xdr:colOff>
      <xdr:row>11</xdr:row>
      <xdr:rowOff>113030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49412"/>
          <a:ext cx="647700" cy="9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113030</xdr:rowOff>
    </xdr:from>
    <xdr:to>
      <xdr:col>26</xdr:col>
      <xdr:colOff>50800</xdr:colOff>
      <xdr:row>11</xdr:row>
      <xdr:rowOff>149746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046605"/>
          <a:ext cx="698500" cy="3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149746</xdr:rowOff>
    </xdr:from>
    <xdr:to>
      <xdr:col>22</xdr:col>
      <xdr:colOff>114300</xdr:colOff>
      <xdr:row>12</xdr:row>
      <xdr:rowOff>30607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083321"/>
          <a:ext cx="698500" cy="5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30607</xdr:rowOff>
    </xdr:from>
    <xdr:to>
      <xdr:col>18</xdr:col>
      <xdr:colOff>177800</xdr:colOff>
      <xdr:row>13</xdr:row>
      <xdr:rowOff>112700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35632"/>
          <a:ext cx="698500" cy="25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136487</xdr:rowOff>
    </xdr:from>
    <xdr:to>
      <xdr:col>29</xdr:col>
      <xdr:colOff>177800</xdr:colOff>
      <xdr:row>11</xdr:row>
      <xdr:rowOff>66637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898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83164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62230</xdr:rowOff>
    </xdr:from>
    <xdr:to>
      <xdr:col>26</xdr:col>
      <xdr:colOff>101600</xdr:colOff>
      <xdr:row>11</xdr:row>
      <xdr:rowOff>163830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99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2557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764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98946</xdr:rowOff>
    </xdr:from>
    <xdr:to>
      <xdr:col>22</xdr:col>
      <xdr:colOff>165100</xdr:colOff>
      <xdr:row>12</xdr:row>
      <xdr:rowOff>29096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3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39273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151257</xdr:rowOff>
    </xdr:from>
    <xdr:to>
      <xdr:col>19</xdr:col>
      <xdr:colOff>38100</xdr:colOff>
      <xdr:row>12</xdr:row>
      <xdr:rowOff>81407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8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91584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61900</xdr:rowOff>
    </xdr:from>
    <xdr:to>
      <xdr:col>15</xdr:col>
      <xdr:colOff>101600</xdr:colOff>
      <xdr:row>13</xdr:row>
      <xdr:rowOff>163500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3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2227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230458</xdr:rowOff>
    </xdr:from>
    <xdr:to>
      <xdr:col>29</xdr:col>
      <xdr:colOff>127000</xdr:colOff>
      <xdr:row>33</xdr:row>
      <xdr:rowOff>318795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155008"/>
          <a:ext cx="647700" cy="8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318795</xdr:rowOff>
    </xdr:from>
    <xdr:to>
      <xdr:col>26</xdr:col>
      <xdr:colOff>50800</xdr:colOff>
      <xdr:row>34</xdr:row>
      <xdr:rowOff>117170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243345"/>
          <a:ext cx="698500" cy="14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117170</xdr:rowOff>
    </xdr:from>
    <xdr:to>
      <xdr:col>22</xdr:col>
      <xdr:colOff>114300</xdr:colOff>
      <xdr:row>34</xdr:row>
      <xdr:rowOff>229217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84620"/>
          <a:ext cx="698500" cy="1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229217</xdr:rowOff>
    </xdr:from>
    <xdr:to>
      <xdr:col>18</xdr:col>
      <xdr:colOff>177800</xdr:colOff>
      <xdr:row>34</xdr:row>
      <xdr:rowOff>269973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96667"/>
          <a:ext cx="6985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179658</xdr:rowOff>
    </xdr:from>
    <xdr:to>
      <xdr:col>29</xdr:col>
      <xdr:colOff>177800</xdr:colOff>
      <xdr:row>33</xdr:row>
      <xdr:rowOff>281258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0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24735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94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267995</xdr:rowOff>
    </xdr:from>
    <xdr:to>
      <xdr:col>26</xdr:col>
      <xdr:colOff>101600</xdr:colOff>
      <xdr:row>34</xdr:row>
      <xdr:rowOff>26695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19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36872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6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66370</xdr:rowOff>
    </xdr:from>
    <xdr:to>
      <xdr:col>22</xdr:col>
      <xdr:colOff>165100</xdr:colOff>
      <xdr:row>34</xdr:row>
      <xdr:rowOff>167970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3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178147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0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178417</xdr:rowOff>
    </xdr:from>
    <xdr:to>
      <xdr:col>19</xdr:col>
      <xdr:colOff>38100</xdr:colOff>
      <xdr:row>34</xdr:row>
      <xdr:rowOff>280017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4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290194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219173</xdr:rowOff>
    </xdr:from>
    <xdr:to>
      <xdr:col>15</xdr:col>
      <xdr:colOff>101600</xdr:colOff>
      <xdr:row>34</xdr:row>
      <xdr:rowOff>320773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8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330950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5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46,866
46,695
1,259.18
36,643,563
34,690,355
1,758,649
18,010,649
43,193,785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85446</xdr:rowOff>
    </xdr:from>
    <xdr:to>
      <xdr:col>24</xdr:col>
      <xdr:colOff>63500</xdr:colOff>
      <xdr:row>31</xdr:row>
      <xdr:rowOff>27934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28946"/>
          <a:ext cx="838200" cy="1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27934</xdr:rowOff>
    </xdr:from>
    <xdr:to>
      <xdr:col>19</xdr:col>
      <xdr:colOff>177800</xdr:colOff>
      <xdr:row>31</xdr:row>
      <xdr:rowOff>112306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42884"/>
          <a:ext cx="889000" cy="8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112306</xdr:rowOff>
    </xdr:from>
    <xdr:to>
      <xdr:col>15</xdr:col>
      <xdr:colOff>50800</xdr:colOff>
      <xdr:row>31</xdr:row>
      <xdr:rowOff>148882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27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148882</xdr:rowOff>
    </xdr:from>
    <xdr:to>
      <xdr:col>10</xdr:col>
      <xdr:colOff>114300</xdr:colOff>
      <xdr:row>32</xdr:row>
      <xdr:rowOff>136385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63832"/>
          <a:ext cx="889000" cy="1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34646</xdr:rowOff>
    </xdr:from>
    <xdr:to>
      <xdr:col>24</xdr:col>
      <xdr:colOff>114300</xdr:colOff>
      <xdr:row>30</xdr:row>
      <xdr:rowOff>136246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121023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9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148584</xdr:rowOff>
    </xdr:from>
    <xdr:to>
      <xdr:col>20</xdr:col>
      <xdr:colOff>38100</xdr:colOff>
      <xdr:row>31</xdr:row>
      <xdr:rowOff>78734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95261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6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61506</xdr:rowOff>
    </xdr:from>
    <xdr:to>
      <xdr:col>15</xdr:col>
      <xdr:colOff>101600</xdr:colOff>
      <xdr:row>31</xdr:row>
      <xdr:rowOff>163106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8183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5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98082</xdr:rowOff>
    </xdr:from>
    <xdr:to>
      <xdr:col>10</xdr:col>
      <xdr:colOff>165100</xdr:colOff>
      <xdr:row>32</xdr:row>
      <xdr:rowOff>28232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44759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8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85585</xdr:rowOff>
    </xdr:from>
    <xdr:to>
      <xdr:col>6</xdr:col>
      <xdr:colOff>38100</xdr:colOff>
      <xdr:row>33</xdr:row>
      <xdr:rowOff>15735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32262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15532</xdr:rowOff>
    </xdr:from>
    <xdr:to>
      <xdr:col>24</xdr:col>
      <xdr:colOff>63500</xdr:colOff>
      <xdr:row>51</xdr:row>
      <xdr:rowOff>89764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59482"/>
          <a:ext cx="838200" cy="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89764</xdr:rowOff>
    </xdr:from>
    <xdr:to>
      <xdr:col>19</xdr:col>
      <xdr:colOff>177800</xdr:colOff>
      <xdr:row>53</xdr:row>
      <xdr:rowOff>98222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33714"/>
          <a:ext cx="889000" cy="3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25565</xdr:rowOff>
    </xdr:from>
    <xdr:to>
      <xdr:col>15</xdr:col>
      <xdr:colOff>50800</xdr:colOff>
      <xdr:row>53</xdr:row>
      <xdr:rowOff>98222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112415"/>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25565</xdr:rowOff>
    </xdr:from>
    <xdr:to>
      <xdr:col>10</xdr:col>
      <xdr:colOff>114300</xdr:colOff>
      <xdr:row>54</xdr:row>
      <xdr:rowOff>24778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112415"/>
          <a:ext cx="889000" cy="17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136182</xdr:rowOff>
    </xdr:from>
    <xdr:to>
      <xdr:col>24</xdr:col>
      <xdr:colOff>114300</xdr:colOff>
      <xdr:row>51</xdr:row>
      <xdr:rowOff>66332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159059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56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38964</xdr:rowOff>
    </xdr:from>
    <xdr:to>
      <xdr:col>20</xdr:col>
      <xdr:colOff>38100</xdr:colOff>
      <xdr:row>51</xdr:row>
      <xdr:rowOff>140564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157091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55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47422</xdr:rowOff>
    </xdr:from>
    <xdr:to>
      <xdr:col>15</xdr:col>
      <xdr:colOff>101600</xdr:colOff>
      <xdr:row>53</xdr:row>
      <xdr:rowOff>149022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165549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90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146215</xdr:rowOff>
    </xdr:from>
    <xdr:to>
      <xdr:col>10</xdr:col>
      <xdr:colOff>165100</xdr:colOff>
      <xdr:row>53</xdr:row>
      <xdr:rowOff>76365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92892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83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145428</xdr:rowOff>
    </xdr:from>
    <xdr:to>
      <xdr:col>6</xdr:col>
      <xdr:colOff>38100</xdr:colOff>
      <xdr:row>54</xdr:row>
      <xdr:rowOff>75578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92105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24409</xdr:rowOff>
    </xdr:from>
    <xdr:to>
      <xdr:col>24</xdr:col>
      <xdr:colOff>63500</xdr:colOff>
      <xdr:row>78</xdr:row>
      <xdr:rowOff>52490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7509"/>
          <a:ext cx="8382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52490</xdr:rowOff>
    </xdr:from>
    <xdr:to>
      <xdr:col>19</xdr:col>
      <xdr:colOff>177800</xdr:colOff>
      <xdr:row>78</xdr:row>
      <xdr:rowOff>71425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5590"/>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27343</xdr:rowOff>
    </xdr:from>
    <xdr:to>
      <xdr:col>15</xdr:col>
      <xdr:colOff>50800</xdr:colOff>
      <xdr:row>78</xdr:row>
      <xdr:rowOff>71425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0443"/>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129412</xdr:rowOff>
    </xdr:from>
    <xdr:to>
      <xdr:col>10</xdr:col>
      <xdr:colOff>114300</xdr:colOff>
      <xdr:row>78</xdr:row>
      <xdr:rowOff>27343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31062"/>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71938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145059</xdr:rowOff>
    </xdr:from>
    <xdr:to>
      <xdr:col>24</xdr:col>
      <xdr:colOff>114300</xdr:colOff>
      <xdr:row>78</xdr:row>
      <xdr:rowOff>75209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167936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1690</xdr:rowOff>
    </xdr:from>
    <xdr:to>
      <xdr:col>20</xdr:col>
      <xdr:colOff>38100</xdr:colOff>
      <xdr:row>78</xdr:row>
      <xdr:rowOff>103290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94417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20625</xdr:rowOff>
    </xdr:from>
    <xdr:to>
      <xdr:col>15</xdr:col>
      <xdr:colOff>101600</xdr:colOff>
      <xdr:row>78</xdr:row>
      <xdr:rowOff>122225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113352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147993</xdr:rowOff>
    </xdr:from>
    <xdr:to>
      <xdr:col>10</xdr:col>
      <xdr:colOff>165100</xdr:colOff>
      <xdr:row>78</xdr:row>
      <xdr:rowOff>78143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94670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78612</xdr:rowOff>
    </xdr:from>
    <xdr:to>
      <xdr:col>6</xdr:col>
      <xdr:colOff>38100</xdr:colOff>
      <xdr:row>78</xdr:row>
      <xdr:rowOff>8762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25289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71915</xdr:rowOff>
    </xdr:from>
    <xdr:to>
      <xdr:col>24</xdr:col>
      <xdr:colOff>63500</xdr:colOff>
      <xdr:row>95</xdr:row>
      <xdr:rowOff>158314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9665"/>
          <a:ext cx="838200" cy="8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60322</xdr:rowOff>
    </xdr:from>
    <xdr:to>
      <xdr:col>19</xdr:col>
      <xdr:colOff>177800</xdr:colOff>
      <xdr:row>95</xdr:row>
      <xdr:rowOff>158314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48072"/>
          <a:ext cx="889000" cy="9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60322</xdr:rowOff>
    </xdr:from>
    <xdr:to>
      <xdr:col>15</xdr:col>
      <xdr:colOff>50800</xdr:colOff>
      <xdr:row>97</xdr:row>
      <xdr:rowOff>39312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48072"/>
          <a:ext cx="889000" cy="3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36993</xdr:rowOff>
    </xdr:from>
    <xdr:to>
      <xdr:col>10</xdr:col>
      <xdr:colOff>114300</xdr:colOff>
      <xdr:row>97</xdr:row>
      <xdr:rowOff>39312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67643"/>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21115</xdr:rowOff>
    </xdr:from>
    <xdr:to>
      <xdr:col>24</xdr:col>
      <xdr:colOff>114300</xdr:colOff>
      <xdr:row>95</xdr:row>
      <xdr:rowOff>122715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43992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107514</xdr:rowOff>
    </xdr:from>
    <xdr:to>
      <xdr:col>20</xdr:col>
      <xdr:colOff>38100</xdr:colOff>
      <xdr:row>96</xdr:row>
      <xdr:rowOff>37664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54191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7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9522</xdr:rowOff>
    </xdr:from>
    <xdr:to>
      <xdr:col>15</xdr:col>
      <xdr:colOff>101600</xdr:colOff>
      <xdr:row>95</xdr:row>
      <xdr:rowOff>111122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127649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7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159962</xdr:rowOff>
    </xdr:from>
    <xdr:to>
      <xdr:col>10</xdr:col>
      <xdr:colOff>165100</xdr:colOff>
      <xdr:row>97</xdr:row>
      <xdr:rowOff>90112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106639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9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157643</xdr:rowOff>
    </xdr:from>
    <xdr:to>
      <xdr:col>6</xdr:col>
      <xdr:colOff>38100</xdr:colOff>
      <xdr:row>97</xdr:row>
      <xdr:rowOff>87793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104320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95544</xdr:rowOff>
    </xdr:from>
    <xdr:to>
      <xdr:col>54</xdr:col>
      <xdr:colOff>189865</xdr:colOff>
      <xdr:row>38</xdr:row>
      <xdr:rowOff>24856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53394"/>
          <a:ext cx="1270" cy="78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24856</xdr:rowOff>
    </xdr:from>
    <xdr:to>
      <xdr:col>55</xdr:col>
      <xdr:colOff>88900</xdr:colOff>
      <xdr:row>38</xdr:row>
      <xdr:rowOff>24856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42221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95544</xdr:rowOff>
    </xdr:from>
    <xdr:to>
      <xdr:col>55</xdr:col>
      <xdr:colOff>88900</xdr:colOff>
      <xdr:row>33</xdr:row>
      <xdr:rowOff>95544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5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89673</xdr:rowOff>
    </xdr:from>
    <xdr:to>
      <xdr:col>55</xdr:col>
      <xdr:colOff>0</xdr:colOff>
      <xdr:row>36</xdr:row>
      <xdr:rowOff>94698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61873"/>
          <a:ext cx="8382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156037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2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6160</xdr:rowOff>
    </xdr:from>
    <xdr:to>
      <xdr:col>55</xdr:col>
      <xdr:colOff>50800</xdr:colOff>
      <xdr:row>37</xdr:row>
      <xdr:rowOff>107760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4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82317</xdr:rowOff>
    </xdr:from>
    <xdr:to>
      <xdr:col>50</xdr:col>
      <xdr:colOff>114300</xdr:colOff>
      <xdr:row>36</xdr:row>
      <xdr:rowOff>94698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54517"/>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171178</xdr:rowOff>
    </xdr:from>
    <xdr:to>
      <xdr:col>50</xdr:col>
      <xdr:colOff>165100</xdr:colOff>
      <xdr:row>37</xdr:row>
      <xdr:rowOff>101328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92455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108176</xdr:rowOff>
    </xdr:from>
    <xdr:to>
      <xdr:col>45</xdr:col>
      <xdr:colOff>177800</xdr:colOff>
      <xdr:row>36</xdr:row>
      <xdr:rowOff>82317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94576"/>
          <a:ext cx="889000" cy="65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23584</xdr:rowOff>
    </xdr:from>
    <xdr:to>
      <xdr:col>46</xdr:col>
      <xdr:colOff>38100</xdr:colOff>
      <xdr:row>37</xdr:row>
      <xdr:rowOff>125184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116311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108176</xdr:rowOff>
    </xdr:from>
    <xdr:to>
      <xdr:col>41</xdr:col>
      <xdr:colOff>50800</xdr:colOff>
      <xdr:row>35</xdr:row>
      <xdr:rowOff>126130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94576"/>
          <a:ext cx="889000" cy="5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32129</xdr:rowOff>
    </xdr:from>
    <xdr:to>
      <xdr:col>41</xdr:col>
      <xdr:colOff>101600</xdr:colOff>
      <xdr:row>34</xdr:row>
      <xdr:rowOff>133729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124856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34644</xdr:rowOff>
    </xdr:from>
    <xdr:to>
      <xdr:col>36</xdr:col>
      <xdr:colOff>165100</xdr:colOff>
      <xdr:row>37</xdr:row>
      <xdr:rowOff>136244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127371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38873</xdr:rowOff>
    </xdr:from>
    <xdr:to>
      <xdr:col>55</xdr:col>
      <xdr:colOff>50800</xdr:colOff>
      <xdr:row>36</xdr:row>
      <xdr:rowOff>140473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61750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43898</xdr:rowOff>
    </xdr:from>
    <xdr:to>
      <xdr:col>50</xdr:col>
      <xdr:colOff>165100</xdr:colOff>
      <xdr:row>36</xdr:row>
      <xdr:rowOff>145498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1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162025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9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31517</xdr:rowOff>
    </xdr:from>
    <xdr:to>
      <xdr:col>46</xdr:col>
      <xdr:colOff>38100</xdr:colOff>
      <xdr:row>36</xdr:row>
      <xdr:rowOff>133117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149644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57376</xdr:rowOff>
    </xdr:from>
    <xdr:to>
      <xdr:col>41</xdr:col>
      <xdr:colOff>101600</xdr:colOff>
      <xdr:row>32</xdr:row>
      <xdr:rowOff>158976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4053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31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75330</xdr:rowOff>
    </xdr:from>
    <xdr:to>
      <xdr:col>36</xdr:col>
      <xdr:colOff>165100</xdr:colOff>
      <xdr:row>36</xdr:row>
      <xdr:rowOff>5480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22007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5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73765</xdr:rowOff>
    </xdr:from>
    <xdr:to>
      <xdr:col>54</xdr:col>
      <xdr:colOff>189865</xdr:colOff>
      <xdr:row>59</xdr:row>
      <xdr:rowOff>33336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17715"/>
          <a:ext cx="1270" cy="1331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37163</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33336</xdr:rowOff>
    </xdr:from>
    <xdr:to>
      <xdr:col>55</xdr:col>
      <xdr:colOff>88900</xdr:colOff>
      <xdr:row>59</xdr:row>
      <xdr:rowOff>33336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4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20442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73765</xdr:rowOff>
    </xdr:from>
    <xdr:to>
      <xdr:col>55</xdr:col>
      <xdr:colOff>88900</xdr:colOff>
      <xdr:row>51</xdr:row>
      <xdr:rowOff>73765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139112</xdr:rowOff>
    </xdr:from>
    <xdr:to>
      <xdr:col>55</xdr:col>
      <xdr:colOff>0</xdr:colOff>
      <xdr:row>55</xdr:row>
      <xdr:rowOff>8734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97412"/>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40308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4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61881</xdr:rowOff>
    </xdr:from>
    <xdr:to>
      <xdr:col>55</xdr:col>
      <xdr:colOff>50800</xdr:colOff>
      <xdr:row>56</xdr:row>
      <xdr:rowOff>163481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116208</xdr:rowOff>
    </xdr:from>
    <xdr:to>
      <xdr:col>50</xdr:col>
      <xdr:colOff>114300</xdr:colOff>
      <xdr:row>54</xdr:row>
      <xdr:rowOff>139112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03058"/>
          <a:ext cx="889000" cy="1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78287</xdr:rowOff>
    </xdr:from>
    <xdr:to>
      <xdr:col>50</xdr:col>
      <xdr:colOff>165100</xdr:colOff>
      <xdr:row>57</xdr:row>
      <xdr:rowOff>8437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7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171014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5707</xdr:rowOff>
    </xdr:from>
    <xdr:to>
      <xdr:col>45</xdr:col>
      <xdr:colOff>177800</xdr:colOff>
      <xdr:row>53</xdr:row>
      <xdr:rowOff>116208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749657"/>
          <a:ext cx="889000" cy="4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62285</xdr:rowOff>
    </xdr:from>
    <xdr:to>
      <xdr:col>46</xdr:col>
      <xdr:colOff>38100</xdr:colOff>
      <xdr:row>56</xdr:row>
      <xdr:rowOff>163885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155012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95896</xdr:rowOff>
    </xdr:from>
    <xdr:to>
      <xdr:col>41</xdr:col>
      <xdr:colOff>50800</xdr:colOff>
      <xdr:row>51</xdr:row>
      <xdr:rowOff>5707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668396"/>
          <a:ext cx="889000" cy="8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129384</xdr:rowOff>
    </xdr:from>
    <xdr:to>
      <xdr:col>55</xdr:col>
      <xdr:colOff>50800</xdr:colOff>
      <xdr:row>55</xdr:row>
      <xdr:rowOff>59534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152261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88312</xdr:rowOff>
    </xdr:from>
    <xdr:to>
      <xdr:col>50</xdr:col>
      <xdr:colOff>165100</xdr:colOff>
      <xdr:row>55</xdr:row>
      <xdr:rowOff>18462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34989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65408</xdr:rowOff>
    </xdr:from>
    <xdr:to>
      <xdr:col>46</xdr:col>
      <xdr:colOff>38100</xdr:colOff>
      <xdr:row>53</xdr:row>
      <xdr:rowOff>167008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12085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126357</xdr:rowOff>
    </xdr:from>
    <xdr:to>
      <xdr:col>41</xdr:col>
      <xdr:colOff>101600</xdr:colOff>
      <xdr:row>51</xdr:row>
      <xdr:rowOff>56507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6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73034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47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45096</xdr:rowOff>
    </xdr:from>
    <xdr:to>
      <xdr:col>36</xdr:col>
      <xdr:colOff>165100</xdr:colOff>
      <xdr:row>50</xdr:row>
      <xdr:rowOff>146696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6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163223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39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169380</xdr:rowOff>
    </xdr:from>
    <xdr:to>
      <xdr:col>55</xdr:col>
      <xdr:colOff>0</xdr:colOff>
      <xdr:row>77</xdr:row>
      <xdr:rowOff>19952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99580"/>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79540</xdr:rowOff>
    </xdr:from>
    <xdr:to>
      <xdr:col>50</xdr:col>
      <xdr:colOff>114300</xdr:colOff>
      <xdr:row>77</xdr:row>
      <xdr:rowOff>19952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766840"/>
          <a:ext cx="889000" cy="4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123451</xdr:rowOff>
    </xdr:from>
    <xdr:to>
      <xdr:col>45</xdr:col>
      <xdr:colOff>177800</xdr:colOff>
      <xdr:row>74</xdr:row>
      <xdr:rowOff>79540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296401"/>
          <a:ext cx="889000" cy="47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53137</xdr:rowOff>
    </xdr:from>
    <xdr:to>
      <xdr:col>41</xdr:col>
      <xdr:colOff>50800</xdr:colOff>
      <xdr:row>71</xdr:row>
      <xdr:rowOff>123451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054637"/>
          <a:ext cx="889000" cy="2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118580</xdr:rowOff>
    </xdr:from>
    <xdr:to>
      <xdr:col>55</xdr:col>
      <xdr:colOff>50800</xdr:colOff>
      <xdr:row>77</xdr:row>
      <xdr:rowOff>48730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141457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140602</xdr:rowOff>
    </xdr:from>
    <xdr:to>
      <xdr:col>50</xdr:col>
      <xdr:colOff>165100</xdr:colOff>
      <xdr:row>77</xdr:row>
      <xdr:rowOff>70752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87278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28740</xdr:rowOff>
    </xdr:from>
    <xdr:to>
      <xdr:col>46</xdr:col>
      <xdr:colOff>38100</xdr:colOff>
      <xdr:row>74</xdr:row>
      <xdr:rowOff>130340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146867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4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72651</xdr:rowOff>
    </xdr:from>
    <xdr:to>
      <xdr:col>41</xdr:col>
      <xdr:colOff>101600</xdr:colOff>
      <xdr:row>72</xdr:row>
      <xdr:rowOff>2801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2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19328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2337</xdr:rowOff>
    </xdr:from>
    <xdr:to>
      <xdr:col>36</xdr:col>
      <xdr:colOff>165100</xdr:colOff>
      <xdr:row>70</xdr:row>
      <xdr:rowOff>103937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00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120464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17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13022</xdr:rowOff>
    </xdr:from>
    <xdr:to>
      <xdr:col>55</xdr:col>
      <xdr:colOff>0</xdr:colOff>
      <xdr:row>95</xdr:row>
      <xdr:rowOff>132761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00772"/>
          <a:ext cx="838200" cy="1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13022</xdr:rowOff>
    </xdr:from>
    <xdr:to>
      <xdr:col>50</xdr:col>
      <xdr:colOff>114300</xdr:colOff>
      <xdr:row>96</xdr:row>
      <xdr:rowOff>29352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00772"/>
          <a:ext cx="889000" cy="18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146134</xdr:rowOff>
    </xdr:from>
    <xdr:to>
      <xdr:col>45</xdr:col>
      <xdr:colOff>177800</xdr:colOff>
      <xdr:row>96</xdr:row>
      <xdr:rowOff>29352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262434"/>
          <a:ext cx="889000" cy="2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146134</xdr:rowOff>
    </xdr:from>
    <xdr:to>
      <xdr:col>41</xdr:col>
      <xdr:colOff>50800</xdr:colOff>
      <xdr:row>95</xdr:row>
      <xdr:rowOff>117739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62434"/>
          <a:ext cx="889000" cy="1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86268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81961</xdr:rowOff>
    </xdr:from>
    <xdr:to>
      <xdr:col>55</xdr:col>
      <xdr:colOff>50800</xdr:colOff>
      <xdr:row>96</xdr:row>
      <xdr:rowOff>12111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104838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133672</xdr:rowOff>
    </xdr:from>
    <xdr:to>
      <xdr:col>50</xdr:col>
      <xdr:colOff>165100</xdr:colOff>
      <xdr:row>95</xdr:row>
      <xdr:rowOff>63822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4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80349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150002</xdr:rowOff>
    </xdr:from>
    <xdr:to>
      <xdr:col>46</xdr:col>
      <xdr:colOff>38100</xdr:colOff>
      <xdr:row>96</xdr:row>
      <xdr:rowOff>80152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96679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95334</xdr:rowOff>
    </xdr:from>
    <xdr:to>
      <xdr:col>41</xdr:col>
      <xdr:colOff>101600</xdr:colOff>
      <xdr:row>95</xdr:row>
      <xdr:rowOff>25484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42011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9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66939</xdr:rowOff>
    </xdr:from>
    <xdr:to>
      <xdr:col>36</xdr:col>
      <xdr:colOff>165100</xdr:colOff>
      <xdr:row>95</xdr:row>
      <xdr:rowOff>168539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13616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107563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6279763"/>
          <a:ext cx="1269" cy="45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67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54240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60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107563</xdr:rowOff>
    </xdr:from>
    <xdr:to>
      <xdr:col>86</xdr:col>
      <xdr:colOff>25400</xdr:colOff>
      <xdr:row>36</xdr:row>
      <xdr:rowOff>107563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27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9493</xdr:rowOff>
    </xdr:from>
    <xdr:to>
      <xdr:col>85</xdr:col>
      <xdr:colOff>127000</xdr:colOff>
      <xdr:row>38</xdr:row>
      <xdr:rowOff>170237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24593"/>
          <a:ext cx="838200" cy="1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125277</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40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146850</xdr:rowOff>
    </xdr:from>
    <xdr:to>
      <xdr:col>85</xdr:col>
      <xdr:colOff>177800</xdr:colOff>
      <xdr:row>39</xdr:row>
      <xdr:rowOff>77000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6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71787</xdr:rowOff>
    </xdr:from>
    <xdr:to>
      <xdr:col>81</xdr:col>
      <xdr:colOff>50800</xdr:colOff>
      <xdr:row>38</xdr:row>
      <xdr:rowOff>9493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5901087"/>
          <a:ext cx="889000" cy="62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145441</xdr:rowOff>
    </xdr:from>
    <xdr:to>
      <xdr:col>81</xdr:col>
      <xdr:colOff>101600</xdr:colOff>
      <xdr:row>39</xdr:row>
      <xdr:rowOff>75591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66718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94666</xdr:rowOff>
    </xdr:from>
    <xdr:to>
      <xdr:col>76</xdr:col>
      <xdr:colOff>114300</xdr:colOff>
      <xdr:row>34</xdr:row>
      <xdr:rowOff>71787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409616"/>
          <a:ext cx="889000" cy="49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144621</xdr:rowOff>
    </xdr:from>
    <xdr:to>
      <xdr:col>76</xdr:col>
      <xdr:colOff>165100</xdr:colOff>
      <xdr:row>39</xdr:row>
      <xdr:rowOff>74771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65898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94666</xdr:rowOff>
    </xdr:from>
    <xdr:to>
      <xdr:col>71</xdr:col>
      <xdr:colOff>177800</xdr:colOff>
      <xdr:row>32</xdr:row>
      <xdr:rowOff>117469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409616"/>
          <a:ext cx="889000" cy="19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83071</xdr:rowOff>
    </xdr:from>
    <xdr:to>
      <xdr:col>72</xdr:col>
      <xdr:colOff>38100</xdr:colOff>
      <xdr:row>39</xdr:row>
      <xdr:rowOff>13221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101588</xdr:rowOff>
    </xdr:from>
    <xdr:to>
      <xdr:col>67</xdr:col>
      <xdr:colOff>101600</xdr:colOff>
      <xdr:row>39</xdr:row>
      <xdr:rowOff>31738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22865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119437</xdr:rowOff>
    </xdr:from>
    <xdr:to>
      <xdr:col>85</xdr:col>
      <xdr:colOff>177800</xdr:colOff>
      <xdr:row>39</xdr:row>
      <xdr:rowOff>49587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78814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2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130143</xdr:rowOff>
    </xdr:from>
    <xdr:to>
      <xdr:col>81</xdr:col>
      <xdr:colOff>101600</xdr:colOff>
      <xdr:row>38</xdr:row>
      <xdr:rowOff>60293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76820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2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20987</xdr:rowOff>
    </xdr:from>
    <xdr:to>
      <xdr:col>76</xdr:col>
      <xdr:colOff>165100</xdr:colOff>
      <xdr:row>34</xdr:row>
      <xdr:rowOff>122587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58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139114</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62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43866</xdr:rowOff>
    </xdr:from>
    <xdr:to>
      <xdr:col>72</xdr:col>
      <xdr:colOff>38100</xdr:colOff>
      <xdr:row>31</xdr:row>
      <xdr:rowOff>145466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3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161993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1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66669</xdr:rowOff>
    </xdr:from>
    <xdr:to>
      <xdr:col>67</xdr:col>
      <xdr:colOff>101600</xdr:colOff>
      <xdr:row>32</xdr:row>
      <xdr:rowOff>168269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5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13346</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3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138430</xdr:rowOff>
    </xdr:from>
    <xdr:to>
      <xdr:col>85</xdr:col>
      <xdr:colOff>127000</xdr:colOff>
      <xdr:row>73</xdr:row>
      <xdr:rowOff>67742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482830"/>
          <a:ext cx="838200" cy="1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1308</xdr:rowOff>
    </xdr:from>
    <xdr:to>
      <xdr:col>81</xdr:col>
      <xdr:colOff>50800</xdr:colOff>
      <xdr:row>73</xdr:row>
      <xdr:rowOff>67742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174258"/>
          <a:ext cx="889000" cy="40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1308</xdr:rowOff>
    </xdr:from>
    <xdr:to>
      <xdr:col>76</xdr:col>
      <xdr:colOff>114300</xdr:colOff>
      <xdr:row>74</xdr:row>
      <xdr:rowOff>83921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174258"/>
          <a:ext cx="889000" cy="59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83921</xdr:rowOff>
    </xdr:from>
    <xdr:to>
      <xdr:col>71</xdr:col>
      <xdr:colOff>177800</xdr:colOff>
      <xdr:row>74</xdr:row>
      <xdr:rowOff>136779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771221"/>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96474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87630</xdr:rowOff>
    </xdr:from>
    <xdr:to>
      <xdr:col>85</xdr:col>
      <xdr:colOff>177800</xdr:colOff>
      <xdr:row>73</xdr:row>
      <xdr:rowOff>17780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110507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8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16942</xdr:rowOff>
    </xdr:from>
    <xdr:to>
      <xdr:col>81</xdr:col>
      <xdr:colOff>101600</xdr:colOff>
      <xdr:row>73</xdr:row>
      <xdr:rowOff>118542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135069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121958</xdr:rowOff>
    </xdr:from>
    <xdr:to>
      <xdr:col>76</xdr:col>
      <xdr:colOff>165100</xdr:colOff>
      <xdr:row>71</xdr:row>
      <xdr:rowOff>52108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1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68635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189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33121</xdr:rowOff>
    </xdr:from>
    <xdr:to>
      <xdr:col>72</xdr:col>
      <xdr:colOff>38100</xdr:colOff>
      <xdr:row>74</xdr:row>
      <xdr:rowOff>134721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151248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85979</xdr:rowOff>
    </xdr:from>
    <xdr:to>
      <xdr:col>67</xdr:col>
      <xdr:colOff>101600</xdr:colOff>
      <xdr:row>75</xdr:row>
      <xdr:rowOff>16129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32656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4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38376</xdr:rowOff>
    </xdr:from>
    <xdr:to>
      <xdr:col>85</xdr:col>
      <xdr:colOff>127000</xdr:colOff>
      <xdr:row>96</xdr:row>
      <xdr:rowOff>128846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497576"/>
          <a:ext cx="838200" cy="9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38376</xdr:rowOff>
    </xdr:from>
    <xdr:to>
      <xdr:col>81</xdr:col>
      <xdr:colOff>50800</xdr:colOff>
      <xdr:row>96</xdr:row>
      <xdr:rowOff>94520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497576"/>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94520</xdr:rowOff>
    </xdr:from>
    <xdr:to>
      <xdr:col>76</xdr:col>
      <xdr:colOff>114300</xdr:colOff>
      <xdr:row>96</xdr:row>
      <xdr:rowOff>153251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53720"/>
          <a:ext cx="889000" cy="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91850</xdr:rowOff>
    </xdr:from>
    <xdr:to>
      <xdr:col>71</xdr:col>
      <xdr:colOff>177800</xdr:colOff>
      <xdr:row>96</xdr:row>
      <xdr:rowOff>153251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51050"/>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78046</xdr:rowOff>
    </xdr:from>
    <xdr:to>
      <xdr:col>85</xdr:col>
      <xdr:colOff>177800</xdr:colOff>
      <xdr:row>97</xdr:row>
      <xdr:rowOff>8196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100923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159026</xdr:rowOff>
    </xdr:from>
    <xdr:to>
      <xdr:col>81</xdr:col>
      <xdr:colOff>101600</xdr:colOff>
      <xdr:row>96</xdr:row>
      <xdr:rowOff>89176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105703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43720</xdr:rowOff>
    </xdr:from>
    <xdr:to>
      <xdr:col>76</xdr:col>
      <xdr:colOff>165100</xdr:colOff>
      <xdr:row>96</xdr:row>
      <xdr:rowOff>145320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161847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102451</xdr:rowOff>
    </xdr:from>
    <xdr:to>
      <xdr:col>72</xdr:col>
      <xdr:colOff>38100</xdr:colOff>
      <xdr:row>97</xdr:row>
      <xdr:rowOff>32601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49128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41050</xdr:rowOff>
    </xdr:from>
    <xdr:to>
      <xdr:col>67</xdr:col>
      <xdr:colOff>101600</xdr:colOff>
      <xdr:row>96</xdr:row>
      <xdr:rowOff>142650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159177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7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43688</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17018</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60668"/>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17018</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60668"/>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79265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137668</xdr:rowOff>
    </xdr:from>
    <xdr:to>
      <xdr:col>107</xdr:col>
      <xdr:colOff>101600</xdr:colOff>
      <xdr:row>37</xdr:row>
      <xdr:rowOff>67818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84345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67805</xdr:rowOff>
    </xdr:from>
    <xdr:to>
      <xdr:col>116</xdr:col>
      <xdr:colOff>63500</xdr:colOff>
      <xdr:row>57</xdr:row>
      <xdr:rowOff>83921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40455"/>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138747</xdr:rowOff>
    </xdr:from>
    <xdr:to>
      <xdr:col>111</xdr:col>
      <xdr:colOff>177800</xdr:colOff>
      <xdr:row>57</xdr:row>
      <xdr:rowOff>83921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739947"/>
          <a:ext cx="8890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138747</xdr:rowOff>
    </xdr:from>
    <xdr:to>
      <xdr:col>107</xdr:col>
      <xdr:colOff>50800</xdr:colOff>
      <xdr:row>56</xdr:row>
      <xdr:rowOff>159131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73994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159131</xdr:rowOff>
    </xdr:from>
    <xdr:to>
      <xdr:col>102</xdr:col>
      <xdr:colOff>114300</xdr:colOff>
      <xdr:row>56</xdr:row>
      <xdr:rowOff>170637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760331"/>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17005</xdr:rowOff>
    </xdr:from>
    <xdr:to>
      <xdr:col>116</xdr:col>
      <xdr:colOff>114300</xdr:colOff>
      <xdr:row>57</xdr:row>
      <xdr:rowOff>118605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39882</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4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33121</xdr:rowOff>
    </xdr:from>
    <xdr:to>
      <xdr:col>112</xdr:col>
      <xdr:colOff>38100</xdr:colOff>
      <xdr:row>57</xdr:row>
      <xdr:rowOff>134721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151248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87947</xdr:rowOff>
    </xdr:from>
    <xdr:to>
      <xdr:col>107</xdr:col>
      <xdr:colOff>101600</xdr:colOff>
      <xdr:row>57</xdr:row>
      <xdr:rowOff>18097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34624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4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108331</xdr:rowOff>
    </xdr:from>
    <xdr:to>
      <xdr:col>102</xdr:col>
      <xdr:colOff>165100</xdr:colOff>
      <xdr:row>57</xdr:row>
      <xdr:rowOff>38481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55008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4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119837</xdr:rowOff>
    </xdr:from>
    <xdr:to>
      <xdr:col>98</xdr:col>
      <xdr:colOff>38100</xdr:colOff>
      <xdr:row>57</xdr:row>
      <xdr:rowOff>49987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7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66514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4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98030</xdr:rowOff>
    </xdr:from>
    <xdr:to>
      <xdr:col>116</xdr:col>
      <xdr:colOff>63500</xdr:colOff>
      <xdr:row>72</xdr:row>
      <xdr:rowOff>127062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442430"/>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127062</xdr:rowOff>
    </xdr:from>
    <xdr:to>
      <xdr:col>111</xdr:col>
      <xdr:colOff>177800</xdr:colOff>
      <xdr:row>73</xdr:row>
      <xdr:rowOff>37450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471462"/>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27033</xdr:rowOff>
    </xdr:from>
    <xdr:to>
      <xdr:col>107</xdr:col>
      <xdr:colOff>50800</xdr:colOff>
      <xdr:row>73</xdr:row>
      <xdr:rowOff>37450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542883"/>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27033</xdr:rowOff>
    </xdr:from>
    <xdr:to>
      <xdr:col>102</xdr:col>
      <xdr:colOff>114300</xdr:colOff>
      <xdr:row>73</xdr:row>
      <xdr:rowOff>53159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5428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47230</xdr:rowOff>
    </xdr:from>
    <xdr:to>
      <xdr:col>116</xdr:col>
      <xdr:colOff>114300</xdr:colOff>
      <xdr:row>72</xdr:row>
      <xdr:rowOff>148830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70107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76262</xdr:rowOff>
    </xdr:from>
    <xdr:to>
      <xdr:col>112</xdr:col>
      <xdr:colOff>38100</xdr:colOff>
      <xdr:row>73</xdr:row>
      <xdr:rowOff>6412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4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22939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1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158100</xdr:rowOff>
    </xdr:from>
    <xdr:to>
      <xdr:col>107</xdr:col>
      <xdr:colOff>101600</xdr:colOff>
      <xdr:row>73</xdr:row>
      <xdr:rowOff>88250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104777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147683</xdr:rowOff>
    </xdr:from>
    <xdr:to>
      <xdr:col>102</xdr:col>
      <xdr:colOff>165100</xdr:colOff>
      <xdr:row>73</xdr:row>
      <xdr:rowOff>77833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4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94360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2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2359</xdr:rowOff>
    </xdr:from>
    <xdr:to>
      <xdr:col>98</xdr:col>
      <xdr:colOff>38100</xdr:colOff>
      <xdr:row>73</xdr:row>
      <xdr:rowOff>103959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120486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2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人件費：職員給のうち手当等の増により、全体で</a:t>
          </a:r>
          <a:r>
            <a:rPr kumimoji="1" lang="en-US" altLang="ja-JP" sz="1300">
              <a:latin typeface="ＭＳ Ｐゴシック" panose="020B0600070205080204" pitchFamily="50" charset="-128"/>
              <a:ea typeface="ＭＳ Ｐゴシック" panose="020B0600070205080204" pitchFamily="50" charset="-128"/>
            </a:rPr>
            <a:t>5,981</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扶助費：物価高騰対応重点支援事業費の増等により、全体で</a:t>
          </a:r>
          <a:r>
            <a:rPr kumimoji="1" lang="en-US" altLang="ja-JP" sz="1300">
              <a:latin typeface="ＭＳ Ｐゴシック" panose="020B0600070205080204" pitchFamily="50" charset="-128"/>
              <a:ea typeface="ＭＳ Ｐゴシック" panose="020B0600070205080204" pitchFamily="50" charset="-128"/>
            </a:rPr>
            <a:t>7,937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普通建設事業費：小中学校トイレ洋式化工事及び遊覧船建造工事の完了に伴う減等により、全体で</a:t>
          </a:r>
          <a:r>
            <a:rPr kumimoji="1" lang="en-US" altLang="ja-JP" sz="1300">
              <a:latin typeface="ＭＳ Ｐゴシック" panose="020B0600070205080204" pitchFamily="50" charset="-128"/>
              <a:ea typeface="ＭＳ Ｐゴシック" panose="020B0600070205080204" pitchFamily="50" charset="-128"/>
            </a:rPr>
            <a:t>3,773</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号関連事業の進捗等により、全体で</a:t>
          </a:r>
          <a:r>
            <a:rPr kumimoji="1" lang="en-US" altLang="ja-JP" sz="1300">
              <a:latin typeface="ＭＳ Ｐゴシック" panose="020B0600070205080204" pitchFamily="50" charset="-128"/>
              <a:ea typeface="ＭＳ Ｐゴシック" panose="020B0600070205080204" pitchFamily="50" charset="-128"/>
            </a:rPr>
            <a:t>8,438</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公債費：過疎対策事業債の元金償還開始などにより、全体で</a:t>
          </a:r>
          <a:r>
            <a:rPr kumimoji="1" lang="en-US" altLang="ja-JP" sz="1300">
              <a:latin typeface="ＭＳ Ｐゴシック" panose="020B0600070205080204" pitchFamily="50" charset="-128"/>
              <a:ea typeface="ＭＳ Ｐゴシック" panose="020B0600070205080204" pitchFamily="50" charset="-128"/>
            </a:rPr>
            <a:t>7,934</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積立金：ふるさと寄付金の減に伴う市勢振興基金積立金の減を主要因として、全体で</a:t>
          </a:r>
          <a:r>
            <a:rPr kumimoji="1" lang="en-US" altLang="ja-JP" sz="1300">
              <a:latin typeface="ＭＳ Ｐゴシック" panose="020B0600070205080204" pitchFamily="50" charset="-128"/>
              <a:ea typeface="ＭＳ Ｐゴシック" panose="020B0600070205080204" pitchFamily="50" charset="-128"/>
            </a:rPr>
            <a:t>9,894</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46,866
46,695
1,259.18
36,643,563
34,690,355
1,758,649
18,010,649
43,193,785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119583</xdr:rowOff>
    </xdr:from>
    <xdr:to>
      <xdr:col>24</xdr:col>
      <xdr:colOff>63500</xdr:colOff>
      <xdr:row>32</xdr:row>
      <xdr:rowOff>150216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05983"/>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99009</xdr:rowOff>
    </xdr:from>
    <xdr:to>
      <xdr:col>19</xdr:col>
      <xdr:colOff>177800</xdr:colOff>
      <xdr:row>32</xdr:row>
      <xdr:rowOff>119583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8540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99009</xdr:rowOff>
    </xdr:from>
    <xdr:to>
      <xdr:col>15</xdr:col>
      <xdr:colOff>50800</xdr:colOff>
      <xdr:row>33</xdr:row>
      <xdr:rowOff>24028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85409"/>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168046</xdr:rowOff>
    </xdr:from>
    <xdr:to>
      <xdr:col>10</xdr:col>
      <xdr:colOff>114300</xdr:colOff>
      <xdr:row>33</xdr:row>
      <xdr:rowOff>24028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544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99416</xdr:rowOff>
    </xdr:from>
    <xdr:to>
      <xdr:col>24</xdr:col>
      <xdr:colOff>114300</xdr:colOff>
      <xdr:row>33</xdr:row>
      <xdr:rowOff>29566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122293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68783</xdr:rowOff>
    </xdr:from>
    <xdr:to>
      <xdr:col>20</xdr:col>
      <xdr:colOff>38100</xdr:colOff>
      <xdr:row>32</xdr:row>
      <xdr:rowOff>170383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15460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3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48209</xdr:rowOff>
    </xdr:from>
    <xdr:to>
      <xdr:col>15</xdr:col>
      <xdr:colOff>101600</xdr:colOff>
      <xdr:row>32</xdr:row>
      <xdr:rowOff>149809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166336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0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144678</xdr:rowOff>
    </xdr:from>
    <xdr:to>
      <xdr:col>10</xdr:col>
      <xdr:colOff>165100</xdr:colOff>
      <xdr:row>33</xdr:row>
      <xdr:rowOff>74828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91355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117246</xdr:rowOff>
    </xdr:from>
    <xdr:to>
      <xdr:col>6</xdr:col>
      <xdr:colOff>38100</xdr:colOff>
      <xdr:row>33</xdr:row>
      <xdr:rowOff>47396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63923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114920</xdr:rowOff>
    </xdr:from>
    <xdr:to>
      <xdr:col>24</xdr:col>
      <xdr:colOff>62865</xdr:colOff>
      <xdr:row>58</xdr:row>
      <xdr:rowOff>52570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58870"/>
          <a:ext cx="1270" cy="113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56397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52570</xdr:rowOff>
    </xdr:from>
    <xdr:to>
      <xdr:col>24</xdr:col>
      <xdr:colOff>152400</xdr:colOff>
      <xdr:row>58</xdr:row>
      <xdr:rowOff>52570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9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61597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114920</xdr:rowOff>
    </xdr:from>
    <xdr:to>
      <xdr:col>24</xdr:col>
      <xdr:colOff>152400</xdr:colOff>
      <xdr:row>51</xdr:row>
      <xdr:rowOff>114920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5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106063</xdr:rowOff>
    </xdr:from>
    <xdr:to>
      <xdr:col>24</xdr:col>
      <xdr:colOff>63500</xdr:colOff>
      <xdr:row>53</xdr:row>
      <xdr:rowOff>167432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192913"/>
          <a:ext cx="838200" cy="6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126227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7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147800</xdr:rowOff>
    </xdr:from>
    <xdr:to>
      <xdr:col>24</xdr:col>
      <xdr:colOff>114300</xdr:colOff>
      <xdr:row>57</xdr:row>
      <xdr:rowOff>77950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106063</xdr:rowOff>
    </xdr:from>
    <xdr:to>
      <xdr:col>19</xdr:col>
      <xdr:colOff>177800</xdr:colOff>
      <xdr:row>54</xdr:row>
      <xdr:rowOff>105612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192913"/>
          <a:ext cx="889000" cy="17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126305</xdr:rowOff>
    </xdr:from>
    <xdr:to>
      <xdr:col>20</xdr:col>
      <xdr:colOff>38100</xdr:colOff>
      <xdr:row>57</xdr:row>
      <xdr:rowOff>56455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47582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138936</xdr:rowOff>
    </xdr:from>
    <xdr:to>
      <xdr:col>15</xdr:col>
      <xdr:colOff>50800</xdr:colOff>
      <xdr:row>54</xdr:row>
      <xdr:rowOff>105612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11436"/>
          <a:ext cx="889000" cy="6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121942</xdr:rowOff>
    </xdr:from>
    <xdr:to>
      <xdr:col>15</xdr:col>
      <xdr:colOff>101600</xdr:colOff>
      <xdr:row>57</xdr:row>
      <xdr:rowOff>52092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2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43219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138936</xdr:rowOff>
    </xdr:from>
    <xdr:to>
      <xdr:col>10</xdr:col>
      <xdr:colOff>114300</xdr:colOff>
      <xdr:row>54</xdr:row>
      <xdr:rowOff>63158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11436"/>
          <a:ext cx="889000" cy="6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155704</xdr:rowOff>
    </xdr:from>
    <xdr:to>
      <xdr:col>10</xdr:col>
      <xdr:colOff>165100</xdr:colOff>
      <xdr:row>53</xdr:row>
      <xdr:rowOff>85854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76981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161503</xdr:rowOff>
    </xdr:from>
    <xdr:to>
      <xdr:col>6</xdr:col>
      <xdr:colOff>38100</xdr:colOff>
      <xdr:row>57</xdr:row>
      <xdr:rowOff>91653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82780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116632</xdr:rowOff>
    </xdr:from>
    <xdr:to>
      <xdr:col>24</xdr:col>
      <xdr:colOff>114300</xdr:colOff>
      <xdr:row>54</xdr:row>
      <xdr:rowOff>46782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139509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5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55263</xdr:rowOff>
    </xdr:from>
    <xdr:to>
      <xdr:col>20</xdr:col>
      <xdr:colOff>38100</xdr:colOff>
      <xdr:row>53</xdr:row>
      <xdr:rowOff>156863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1940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54812</xdr:rowOff>
    </xdr:from>
    <xdr:to>
      <xdr:col>15</xdr:col>
      <xdr:colOff>101600</xdr:colOff>
      <xdr:row>54</xdr:row>
      <xdr:rowOff>156412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88136</xdr:rowOff>
    </xdr:from>
    <xdr:to>
      <xdr:col>10</xdr:col>
      <xdr:colOff>165100</xdr:colOff>
      <xdr:row>51</xdr:row>
      <xdr:rowOff>18286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34813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43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12358</xdr:rowOff>
    </xdr:from>
    <xdr:to>
      <xdr:col>6</xdr:col>
      <xdr:colOff>38100</xdr:colOff>
      <xdr:row>54</xdr:row>
      <xdr:rowOff>113958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2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130485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04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10084</xdr:rowOff>
    </xdr:from>
    <xdr:to>
      <xdr:col>24</xdr:col>
      <xdr:colOff>63500</xdr:colOff>
      <xdr:row>74</xdr:row>
      <xdr:rowOff>139957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697384"/>
          <a:ext cx="838200" cy="1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151016</xdr:rowOff>
    </xdr:from>
    <xdr:to>
      <xdr:col>19</xdr:col>
      <xdr:colOff>177800</xdr:colOff>
      <xdr:row>74</xdr:row>
      <xdr:rowOff>139957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666866"/>
          <a:ext cx="889000" cy="16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151016</xdr:rowOff>
    </xdr:from>
    <xdr:to>
      <xdr:col>15</xdr:col>
      <xdr:colOff>50800</xdr:colOff>
      <xdr:row>76</xdr:row>
      <xdr:rowOff>19932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666866"/>
          <a:ext cx="889000" cy="3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122241</xdr:rowOff>
    </xdr:from>
    <xdr:to>
      <xdr:col>10</xdr:col>
      <xdr:colOff>114300</xdr:colOff>
      <xdr:row>76</xdr:row>
      <xdr:rowOff>19932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80991"/>
          <a:ext cx="889000" cy="6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130734</xdr:rowOff>
    </xdr:from>
    <xdr:to>
      <xdr:col>24</xdr:col>
      <xdr:colOff>114300</xdr:colOff>
      <xdr:row>74</xdr:row>
      <xdr:rowOff>60884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153611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89157</xdr:rowOff>
    </xdr:from>
    <xdr:to>
      <xdr:col>20</xdr:col>
      <xdr:colOff>38100</xdr:colOff>
      <xdr:row>75</xdr:row>
      <xdr:rowOff>19307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7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35834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100216</xdr:rowOff>
    </xdr:from>
    <xdr:to>
      <xdr:col>15</xdr:col>
      <xdr:colOff>101600</xdr:colOff>
      <xdr:row>74</xdr:row>
      <xdr:rowOff>30366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6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46893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39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140583</xdr:rowOff>
    </xdr:from>
    <xdr:to>
      <xdr:col>10</xdr:col>
      <xdr:colOff>165100</xdr:colOff>
      <xdr:row>76</xdr:row>
      <xdr:rowOff>70734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99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87260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7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71441</xdr:rowOff>
    </xdr:from>
    <xdr:to>
      <xdr:col>6</xdr:col>
      <xdr:colOff>38100</xdr:colOff>
      <xdr:row>76</xdr:row>
      <xdr:rowOff>1591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18118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0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28088</xdr:rowOff>
    </xdr:from>
    <xdr:to>
      <xdr:col>24</xdr:col>
      <xdr:colOff>63500</xdr:colOff>
      <xdr:row>98</xdr:row>
      <xdr:rowOff>43754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30188"/>
          <a:ext cx="8382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43754</xdr:rowOff>
    </xdr:from>
    <xdr:to>
      <xdr:col>19</xdr:col>
      <xdr:colOff>177800</xdr:colOff>
      <xdr:row>98</xdr:row>
      <xdr:rowOff>54803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4585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28916</xdr:rowOff>
    </xdr:from>
    <xdr:to>
      <xdr:col>15</xdr:col>
      <xdr:colOff>50800</xdr:colOff>
      <xdr:row>98</xdr:row>
      <xdr:rowOff>54803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831016"/>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28916</xdr:rowOff>
    </xdr:from>
    <xdr:to>
      <xdr:col>10</xdr:col>
      <xdr:colOff>114300</xdr:colOff>
      <xdr:row>99</xdr:row>
      <xdr:rowOff>22733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31016"/>
          <a:ext cx="889000" cy="16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148738</xdr:rowOff>
    </xdr:from>
    <xdr:to>
      <xdr:col>24</xdr:col>
      <xdr:colOff>114300</xdr:colOff>
      <xdr:row>98</xdr:row>
      <xdr:rowOff>78888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164404</xdr:rowOff>
    </xdr:from>
    <xdr:to>
      <xdr:col>20</xdr:col>
      <xdr:colOff>38100</xdr:colOff>
      <xdr:row>98</xdr:row>
      <xdr:rowOff>94554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5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4003</xdr:rowOff>
    </xdr:from>
    <xdr:to>
      <xdr:col>15</xdr:col>
      <xdr:colOff>101600</xdr:colOff>
      <xdr:row>98</xdr:row>
      <xdr:rowOff>105603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122130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149566</xdr:rowOff>
    </xdr:from>
    <xdr:to>
      <xdr:col>10</xdr:col>
      <xdr:colOff>165100</xdr:colOff>
      <xdr:row>98</xdr:row>
      <xdr:rowOff>79716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96243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143383</xdr:rowOff>
    </xdr:from>
    <xdr:to>
      <xdr:col>6</xdr:col>
      <xdr:colOff>38100</xdr:colOff>
      <xdr:row>99</xdr:row>
      <xdr:rowOff>73533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64660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164519</xdr:rowOff>
    </xdr:from>
    <xdr:to>
      <xdr:col>55</xdr:col>
      <xdr:colOff>0</xdr:colOff>
      <xdr:row>37</xdr:row>
      <xdr:rowOff>57078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33671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164519</xdr:rowOff>
    </xdr:from>
    <xdr:to>
      <xdr:col>50</xdr:col>
      <xdr:colOff>114300</xdr:colOff>
      <xdr:row>37</xdr:row>
      <xdr:rowOff>76672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8750300" y="6336719"/>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119779</xdr:rowOff>
    </xdr:from>
    <xdr:to>
      <xdr:col>45</xdr:col>
      <xdr:colOff>177800</xdr:colOff>
      <xdr:row>37</xdr:row>
      <xdr:rowOff>76672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291979"/>
          <a:ext cx="8890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119779</xdr:rowOff>
    </xdr:from>
    <xdr:to>
      <xdr:col>41</xdr:col>
      <xdr:colOff>50800</xdr:colOff>
      <xdr:row>36</xdr:row>
      <xdr:rowOff>123045</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2919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80063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38262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6278</xdr:rowOff>
    </xdr:from>
    <xdr:to>
      <xdr:col>55</xdr:col>
      <xdr:colOff>50800</xdr:colOff>
      <xdr:row>37</xdr:row>
      <xdr:rowOff>107878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29155</xdr:rowOff>
    </xdr:from>
    <xdr:ext cx="469744"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20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113719</xdr:rowOff>
    </xdr:from>
    <xdr:to>
      <xdr:col>50</xdr:col>
      <xdr:colOff>165100</xdr:colOff>
      <xdr:row>37</xdr:row>
      <xdr:rowOff>43869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2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60396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04428" y="606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25872</xdr:rowOff>
    </xdr:from>
    <xdr:to>
      <xdr:col>46</xdr:col>
      <xdr:colOff>38100</xdr:colOff>
      <xdr:row>37</xdr:row>
      <xdr:rowOff>127472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143999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15428" y="614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68979</xdr:rowOff>
    </xdr:from>
    <xdr:to>
      <xdr:col>41</xdr:col>
      <xdr:colOff>101600</xdr:colOff>
      <xdr:row>36</xdr:row>
      <xdr:rowOff>170579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15656</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8" y="601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72245</xdr:rowOff>
    </xdr:from>
    <xdr:to>
      <xdr:col>36</xdr:col>
      <xdr:colOff>165100</xdr:colOff>
      <xdr:row>37</xdr:row>
      <xdr:rowOff>2395</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2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18922</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601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20333</xdr:rowOff>
    </xdr:from>
    <xdr:to>
      <xdr:col>55</xdr:col>
      <xdr:colOff>0</xdr:colOff>
      <xdr:row>53</xdr:row>
      <xdr:rowOff>66281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107183"/>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66281</xdr:rowOff>
    </xdr:from>
    <xdr:to>
      <xdr:col>50</xdr:col>
      <xdr:colOff>114300</xdr:colOff>
      <xdr:row>53</xdr:row>
      <xdr:rowOff>114630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153131"/>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136995</xdr:rowOff>
    </xdr:from>
    <xdr:to>
      <xdr:col>45</xdr:col>
      <xdr:colOff>177800</xdr:colOff>
      <xdr:row>53</xdr:row>
      <xdr:rowOff>114630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8538045"/>
          <a:ext cx="889000" cy="66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136995</xdr:rowOff>
    </xdr:from>
    <xdr:to>
      <xdr:col>41</xdr:col>
      <xdr:colOff>50800</xdr:colOff>
      <xdr:row>51</xdr:row>
      <xdr:rowOff>44603</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8538045"/>
          <a:ext cx="889000" cy="2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84015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140983</xdr:rowOff>
    </xdr:from>
    <xdr:to>
      <xdr:col>55</xdr:col>
      <xdr:colOff>50800</xdr:colOff>
      <xdr:row>53</xdr:row>
      <xdr:rowOff>71133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0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163860</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89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15481</xdr:rowOff>
    </xdr:from>
    <xdr:to>
      <xdr:col>50</xdr:col>
      <xdr:colOff>165100</xdr:colOff>
      <xdr:row>53</xdr:row>
      <xdr:rowOff>117081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1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133608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88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63830</xdr:rowOff>
    </xdr:from>
    <xdr:to>
      <xdr:col>46</xdr:col>
      <xdr:colOff>38100</xdr:colOff>
      <xdr:row>53</xdr:row>
      <xdr:rowOff>165430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1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10507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89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86195</xdr:rowOff>
    </xdr:from>
    <xdr:to>
      <xdr:col>41</xdr:col>
      <xdr:colOff>101600</xdr:colOff>
      <xdr:row>50</xdr:row>
      <xdr:rowOff>16345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84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32872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82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165253</xdr:rowOff>
    </xdr:from>
    <xdr:to>
      <xdr:col>36</xdr:col>
      <xdr:colOff>165100</xdr:colOff>
      <xdr:row>51</xdr:row>
      <xdr:rowOff>95403</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87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111930</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85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a:extLst>
            <a:ext uri="{FF2B5EF4-FFF2-40B4-BE49-F238E27FC236}">
              <a16:creationId xmlns:a16="http://schemas.microsoft.com/office/drawing/2014/main" id="{00000000-0008-0000-07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1" name="商工費最小値テキスト">
          <a:extLst>
            <a:ext uri="{FF2B5EF4-FFF2-40B4-BE49-F238E27FC236}">
              <a16:creationId xmlns:a16="http://schemas.microsoft.com/office/drawing/2014/main" id="{00000000-0008-0000-0700-00009B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3" name="商工費最大値テキスト">
          <a:extLst>
            <a:ext uri="{FF2B5EF4-FFF2-40B4-BE49-F238E27FC236}">
              <a16:creationId xmlns:a16="http://schemas.microsoft.com/office/drawing/2014/main" id="{00000000-0008-0000-0700-00009D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154886</xdr:rowOff>
    </xdr:from>
    <xdr:to>
      <xdr:col>55</xdr:col>
      <xdr:colOff>0</xdr:colOff>
      <xdr:row>74</xdr:row>
      <xdr:rowOff>84542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9639300" y="12327836"/>
          <a:ext cx="838200" cy="4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6" name="商工費平均値テキスト">
          <a:extLst>
            <a:ext uri="{FF2B5EF4-FFF2-40B4-BE49-F238E27FC236}">
              <a16:creationId xmlns:a16="http://schemas.microsoft.com/office/drawing/2014/main" id="{00000000-0008-0000-0700-0000A0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154886</xdr:rowOff>
    </xdr:from>
    <xdr:to>
      <xdr:col>50</xdr:col>
      <xdr:colOff>114300</xdr:colOff>
      <xdr:row>72</xdr:row>
      <xdr:rowOff>89343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8750300" y="12327836"/>
          <a:ext cx="8890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28862</xdr:rowOff>
    </xdr:from>
    <xdr:to>
      <xdr:col>45</xdr:col>
      <xdr:colOff>177800</xdr:colOff>
      <xdr:row>72</xdr:row>
      <xdr:rowOff>89343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7861300" y="12201812"/>
          <a:ext cx="889000" cy="23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28862</xdr:rowOff>
    </xdr:from>
    <xdr:to>
      <xdr:col>41</xdr:col>
      <xdr:colOff>50800</xdr:colOff>
      <xdr:row>75</xdr:row>
      <xdr:rowOff>60637</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6972300" y="12201812"/>
          <a:ext cx="889000" cy="7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39862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84244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2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33742</xdr:rowOff>
    </xdr:from>
    <xdr:to>
      <xdr:col>55</xdr:col>
      <xdr:colOff>50800</xdr:colOff>
      <xdr:row>74</xdr:row>
      <xdr:rowOff>135342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10426700" y="127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56619</xdr:rowOff>
    </xdr:from>
    <xdr:ext cx="534377" cy="259045"/>
    <xdr:sp macro="" textlink="">
      <xdr:nvSpPr>
        <xdr:cNvPr id="435" name="商工費該当値テキスト">
          <a:extLst>
            <a:ext uri="{FF2B5EF4-FFF2-40B4-BE49-F238E27FC236}">
              <a16:creationId xmlns:a16="http://schemas.microsoft.com/office/drawing/2014/main" id="{00000000-0008-0000-0700-0000B3010000}"/>
            </a:ext>
          </a:extLst>
        </xdr:cNvPr>
        <xdr:cNvSpPr txBox="1"/>
      </xdr:nvSpPr>
      <xdr:spPr>
        <a:xfrm>
          <a:off x="10528300" y="125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104086</xdr:rowOff>
    </xdr:from>
    <xdr:to>
      <xdr:col>50</xdr:col>
      <xdr:colOff>165100</xdr:colOff>
      <xdr:row>72</xdr:row>
      <xdr:rowOff>34236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9588500" y="122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50763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9372111" y="120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38543</xdr:rowOff>
    </xdr:from>
    <xdr:to>
      <xdr:col>46</xdr:col>
      <xdr:colOff>38100</xdr:colOff>
      <xdr:row>72</xdr:row>
      <xdr:rowOff>140143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8699500" y="123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156670</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8483111" y="121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149512</xdr:rowOff>
    </xdr:from>
    <xdr:to>
      <xdr:col>41</xdr:col>
      <xdr:colOff>101600</xdr:colOff>
      <xdr:row>71</xdr:row>
      <xdr:rowOff>79662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7810500" y="121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96189</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7594111" y="1192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9837</xdr:rowOff>
    </xdr:from>
    <xdr:to>
      <xdr:col>36</xdr:col>
      <xdr:colOff>165100</xdr:colOff>
      <xdr:row>75</xdr:row>
      <xdr:rowOff>111437</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6921500" y="128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127964</xdr:rowOff>
    </xdr:from>
    <xdr:ext cx="534377"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705111" y="126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土木費グラフ枠">
          <a:extLst>
            <a:ext uri="{FF2B5EF4-FFF2-40B4-BE49-F238E27FC236}">
              <a16:creationId xmlns:a16="http://schemas.microsoft.com/office/drawing/2014/main" id="{00000000-0008-0000-07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55135</xdr:rowOff>
    </xdr:from>
    <xdr:to>
      <xdr:col>54</xdr:col>
      <xdr:colOff>189865</xdr:colOff>
      <xdr:row>99</xdr:row>
      <xdr:rowOff>115109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10475595" y="15999985"/>
          <a:ext cx="1270" cy="1088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118936</xdr:rowOff>
    </xdr:from>
    <xdr:ext cx="534377" cy="259045"/>
    <xdr:sp macro="" textlink="">
      <xdr:nvSpPr>
        <xdr:cNvPr id="471" name="土木費最小値テキスト">
          <a:extLst>
            <a:ext uri="{FF2B5EF4-FFF2-40B4-BE49-F238E27FC236}">
              <a16:creationId xmlns:a16="http://schemas.microsoft.com/office/drawing/2014/main" id="{00000000-0008-0000-0700-0000D7010000}"/>
            </a:ext>
          </a:extLst>
        </xdr:cNvPr>
        <xdr:cNvSpPr txBox="1"/>
      </xdr:nvSpPr>
      <xdr:spPr>
        <a:xfrm>
          <a:off x="10528300" y="170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115109</xdr:rowOff>
    </xdr:from>
    <xdr:to>
      <xdr:col>55</xdr:col>
      <xdr:colOff>88900</xdr:colOff>
      <xdr:row>99</xdr:row>
      <xdr:rowOff>115109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708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1812</xdr:rowOff>
    </xdr:from>
    <xdr:ext cx="534377" cy="259045"/>
    <xdr:sp macro="" textlink="">
      <xdr:nvSpPr>
        <xdr:cNvPr id="473" name="土木費最大値テキスト">
          <a:extLst>
            <a:ext uri="{FF2B5EF4-FFF2-40B4-BE49-F238E27FC236}">
              <a16:creationId xmlns:a16="http://schemas.microsoft.com/office/drawing/2014/main" id="{00000000-0008-0000-0700-0000D9010000}"/>
            </a:ext>
          </a:extLst>
        </xdr:cNvPr>
        <xdr:cNvSpPr txBox="1"/>
      </xdr:nvSpPr>
      <xdr:spPr>
        <a:xfrm>
          <a:off x="10528300" y="157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55135</xdr:rowOff>
    </xdr:from>
    <xdr:to>
      <xdr:col>55</xdr:col>
      <xdr:colOff>88900</xdr:colOff>
      <xdr:row>93</xdr:row>
      <xdr:rowOff>55135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10388600" y="1599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89604</xdr:rowOff>
    </xdr:from>
    <xdr:to>
      <xdr:col>55</xdr:col>
      <xdr:colOff>0</xdr:colOff>
      <xdr:row>96</xdr:row>
      <xdr:rowOff>11537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9639300" y="16377354"/>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30931</xdr:rowOff>
    </xdr:from>
    <xdr:ext cx="534377" cy="259045"/>
    <xdr:sp macro="" textlink="">
      <xdr:nvSpPr>
        <xdr:cNvPr id="476" name="土木費平均値テキスト">
          <a:extLst>
            <a:ext uri="{FF2B5EF4-FFF2-40B4-BE49-F238E27FC236}">
              <a16:creationId xmlns:a16="http://schemas.microsoft.com/office/drawing/2014/main" id="{00000000-0008-0000-0700-0000DC010000}"/>
            </a:ext>
          </a:extLst>
        </xdr:cNvPr>
        <xdr:cNvSpPr txBox="1"/>
      </xdr:nvSpPr>
      <xdr:spPr>
        <a:xfrm>
          <a:off x="10528300" y="166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52504</xdr:rowOff>
    </xdr:from>
    <xdr:to>
      <xdr:col>55</xdr:col>
      <xdr:colOff>50800</xdr:colOff>
      <xdr:row>97</xdr:row>
      <xdr:rowOff>154104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10426700" y="166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155980</xdr:rowOff>
    </xdr:from>
    <xdr:to>
      <xdr:col>50</xdr:col>
      <xdr:colOff>114300</xdr:colOff>
      <xdr:row>96</xdr:row>
      <xdr:rowOff>11537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8750300" y="16272280"/>
          <a:ext cx="8890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50169</xdr:rowOff>
    </xdr:from>
    <xdr:to>
      <xdr:col>50</xdr:col>
      <xdr:colOff>165100</xdr:colOff>
      <xdr:row>97</xdr:row>
      <xdr:rowOff>151769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95885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142896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29662</xdr:rowOff>
    </xdr:from>
    <xdr:to>
      <xdr:col>45</xdr:col>
      <xdr:colOff>177800</xdr:colOff>
      <xdr:row>94</xdr:row>
      <xdr:rowOff>155980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7861300" y="15631612"/>
          <a:ext cx="889000" cy="6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58382</xdr:rowOff>
    </xdr:from>
    <xdr:to>
      <xdr:col>46</xdr:col>
      <xdr:colOff>38100</xdr:colOff>
      <xdr:row>97</xdr:row>
      <xdr:rowOff>159982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8699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151109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49991</xdr:rowOff>
    </xdr:from>
    <xdr:to>
      <xdr:col>41</xdr:col>
      <xdr:colOff>50800</xdr:colOff>
      <xdr:row>91</xdr:row>
      <xdr:rowOff>29662</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6972300" y="15480491"/>
          <a:ext cx="889000" cy="1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87" name="フローチャート: 判断 486">
          <a:extLst>
            <a:ext uri="{FF2B5EF4-FFF2-40B4-BE49-F238E27FC236}">
              <a16:creationId xmlns:a16="http://schemas.microsoft.com/office/drawing/2014/main" id="{00000000-0008-0000-0700-0000E7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38804</xdr:rowOff>
    </xdr:from>
    <xdr:to>
      <xdr:col>55</xdr:col>
      <xdr:colOff>50800</xdr:colOff>
      <xdr:row>95</xdr:row>
      <xdr:rowOff>140404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10426700" y="16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61681</xdr:rowOff>
    </xdr:from>
    <xdr:ext cx="534377" cy="259045"/>
    <xdr:sp macro="" textlink="">
      <xdr:nvSpPr>
        <xdr:cNvPr id="495" name="土木費該当値テキスト">
          <a:extLst>
            <a:ext uri="{FF2B5EF4-FFF2-40B4-BE49-F238E27FC236}">
              <a16:creationId xmlns:a16="http://schemas.microsoft.com/office/drawing/2014/main" id="{00000000-0008-0000-0700-0000EF010000}"/>
            </a:ext>
          </a:extLst>
        </xdr:cNvPr>
        <xdr:cNvSpPr txBox="1"/>
      </xdr:nvSpPr>
      <xdr:spPr>
        <a:xfrm>
          <a:off x="10528300" y="161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132187</xdr:rowOff>
    </xdr:from>
    <xdr:to>
      <xdr:col>50</xdr:col>
      <xdr:colOff>165100</xdr:colOff>
      <xdr:row>96</xdr:row>
      <xdr:rowOff>62337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9588500" y="16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78864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9372111" y="161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105180</xdr:rowOff>
    </xdr:from>
    <xdr:to>
      <xdr:col>46</xdr:col>
      <xdr:colOff>38100</xdr:colOff>
      <xdr:row>95</xdr:row>
      <xdr:rowOff>35330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8699500" y="162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51857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8483111" y="159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150312</xdr:rowOff>
    </xdr:from>
    <xdr:to>
      <xdr:col>41</xdr:col>
      <xdr:colOff>101600</xdr:colOff>
      <xdr:row>91</xdr:row>
      <xdr:rowOff>80462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7810500" y="155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96989</xdr:rowOff>
    </xdr:from>
    <xdr:ext cx="599010"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7561795" y="1535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170641</xdr:rowOff>
    </xdr:from>
    <xdr:to>
      <xdr:col>36</xdr:col>
      <xdr:colOff>165100</xdr:colOff>
      <xdr:row>90</xdr:row>
      <xdr:rowOff>100791</xdr:rowOff>
    </xdr:to>
    <xdr:sp macro="" textlink="">
      <xdr:nvSpPr>
        <xdr:cNvPr id="502" name="楕円 501">
          <a:extLst>
            <a:ext uri="{FF2B5EF4-FFF2-40B4-BE49-F238E27FC236}">
              <a16:creationId xmlns:a16="http://schemas.microsoft.com/office/drawing/2014/main" id="{00000000-0008-0000-0700-0000F6010000}"/>
            </a:ext>
          </a:extLst>
        </xdr:cNvPr>
        <xdr:cNvSpPr/>
      </xdr:nvSpPr>
      <xdr:spPr>
        <a:xfrm>
          <a:off x="6921500" y="154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117318</xdr:rowOff>
    </xdr:from>
    <xdr:ext cx="599010"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6672795" y="1520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52184</xdr:rowOff>
    </xdr:from>
    <xdr:to>
      <xdr:col>85</xdr:col>
      <xdr:colOff>127000</xdr:colOff>
      <xdr:row>34</xdr:row>
      <xdr:rowOff>32791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5710034"/>
          <a:ext cx="838200" cy="1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9855</xdr:rowOff>
    </xdr:from>
    <xdr:to>
      <xdr:col>81</xdr:col>
      <xdr:colOff>50800</xdr:colOff>
      <xdr:row>34</xdr:row>
      <xdr:rowOff>32791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4592300" y="5839155"/>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368</xdr:rowOff>
    </xdr:from>
    <xdr:to>
      <xdr:col>76</xdr:col>
      <xdr:colOff>114300</xdr:colOff>
      <xdr:row>34</xdr:row>
      <xdr:rowOff>9855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5658218"/>
          <a:ext cx="889000" cy="1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169342</xdr:rowOff>
    </xdr:from>
    <xdr:to>
      <xdr:col>71</xdr:col>
      <xdr:colOff>177800</xdr:colOff>
      <xdr:row>33</xdr:row>
      <xdr:rowOff>368</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565574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164444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1384</xdr:rowOff>
    </xdr:from>
    <xdr:to>
      <xdr:col>85</xdr:col>
      <xdr:colOff>177800</xdr:colOff>
      <xdr:row>33</xdr:row>
      <xdr:rowOff>102984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56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24261</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55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153441</xdr:rowOff>
    </xdr:from>
    <xdr:to>
      <xdr:col>81</xdr:col>
      <xdr:colOff>101600</xdr:colOff>
      <xdr:row>34</xdr:row>
      <xdr:rowOff>83591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58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100118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55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130505</xdr:rowOff>
    </xdr:from>
    <xdr:to>
      <xdr:col>76</xdr:col>
      <xdr:colOff>165100</xdr:colOff>
      <xdr:row>34</xdr:row>
      <xdr:rowOff>60655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57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77182</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55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121018</xdr:rowOff>
    </xdr:from>
    <xdr:to>
      <xdr:col>72</xdr:col>
      <xdr:colOff>38100</xdr:colOff>
      <xdr:row>33</xdr:row>
      <xdr:rowOff>51168</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56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67695</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53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118542</xdr:rowOff>
    </xdr:from>
    <xdr:to>
      <xdr:col>67</xdr:col>
      <xdr:colOff>101600</xdr:colOff>
      <xdr:row>33</xdr:row>
      <xdr:rowOff>48692</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56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65219</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53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a:extLst>
            <a:ext uri="{FF2B5EF4-FFF2-40B4-BE49-F238E27FC236}">
              <a16:creationId xmlns:a16="http://schemas.microsoft.com/office/drawing/2014/main" id="{00000000-0008-0000-0700-00004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9" name="教育費最小値テキスト">
          <a:extLst>
            <a:ext uri="{FF2B5EF4-FFF2-40B4-BE49-F238E27FC236}">
              <a16:creationId xmlns:a16="http://schemas.microsoft.com/office/drawing/2014/main" id="{00000000-0008-0000-0700-00004D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91" name="教育費最大値テキスト">
          <a:extLst>
            <a:ext uri="{FF2B5EF4-FFF2-40B4-BE49-F238E27FC236}">
              <a16:creationId xmlns:a16="http://schemas.microsoft.com/office/drawing/2014/main" id="{00000000-0008-0000-0700-00004F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160144</xdr:rowOff>
    </xdr:from>
    <xdr:to>
      <xdr:col>85</xdr:col>
      <xdr:colOff>127000</xdr:colOff>
      <xdr:row>55</xdr:row>
      <xdr:rowOff>95009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5481300" y="9418444"/>
          <a:ext cx="838200" cy="10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94" name="教育費平均値テキスト">
          <a:extLst>
            <a:ext uri="{FF2B5EF4-FFF2-40B4-BE49-F238E27FC236}">
              <a16:creationId xmlns:a16="http://schemas.microsoft.com/office/drawing/2014/main" id="{00000000-0008-0000-0700-000052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95009</xdr:rowOff>
    </xdr:from>
    <xdr:to>
      <xdr:col>81</xdr:col>
      <xdr:colOff>50800</xdr:colOff>
      <xdr:row>56</xdr:row>
      <xdr:rowOff>9839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4592300" y="9524759"/>
          <a:ext cx="8890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165140</xdr:rowOff>
    </xdr:from>
    <xdr:to>
      <xdr:col>76</xdr:col>
      <xdr:colOff>114300</xdr:colOff>
      <xdr:row>56</xdr:row>
      <xdr:rowOff>9839</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3703300" y="9251990"/>
          <a:ext cx="889000" cy="3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165140</xdr:rowOff>
    </xdr:from>
    <xdr:to>
      <xdr:col>71</xdr:col>
      <xdr:colOff>177800</xdr:colOff>
      <xdr:row>54</xdr:row>
      <xdr:rowOff>19326</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flipV="1">
          <a:off x="12814300" y="9251990"/>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58069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605" name="フローチャート: 判断 604">
          <a:extLst>
            <a:ext uri="{FF2B5EF4-FFF2-40B4-BE49-F238E27FC236}">
              <a16:creationId xmlns:a16="http://schemas.microsoft.com/office/drawing/2014/main" id="{00000000-0008-0000-0700-00005D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107659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109344</xdr:rowOff>
    </xdr:from>
    <xdr:to>
      <xdr:col>85</xdr:col>
      <xdr:colOff>177800</xdr:colOff>
      <xdr:row>55</xdr:row>
      <xdr:rowOff>39494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6268700" y="93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132221</xdr:rowOff>
    </xdr:from>
    <xdr:ext cx="534377" cy="259045"/>
    <xdr:sp macro="" textlink="">
      <xdr:nvSpPr>
        <xdr:cNvPr id="613" name="教育費該当値テキスト">
          <a:extLst>
            <a:ext uri="{FF2B5EF4-FFF2-40B4-BE49-F238E27FC236}">
              <a16:creationId xmlns:a16="http://schemas.microsoft.com/office/drawing/2014/main" id="{00000000-0008-0000-0700-000065020000}"/>
            </a:ext>
          </a:extLst>
        </xdr:cNvPr>
        <xdr:cNvSpPr txBox="1"/>
      </xdr:nvSpPr>
      <xdr:spPr>
        <a:xfrm>
          <a:off x="16370300" y="921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44209</xdr:rowOff>
    </xdr:from>
    <xdr:to>
      <xdr:col>81</xdr:col>
      <xdr:colOff>101600</xdr:colOff>
      <xdr:row>55</xdr:row>
      <xdr:rowOff>145809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5430500" y="94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162336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5214111" y="92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130489</xdr:rowOff>
    </xdr:from>
    <xdr:to>
      <xdr:col>76</xdr:col>
      <xdr:colOff>165100</xdr:colOff>
      <xdr:row>56</xdr:row>
      <xdr:rowOff>60639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4541500" y="9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77166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4325111" y="93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114340</xdr:rowOff>
    </xdr:from>
    <xdr:to>
      <xdr:col>72</xdr:col>
      <xdr:colOff>38100</xdr:colOff>
      <xdr:row>54</xdr:row>
      <xdr:rowOff>44490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3652500" y="92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61017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3436111" y="897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139976</xdr:rowOff>
    </xdr:from>
    <xdr:to>
      <xdr:col>67</xdr:col>
      <xdr:colOff>101600</xdr:colOff>
      <xdr:row>54</xdr:row>
      <xdr:rowOff>70126</xdr:rowOff>
    </xdr:to>
    <xdr:sp macro="" textlink="">
      <xdr:nvSpPr>
        <xdr:cNvPr id="620" name="楕円 619">
          <a:extLst>
            <a:ext uri="{FF2B5EF4-FFF2-40B4-BE49-F238E27FC236}">
              <a16:creationId xmlns:a16="http://schemas.microsoft.com/office/drawing/2014/main" id="{00000000-0008-0000-0700-00006C020000}"/>
            </a:ext>
          </a:extLst>
        </xdr:cNvPr>
        <xdr:cNvSpPr/>
      </xdr:nvSpPr>
      <xdr:spPr>
        <a:xfrm>
          <a:off x="12763500" y="92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86653</xdr:rowOff>
    </xdr:from>
    <xdr:ext cx="534377"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547111" y="90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4" name="災害復旧費グラフ枠">
          <a:extLst>
            <a:ext uri="{FF2B5EF4-FFF2-40B4-BE49-F238E27FC236}">
              <a16:creationId xmlns:a16="http://schemas.microsoft.com/office/drawing/2014/main" id="{00000000-0008-0000-0700-00008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107562</xdr:rowOff>
    </xdr:from>
    <xdr:to>
      <xdr:col>85</xdr:col>
      <xdr:colOff>126364</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6317595" y="13137762"/>
          <a:ext cx="1269" cy="45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80827</xdr:rowOff>
    </xdr:from>
    <xdr:ext cx="249299" cy="259045"/>
    <xdr:sp macro="" textlink="">
      <xdr:nvSpPr>
        <xdr:cNvPr id="646" name="災害復旧費最小値テキスト">
          <a:extLst>
            <a:ext uri="{FF2B5EF4-FFF2-40B4-BE49-F238E27FC236}">
              <a16:creationId xmlns:a16="http://schemas.microsoft.com/office/drawing/2014/main" id="{00000000-0008-0000-0700-000086020000}"/>
            </a:ext>
          </a:extLst>
        </xdr:cNvPr>
        <xdr:cNvSpPr txBox="1"/>
      </xdr:nvSpPr>
      <xdr:spPr>
        <a:xfrm>
          <a:off x="16370300" y="1362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54239</xdr:rowOff>
    </xdr:from>
    <xdr:ext cx="534377" cy="259045"/>
    <xdr:sp macro="" textlink="">
      <xdr:nvSpPr>
        <xdr:cNvPr id="648" name="災害復旧費最大値テキスト">
          <a:extLst>
            <a:ext uri="{FF2B5EF4-FFF2-40B4-BE49-F238E27FC236}">
              <a16:creationId xmlns:a16="http://schemas.microsoft.com/office/drawing/2014/main" id="{00000000-0008-0000-0700-000088020000}"/>
            </a:ext>
          </a:extLst>
        </xdr:cNvPr>
        <xdr:cNvSpPr txBox="1"/>
      </xdr:nvSpPr>
      <xdr:spPr>
        <a:xfrm>
          <a:off x="16370300" y="129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107562</xdr:rowOff>
    </xdr:from>
    <xdr:to>
      <xdr:col>86</xdr:col>
      <xdr:colOff>25400</xdr:colOff>
      <xdr:row>76</xdr:row>
      <xdr:rowOff>107562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6230600" y="1313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9494</xdr:rowOff>
    </xdr:from>
    <xdr:to>
      <xdr:col>85</xdr:col>
      <xdr:colOff>127000</xdr:colOff>
      <xdr:row>78</xdr:row>
      <xdr:rowOff>170238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5481300" y="13382594"/>
          <a:ext cx="838200" cy="1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125277</xdr:rowOff>
    </xdr:from>
    <xdr:ext cx="378565" cy="259045"/>
    <xdr:sp macro="" textlink="">
      <xdr:nvSpPr>
        <xdr:cNvPr id="651" name="災害復旧費平均値テキスト">
          <a:extLst>
            <a:ext uri="{FF2B5EF4-FFF2-40B4-BE49-F238E27FC236}">
              <a16:creationId xmlns:a16="http://schemas.microsoft.com/office/drawing/2014/main" id="{00000000-0008-0000-0700-00008B020000}"/>
            </a:ext>
          </a:extLst>
        </xdr:cNvPr>
        <xdr:cNvSpPr txBox="1"/>
      </xdr:nvSpPr>
      <xdr:spPr>
        <a:xfrm>
          <a:off x="16370300" y="13498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146850</xdr:rowOff>
    </xdr:from>
    <xdr:to>
      <xdr:col>85</xdr:col>
      <xdr:colOff>177800</xdr:colOff>
      <xdr:row>79</xdr:row>
      <xdr:rowOff>77000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6268700" y="1351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71787</xdr:rowOff>
    </xdr:from>
    <xdr:to>
      <xdr:col>81</xdr:col>
      <xdr:colOff>50800</xdr:colOff>
      <xdr:row>78</xdr:row>
      <xdr:rowOff>9494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4592300" y="12759087"/>
          <a:ext cx="889000" cy="6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145402</xdr:rowOff>
    </xdr:from>
    <xdr:to>
      <xdr:col>81</xdr:col>
      <xdr:colOff>101600</xdr:colOff>
      <xdr:row>79</xdr:row>
      <xdr:rowOff>75552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5430500" y="1351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66679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75025</xdr:rowOff>
    </xdr:from>
    <xdr:to>
      <xdr:col>76</xdr:col>
      <xdr:colOff>114300</xdr:colOff>
      <xdr:row>74</xdr:row>
      <xdr:rowOff>71787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3703300" y="12247975"/>
          <a:ext cx="889000" cy="5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144583</xdr:rowOff>
    </xdr:from>
    <xdr:to>
      <xdr:col>76</xdr:col>
      <xdr:colOff>165100</xdr:colOff>
      <xdr:row>79</xdr:row>
      <xdr:rowOff>74733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4541500" y="135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65860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75025</xdr:rowOff>
    </xdr:from>
    <xdr:to>
      <xdr:col>71</xdr:col>
      <xdr:colOff>177800</xdr:colOff>
      <xdr:row>72</xdr:row>
      <xdr:rowOff>117469</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flipV="1">
          <a:off x="12814300" y="12247975"/>
          <a:ext cx="889000" cy="2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82899</xdr:rowOff>
    </xdr:from>
    <xdr:to>
      <xdr:col>72</xdr:col>
      <xdr:colOff>38100</xdr:colOff>
      <xdr:row>79</xdr:row>
      <xdr:rowOff>13049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3652500" y="1345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4176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101588</xdr:rowOff>
    </xdr:from>
    <xdr:to>
      <xdr:col>67</xdr:col>
      <xdr:colOff>101600</xdr:colOff>
      <xdr:row>79</xdr:row>
      <xdr:rowOff>31738</xdr:rowOff>
    </xdr:to>
    <xdr:sp macro="" textlink="">
      <xdr:nvSpPr>
        <xdr:cNvPr id="662" name="フローチャート: 判断 661">
          <a:extLst>
            <a:ext uri="{FF2B5EF4-FFF2-40B4-BE49-F238E27FC236}">
              <a16:creationId xmlns:a16="http://schemas.microsoft.com/office/drawing/2014/main" id="{00000000-0008-0000-0700-000096020000}"/>
            </a:ext>
          </a:extLst>
        </xdr:cNvPr>
        <xdr:cNvSpPr/>
      </xdr:nvSpPr>
      <xdr:spPr>
        <a:xfrm>
          <a:off x="12763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22865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119438</xdr:rowOff>
    </xdr:from>
    <xdr:to>
      <xdr:col>85</xdr:col>
      <xdr:colOff>177800</xdr:colOff>
      <xdr:row>79</xdr:row>
      <xdr:rowOff>49588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6268700" y="134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78815</xdr:rowOff>
    </xdr:from>
    <xdr:ext cx="469744" cy="259045"/>
    <xdr:sp macro="" textlink="">
      <xdr:nvSpPr>
        <xdr:cNvPr id="670" name="災害復旧費該当値テキスト">
          <a:extLst>
            <a:ext uri="{FF2B5EF4-FFF2-40B4-BE49-F238E27FC236}">
              <a16:creationId xmlns:a16="http://schemas.microsoft.com/office/drawing/2014/main" id="{00000000-0008-0000-0700-00009E020000}"/>
            </a:ext>
          </a:extLst>
        </xdr:cNvPr>
        <xdr:cNvSpPr txBox="1"/>
      </xdr:nvSpPr>
      <xdr:spPr>
        <a:xfrm>
          <a:off x="16370300" y="132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130144</xdr:rowOff>
    </xdr:from>
    <xdr:to>
      <xdr:col>81</xdr:col>
      <xdr:colOff>101600</xdr:colOff>
      <xdr:row>78</xdr:row>
      <xdr:rowOff>60294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5430500" y="133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76821</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5214111" y="131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20987</xdr:rowOff>
    </xdr:from>
    <xdr:to>
      <xdr:col>76</xdr:col>
      <xdr:colOff>165100</xdr:colOff>
      <xdr:row>74</xdr:row>
      <xdr:rowOff>122587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4541500" y="127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139114</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4325111" y="12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24225</xdr:rowOff>
    </xdr:from>
    <xdr:to>
      <xdr:col>72</xdr:col>
      <xdr:colOff>38100</xdr:colOff>
      <xdr:row>71</xdr:row>
      <xdr:rowOff>125825</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3652500" y="121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142352</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19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66669</xdr:rowOff>
    </xdr:from>
    <xdr:to>
      <xdr:col>67</xdr:col>
      <xdr:colOff>101600</xdr:colOff>
      <xdr:row>72</xdr:row>
      <xdr:rowOff>168269</xdr:rowOff>
    </xdr:to>
    <xdr:sp macro="" textlink="">
      <xdr:nvSpPr>
        <xdr:cNvPr id="677" name="楕円 676">
          <a:extLst>
            <a:ext uri="{FF2B5EF4-FFF2-40B4-BE49-F238E27FC236}">
              <a16:creationId xmlns:a16="http://schemas.microsoft.com/office/drawing/2014/main" id="{00000000-0008-0000-0700-0000A5020000}"/>
            </a:ext>
          </a:extLst>
        </xdr:cNvPr>
        <xdr:cNvSpPr/>
      </xdr:nvSpPr>
      <xdr:spPr>
        <a:xfrm>
          <a:off x="12763500" y="124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13346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21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6" name="正方形/長方形 685">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138430</xdr:rowOff>
    </xdr:from>
    <xdr:to>
      <xdr:col>85</xdr:col>
      <xdr:colOff>127000</xdr:colOff>
      <xdr:row>93</xdr:row>
      <xdr:rowOff>67742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5481300" y="15911830"/>
          <a:ext cx="838200" cy="1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148489</xdr:rowOff>
    </xdr:from>
    <xdr:to>
      <xdr:col>81</xdr:col>
      <xdr:colOff>50800</xdr:colOff>
      <xdr:row>93</xdr:row>
      <xdr:rowOff>67742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4592300" y="15578989"/>
          <a:ext cx="889000" cy="4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148489</xdr:rowOff>
    </xdr:from>
    <xdr:to>
      <xdr:col>76</xdr:col>
      <xdr:colOff>114300</xdr:colOff>
      <xdr:row>94</xdr:row>
      <xdr:rowOff>83922</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3703300" y="15578989"/>
          <a:ext cx="889000" cy="6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83922</xdr:rowOff>
    </xdr:from>
    <xdr:to>
      <xdr:col>71</xdr:col>
      <xdr:colOff>177800</xdr:colOff>
      <xdr:row>94</xdr:row>
      <xdr:rowOff>136779</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12814300" y="16200222"/>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96460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87630</xdr:rowOff>
    </xdr:from>
    <xdr:to>
      <xdr:col>85</xdr:col>
      <xdr:colOff>177800</xdr:colOff>
      <xdr:row>93</xdr:row>
      <xdr:rowOff>17780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58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110507</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57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16942</xdr:rowOff>
    </xdr:from>
    <xdr:to>
      <xdr:col>81</xdr:col>
      <xdr:colOff>101600</xdr:colOff>
      <xdr:row>93</xdr:row>
      <xdr:rowOff>118542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5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135069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57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97689</xdr:rowOff>
    </xdr:from>
    <xdr:to>
      <xdr:col>76</xdr:col>
      <xdr:colOff>165100</xdr:colOff>
      <xdr:row>91</xdr:row>
      <xdr:rowOff>27839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5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44366</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292795" y="153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33122</xdr:rowOff>
    </xdr:from>
    <xdr:to>
      <xdr:col>72</xdr:col>
      <xdr:colOff>38100</xdr:colOff>
      <xdr:row>94</xdr:row>
      <xdr:rowOff>134722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61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151249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9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85979</xdr:rowOff>
    </xdr:from>
    <xdr:to>
      <xdr:col>67</xdr:col>
      <xdr:colOff>101600</xdr:colOff>
      <xdr:row>95</xdr:row>
      <xdr:rowOff>16129</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62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32656</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59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総務費：ふるさと寄付金の減額に伴い関連する委託料の減等により、全体で</a:t>
          </a:r>
          <a:r>
            <a:rPr kumimoji="1" lang="en-US" altLang="ja-JP" sz="1300">
              <a:latin typeface="ＭＳ Ｐゴシック" panose="020B0600070205080204" pitchFamily="50" charset="-128"/>
              <a:ea typeface="ＭＳ Ｐゴシック" panose="020B0600070205080204" pitchFamily="50" charset="-128"/>
            </a:rPr>
            <a:t>9,396</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民生費：物価高騰重点対応支援事業費の増を主要因として、全体で</a:t>
          </a:r>
          <a:r>
            <a:rPr kumimoji="1" lang="en-US" altLang="ja-JP" sz="1300">
              <a:latin typeface="ＭＳ Ｐゴシック" panose="020B0600070205080204" pitchFamily="50" charset="-128"/>
              <a:ea typeface="ＭＳ Ｐゴシック" panose="020B0600070205080204" pitchFamily="50" charset="-128"/>
            </a:rPr>
            <a:t>13,635</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商工費：新型コロナウイルス感染症対策に係る経済対策として実施した地域内経済循環促進事業費及び遊覧船建造工事費の減等により、全体で</a:t>
          </a:r>
          <a:r>
            <a:rPr kumimoji="1" lang="en-US" altLang="ja-JP" sz="1300">
              <a:latin typeface="ＭＳ Ｐゴシック" panose="020B0600070205080204" pitchFamily="50" charset="-128"/>
              <a:ea typeface="ＭＳ Ｐゴシック" panose="020B0600070205080204" pitchFamily="50" charset="-128"/>
            </a:rPr>
            <a:t>13,596</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土木費：浸水対策工事費や市営住宅改修工事費の増等により、全体で</a:t>
          </a:r>
          <a:r>
            <a:rPr kumimoji="1" lang="en-US" altLang="ja-JP" sz="1300">
              <a:latin typeface="ＭＳ Ｐゴシック" panose="020B0600070205080204" pitchFamily="50" charset="-128"/>
              <a:ea typeface="ＭＳ Ｐゴシック" panose="020B0600070205080204" pitchFamily="50" charset="-128"/>
            </a:rPr>
            <a:t>5,719</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教育費：給食費無償化及び奨学基金積立金の増等により、全体で</a:t>
          </a:r>
          <a:r>
            <a:rPr kumimoji="1" lang="en-US" altLang="ja-JP" sz="1300">
              <a:latin typeface="ＭＳ Ｐゴシック" panose="020B0600070205080204" pitchFamily="50" charset="-128"/>
              <a:ea typeface="ＭＳ Ｐゴシック" panose="020B0600070205080204" pitchFamily="50" charset="-128"/>
            </a:rPr>
            <a:t>6,511</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災害復旧費：令和元年度台風第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号関連事業の進捗により、全体で</a:t>
          </a:r>
          <a:r>
            <a:rPr kumimoji="1" lang="en-US" altLang="ja-JP" sz="1300">
              <a:latin typeface="ＭＳ Ｐゴシック" panose="020B0600070205080204" pitchFamily="50" charset="-128"/>
              <a:ea typeface="ＭＳ Ｐゴシック" panose="020B0600070205080204" pitchFamily="50" charset="-128"/>
            </a:rPr>
            <a:t>8,438</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号及び令和元年台風第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号にかかる復旧事業等により減少傾向が続いており、令和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影響により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繰入額が増加したため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人件費や物件費等が増加傾向にあることから、残高減少が見込まれるため、引き続き財源の確保に取り組んでいく。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全ての会計において黒字であり、実質赤字比率は生じていない。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今後も各会計において、適正な財政運営を行い、黒字の維持に努める。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元利償還金については、中心市街地拠点施設整備事業や過疎対策事業の元金償還開始などにより、前年度と比較し、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これが主要因となり、実質公債費比率の分子は、前年度と比較し、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実質公債費比率の分子は増傾向が続くと見込まれることから、普通建設事業については慎重に事業を選択するとともに、国県補助金等、地方債以外の財源確保に努め、公債費負担の適正化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地方債の現在高については、計画どおりに償還を行ったことに伴い、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充当可能基金については東日本大震災以後大きく増加した後、横ばい傾向であっ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たが、ここ数年増減を繰り返しており、令和５年度については基金充当額が多かったことから、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将来負担比率の分子はここ数年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減少傾向にあり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年度は地方債現在高の減の影響により、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今後、普通建設事業については慎重に事業を選択するとともに、国県補助金等、地方債以外の財源確保に努め、将来負担の抑制に努める。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岩手県宮古市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物価高騰等の影響による財政調整基金繰入額の増加及びふるさと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の減に伴う市勢振興基金積立額の減少が主要因となり、基金全体で前年度比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の総合計画の着実な推進や、復旧・復興後のまちづくり推進などに加え、物価高騰等への対策に係る繰入が見込まれ、中期的にも基金全体の減少が見込まれる。標準財政規模に応じた適正な基金残高が維持できるよう、引き続き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　・・・東日本大震災からの復旧・復興事業へ充当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・公共施設等総合管理基金・・・公共施設等の更新・長寿命化・解体費用等へ充当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・市勢振興基金　　　　　・・・市勢振興にかかる事業へ充当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・ふるさと宮古創生基金　・・・活力と魅力あるまちづくりのための事業へ充当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育英のための奨学資金貸付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市勢振興基金について、ふるさと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百万円の繰入を行ったことが主要因となり、その他特定目的基金全体で前年度比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・東日本大震災復興基金については、復旧・復興後のまちづくり推進等のため、積極的に活用を図っていく予定であることから、減少が見込まれる。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については、公共施設等総合管理計画に基づき、施設の適正配置や長寿命化を進めるため、計画的に取り崩していくことになるが、２度の市町村合併の影響もあり、施設の老朽化比率も上昇していることから、積み立ても継続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物価高騰等の影響により物件費等の支出が増加したことから繰入額も増えたため、前年度比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今後も物価高騰等の影響は続いていくことが見込まれることから、標準財政規模に応じた適正な基金残高の維持に留意しながら予算編成を行う。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家賃低廉化事業及び特別家賃低減事業経費相当分を含む積立を行ったことから、前年度比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令和９年度に公債費のピークを迎える予定であることから、標準財政規模に応じた適正な基金残高の維持に努めつつ、有効活用を検討していく。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36643563</v>
      </c>
      <c r="BO4" s="449"/>
      <c r="BP4" s="449"/>
      <c r="BQ4" s="449"/>
      <c r="BR4" s="449"/>
      <c r="BS4" s="449"/>
      <c r="BT4" s="449"/>
      <c r="BU4" s="450"/>
      <c r="BV4" s="448">
        <v>36499262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9.8000000000000007</v>
      </c>
      <c r="CU4" s="589"/>
      <c r="CV4" s="589"/>
      <c r="CW4" s="589"/>
      <c r="CX4" s="589"/>
      <c r="CY4" s="589"/>
      <c r="CZ4" s="589"/>
      <c r="DA4" s="590"/>
      <c r="DB4" s="588">
        <v>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34690355</v>
      </c>
      <c r="BO5" s="420"/>
      <c r="BP5" s="420"/>
      <c r="BQ5" s="420"/>
      <c r="BR5" s="420"/>
      <c r="BS5" s="420"/>
      <c r="BT5" s="420"/>
      <c r="BU5" s="421"/>
      <c r="BV5" s="419">
        <v>35137801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93.2</v>
      </c>
      <c r="CU5" s="417"/>
      <c r="CV5" s="417"/>
      <c r="CW5" s="417"/>
      <c r="CX5" s="417"/>
      <c r="CY5" s="417"/>
      <c r="CZ5" s="417"/>
      <c r="DA5" s="418"/>
      <c r="DB5" s="416">
        <v>93.5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1953208</v>
      </c>
      <c r="BO6" s="420"/>
      <c r="BP6" s="420"/>
      <c r="BQ6" s="420"/>
      <c r="BR6" s="420"/>
      <c r="BS6" s="420"/>
      <c r="BT6" s="420"/>
      <c r="BU6" s="421"/>
      <c r="BV6" s="419">
        <v>1361461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94.7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194559</v>
      </c>
      <c r="BO7" s="420"/>
      <c r="BP7" s="420"/>
      <c r="BQ7" s="420"/>
      <c r="BR7" s="420"/>
      <c r="BS7" s="420"/>
      <c r="BT7" s="420"/>
      <c r="BU7" s="421"/>
      <c r="BV7" s="419">
        <v>311138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18010649</v>
      </c>
      <c r="CU7" s="420"/>
      <c r="CV7" s="420"/>
      <c r="CW7" s="420"/>
      <c r="CX7" s="420"/>
      <c r="CY7" s="420"/>
      <c r="CZ7" s="420"/>
      <c r="DA7" s="421"/>
      <c r="DB7" s="419">
        <v>17774983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1758649</v>
      </c>
      <c r="BO8" s="420"/>
      <c r="BP8" s="420"/>
      <c r="BQ8" s="420"/>
      <c r="BR8" s="420"/>
      <c r="BS8" s="420"/>
      <c r="BT8" s="420"/>
      <c r="BU8" s="421"/>
      <c r="BV8" s="419">
        <v>1050323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50369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700148</v>
      </c>
      <c r="BO9" s="420"/>
      <c r="BP9" s="420"/>
      <c r="BQ9" s="420"/>
      <c r="BR9" s="420"/>
      <c r="BS9" s="420"/>
      <c r="BT9" s="420"/>
      <c r="BU9" s="421"/>
      <c r="BV9" s="419">
        <v>-105908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16.600000000000001</v>
      </c>
      <c r="CU9" s="417"/>
      <c r="CV9" s="417"/>
      <c r="CW9" s="417"/>
      <c r="CX9" s="417"/>
      <c r="CY9" s="417"/>
      <c r="CZ9" s="417"/>
      <c r="DA9" s="418"/>
      <c r="DB9" s="416">
        <v>16.100000000000001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56676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76020</v>
      </c>
      <c r="BO10" s="420"/>
      <c r="BP10" s="420"/>
      <c r="BQ10" s="420"/>
      <c r="BR10" s="420"/>
      <c r="BS10" s="420"/>
      <c r="BT10" s="420"/>
      <c r="BU10" s="421"/>
      <c r="BV10" s="419">
        <v>182653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112725</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46866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787382</v>
      </c>
      <c r="BO12" s="420"/>
      <c r="BP12" s="420"/>
      <c r="BQ12" s="420"/>
      <c r="BR12" s="420"/>
      <c r="BS12" s="420"/>
      <c r="BT12" s="420"/>
      <c r="BU12" s="421"/>
      <c r="BV12" s="419">
        <v>555066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46695</v>
      </c>
      <c r="S13" s="507"/>
      <c r="T13" s="507"/>
      <c r="U13" s="507"/>
      <c r="V13" s="508"/>
      <c r="W13" s="509" t="s">
        <v>131</v>
      </c>
      <c r="X13" s="405"/>
      <c r="Y13" s="405"/>
      <c r="Z13" s="405"/>
      <c r="AA13" s="405"/>
      <c r="AB13" s="406"/>
      <c r="AC13" s="372">
        <v>1734</v>
      </c>
      <c r="AD13" s="373"/>
      <c r="AE13" s="373"/>
      <c r="AF13" s="373"/>
      <c r="AG13" s="374"/>
      <c r="AH13" s="372">
        <v>2099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101511</v>
      </c>
      <c r="BO13" s="420"/>
      <c r="BP13" s="420"/>
      <c r="BQ13" s="420"/>
      <c r="BR13" s="420"/>
      <c r="BS13" s="420"/>
      <c r="BT13" s="420"/>
      <c r="BU13" s="421"/>
      <c r="BV13" s="419">
        <v>-478321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v>
      </c>
      <c r="CU13" s="417"/>
      <c r="CV13" s="417"/>
      <c r="CW13" s="417"/>
      <c r="CX13" s="417"/>
      <c r="CY13" s="417"/>
      <c r="CZ13" s="417"/>
      <c r="DA13" s="418"/>
      <c r="DB13" s="416">
        <v>9.1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48038</v>
      </c>
      <c r="S14" s="507"/>
      <c r="T14" s="507"/>
      <c r="U14" s="507"/>
      <c r="V14" s="508"/>
      <c r="W14" s="510"/>
      <c r="X14" s="408"/>
      <c r="Y14" s="408"/>
      <c r="Z14" s="408"/>
      <c r="AA14" s="408"/>
      <c r="AB14" s="409"/>
      <c r="AC14" s="499">
        <v>7.5</v>
      </c>
      <c r="AD14" s="500"/>
      <c r="AE14" s="500"/>
      <c r="AF14" s="500"/>
      <c r="AG14" s="501"/>
      <c r="AH14" s="499">
        <v>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11.1</v>
      </c>
      <c r="CU14" s="517"/>
      <c r="CV14" s="517"/>
      <c r="CW14" s="517"/>
      <c r="CX14" s="517"/>
      <c r="CY14" s="517"/>
      <c r="CZ14" s="517"/>
      <c r="DA14" s="518"/>
      <c r="DB14" s="516">
        <v>12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47907</v>
      </c>
      <c r="S15" s="507"/>
      <c r="T15" s="507"/>
      <c r="U15" s="507"/>
      <c r="V15" s="508"/>
      <c r="W15" s="509" t="s">
        <v>137</v>
      </c>
      <c r="X15" s="405"/>
      <c r="Y15" s="405"/>
      <c r="Z15" s="405"/>
      <c r="AA15" s="405"/>
      <c r="AB15" s="406"/>
      <c r="AC15" s="372">
        <v>5856</v>
      </c>
      <c r="AD15" s="373"/>
      <c r="AE15" s="373"/>
      <c r="AF15" s="373"/>
      <c r="AG15" s="374"/>
      <c r="AH15" s="372">
        <v>7411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5890654</v>
      </c>
      <c r="BO15" s="449"/>
      <c r="BP15" s="449"/>
      <c r="BQ15" s="449"/>
      <c r="BR15" s="449"/>
      <c r="BS15" s="449"/>
      <c r="BT15" s="449"/>
      <c r="BU15" s="450"/>
      <c r="BV15" s="448">
        <v>5850042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25.3</v>
      </c>
      <c r="AD16" s="500"/>
      <c r="AE16" s="500"/>
      <c r="AF16" s="500"/>
      <c r="AG16" s="501"/>
      <c r="AH16" s="499">
        <v>28.3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16444247</v>
      </c>
      <c r="BO16" s="420"/>
      <c r="BP16" s="420"/>
      <c r="BQ16" s="420"/>
      <c r="BR16" s="420"/>
      <c r="BS16" s="420"/>
      <c r="BT16" s="420"/>
      <c r="BU16" s="421"/>
      <c r="BV16" s="419">
        <v>16092347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15513</v>
      </c>
      <c r="AD17" s="373"/>
      <c r="AE17" s="373"/>
      <c r="AF17" s="373"/>
      <c r="AG17" s="374"/>
      <c r="AH17" s="372">
        <v>16705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7353898</v>
      </c>
      <c r="BO17" s="420"/>
      <c r="BP17" s="420"/>
      <c r="BQ17" s="420"/>
      <c r="BR17" s="420"/>
      <c r="BS17" s="420"/>
      <c r="BT17" s="420"/>
      <c r="BU17" s="421"/>
      <c r="BV17" s="419">
        <v>7310188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1259.18</v>
      </c>
      <c r="M18" s="472"/>
      <c r="N18" s="472"/>
      <c r="O18" s="472"/>
      <c r="P18" s="472"/>
      <c r="Q18" s="472"/>
      <c r="R18" s="473"/>
      <c r="S18" s="473"/>
      <c r="T18" s="473"/>
      <c r="U18" s="473"/>
      <c r="V18" s="474"/>
      <c r="W18" s="490"/>
      <c r="X18" s="491"/>
      <c r="Y18" s="491"/>
      <c r="Z18" s="491"/>
      <c r="AA18" s="491"/>
      <c r="AB18" s="515"/>
      <c r="AC18" s="389">
        <v>67.099999999999994</v>
      </c>
      <c r="AD18" s="390"/>
      <c r="AE18" s="390"/>
      <c r="AF18" s="390"/>
      <c r="AG18" s="475"/>
      <c r="AH18" s="389">
        <v>63.7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17077646</v>
      </c>
      <c r="BO18" s="420"/>
      <c r="BP18" s="420"/>
      <c r="BQ18" s="420"/>
      <c r="BR18" s="420"/>
      <c r="BS18" s="420"/>
      <c r="BT18" s="420"/>
      <c r="BU18" s="421"/>
      <c r="BV18" s="419">
        <v>16973902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24176617</v>
      </c>
      <c r="BO19" s="420"/>
      <c r="BP19" s="420"/>
      <c r="BQ19" s="420"/>
      <c r="BR19" s="420"/>
      <c r="BS19" s="420"/>
      <c r="BT19" s="420"/>
      <c r="BU19" s="421"/>
      <c r="BV19" s="419">
        <v>23188533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21289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43193785</v>
      </c>
      <c r="BO22" s="449"/>
      <c r="BP22" s="449"/>
      <c r="BQ22" s="449"/>
      <c r="BR22" s="449"/>
      <c r="BS22" s="449"/>
      <c r="BT22" s="449"/>
      <c r="BU22" s="450"/>
      <c r="BV22" s="448">
        <v>44577578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38595881</v>
      </c>
      <c r="BO23" s="420"/>
      <c r="BP23" s="420"/>
      <c r="BQ23" s="420"/>
      <c r="BR23" s="420"/>
      <c r="BS23" s="420"/>
      <c r="BT23" s="420"/>
      <c r="BU23" s="421"/>
      <c r="BV23" s="419">
        <v>39580538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8300</v>
      </c>
      <c r="R24" s="373"/>
      <c r="S24" s="373"/>
      <c r="T24" s="373"/>
      <c r="U24" s="373"/>
      <c r="V24" s="374"/>
      <c r="W24" s="462"/>
      <c r="X24" s="399"/>
      <c r="Y24" s="400"/>
      <c r="Z24" s="375" t="s">
        <v>162</v>
      </c>
      <c r="AA24" s="376"/>
      <c r="AB24" s="376"/>
      <c r="AC24" s="376"/>
      <c r="AD24" s="376"/>
      <c r="AE24" s="376"/>
      <c r="AF24" s="376"/>
      <c r="AG24" s="377"/>
      <c r="AH24" s="372">
        <v>521</v>
      </c>
      <c r="AI24" s="373"/>
      <c r="AJ24" s="373"/>
      <c r="AK24" s="373"/>
      <c r="AL24" s="374"/>
      <c r="AM24" s="372">
        <v>1601033</v>
      </c>
      <c r="AN24" s="373"/>
      <c r="AO24" s="373"/>
      <c r="AP24" s="373"/>
      <c r="AQ24" s="373"/>
      <c r="AR24" s="374"/>
      <c r="AS24" s="372">
        <v>3073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34643371</v>
      </c>
      <c r="BO24" s="420"/>
      <c r="BP24" s="420"/>
      <c r="BQ24" s="420"/>
      <c r="BR24" s="420"/>
      <c r="BS24" s="420"/>
      <c r="BT24" s="420"/>
      <c r="BU24" s="421"/>
      <c r="BV24" s="419">
        <v>35155047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7827898</v>
      </c>
      <c r="BO25" s="449"/>
      <c r="BP25" s="449"/>
      <c r="BQ25" s="449"/>
      <c r="BR25" s="449"/>
      <c r="BS25" s="449"/>
      <c r="BT25" s="449"/>
      <c r="BU25" s="450"/>
      <c r="BV25" s="448">
        <v>5596582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5900</v>
      </c>
      <c r="R26" s="373"/>
      <c r="S26" s="373"/>
      <c r="T26" s="373"/>
      <c r="U26" s="373"/>
      <c r="V26" s="374"/>
      <c r="W26" s="462"/>
      <c r="X26" s="399"/>
      <c r="Y26" s="400"/>
      <c r="Z26" s="375" t="s">
        <v>168</v>
      </c>
      <c r="AA26" s="430"/>
      <c r="AB26" s="430"/>
      <c r="AC26" s="430"/>
      <c r="AD26" s="430"/>
      <c r="AE26" s="430"/>
      <c r="AF26" s="430"/>
      <c r="AG26" s="431"/>
      <c r="AH26" s="372">
        <v>60</v>
      </c>
      <c r="AI26" s="373"/>
      <c r="AJ26" s="373"/>
      <c r="AK26" s="373"/>
      <c r="AL26" s="374"/>
      <c r="AM26" s="372">
        <v>179040</v>
      </c>
      <c r="AN26" s="373"/>
      <c r="AO26" s="373"/>
      <c r="AP26" s="373"/>
      <c r="AQ26" s="373"/>
      <c r="AR26" s="374"/>
      <c r="AS26" s="372">
        <v>2984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4010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3390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6030159</v>
      </c>
      <c r="BO28" s="449"/>
      <c r="BP28" s="449"/>
      <c r="BQ28" s="449"/>
      <c r="BR28" s="449"/>
      <c r="BS28" s="449"/>
      <c r="BT28" s="449"/>
      <c r="BU28" s="450"/>
      <c r="BV28" s="448">
        <v>6741521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20</v>
      </c>
      <c r="M29" s="373"/>
      <c r="N29" s="373"/>
      <c r="O29" s="373"/>
      <c r="P29" s="374"/>
      <c r="Q29" s="372">
        <v>3200</v>
      </c>
      <c r="R29" s="373"/>
      <c r="S29" s="373"/>
      <c r="T29" s="373"/>
      <c r="U29" s="373"/>
      <c r="V29" s="374"/>
      <c r="W29" s="463"/>
      <c r="X29" s="464"/>
      <c r="Y29" s="465"/>
      <c r="Z29" s="375" t="s">
        <v>178</v>
      </c>
      <c r="AA29" s="376"/>
      <c r="AB29" s="376"/>
      <c r="AC29" s="376"/>
      <c r="AD29" s="376"/>
      <c r="AE29" s="376"/>
      <c r="AF29" s="376"/>
      <c r="AG29" s="377"/>
      <c r="AH29" s="372">
        <v>522</v>
      </c>
      <c r="AI29" s="373"/>
      <c r="AJ29" s="373"/>
      <c r="AK29" s="373"/>
      <c r="AL29" s="374"/>
      <c r="AM29" s="372">
        <v>1604425</v>
      </c>
      <c r="AN29" s="373"/>
      <c r="AO29" s="373"/>
      <c r="AP29" s="373"/>
      <c r="AQ29" s="373"/>
      <c r="AR29" s="374"/>
      <c r="AS29" s="372">
        <v>3074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4094046</v>
      </c>
      <c r="BO29" s="420"/>
      <c r="BP29" s="420"/>
      <c r="BQ29" s="420"/>
      <c r="BR29" s="420"/>
      <c r="BS29" s="420"/>
      <c r="BT29" s="420"/>
      <c r="BU29" s="421"/>
      <c r="BV29" s="419">
        <v>3884190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4105879</v>
      </c>
      <c r="BO30" s="454"/>
      <c r="BP30" s="454"/>
      <c r="BQ30" s="454"/>
      <c r="BR30" s="454"/>
      <c r="BS30" s="454"/>
      <c r="BT30" s="454"/>
      <c r="BU30" s="455"/>
      <c r="BV30" s="453">
        <v>4735612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市場事業</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宮古地区広域行政組合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宮古地区産業振興公社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墓地事業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国民健康保険診療施設事業</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公共下水道事業</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IF('各会計、関係団体の財政状況及び健全化判断比率'!B36="","",'各会計、関係団体の財政状況及び健全化判断比率'!B36)</f>
        <v>農業集落排水事業</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岩手県市町村総合事務組合（一般会計）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新里産業開発公社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特定環境保全公共下水道事業</v>
      </c>
      <c r="AP36" s="368"/>
      <c r="AQ36" s="368"/>
      <c r="AR36" s="368"/>
      <c r="AS36" s="368"/>
      <c r="AT36" s="368"/>
      <c r="AU36" s="368"/>
      <c r="AV36" s="368"/>
      <c r="AW36" s="368"/>
      <c r="AX36" s="368"/>
      <c r="AY36" s="368"/>
      <c r="AZ36" s="368"/>
      <c r="BA36" s="368"/>
      <c r="BB36" s="368"/>
      <c r="BC36" s="368"/>
      <c r="BD36" s="181"/>
      <c r="BE36" s="367">
        <f t="shared" si="1"/>
        <v>12</v>
      </c>
      <c r="BF36" s="367"/>
      <c r="BG36" s="368" t="str">
        <f>IF('各会計、関係団体の財政状況及び健全化判断比率'!B37="","",'各会計、関係団体の財政状況及び健全化判断比率'!B37)</f>
        <v>漁業集落排水事業</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岩手県市町村総合事務組合（特別会計）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川井産業振興公社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13</v>
      </c>
      <c r="BF37" s="367"/>
      <c r="BG37" s="368" t="str">
        <f>IF('各会計、関係団体の財政状況及び健全化判断比率'!B38="","",'各会計、関係団体の財政状況及び健全化判断比率'!B38)</f>
        <v>特定地域生活排水処理事業</v>
      </c>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岩手県後期高齢者医療広域連合（一般会計）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川井交通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岩手県後期高齢者医療広域連合（特別会計）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グリーンピア三陸みやこ</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52pqZqQuPktoiB6lk+y4qchXmOGOhcm4946YyU4HTlFiFyvUklu9ouO9TgZ9Fztd6EvU4VTlAW+B850V5ZADQ==" saltValue="lcr/5xlg2T3lLjuktHxT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5693291</v>
      </c>
      <c r="S5" s="677"/>
      <c r="T5" s="677"/>
      <c r="U5" s="677"/>
      <c r="V5" s="677"/>
      <c r="W5" s="677"/>
      <c r="X5" s="677"/>
      <c r="Y5" s="702"/>
      <c r="Z5" s="715">
        <v>15.5</v>
      </c>
      <c r="AA5" s="715"/>
      <c r="AB5" s="715"/>
      <c r="AC5" s="715"/>
      <c r="AD5" s="716">
        <v>5693291</v>
      </c>
      <c r="AE5" s="716"/>
      <c r="AF5" s="716"/>
      <c r="AG5" s="716"/>
      <c r="AH5" s="716"/>
      <c r="AI5" s="716"/>
      <c r="AJ5" s="716"/>
      <c r="AK5" s="716"/>
      <c r="AL5" s="703">
        <v>31.3</v>
      </c>
      <c r="AM5" s="685"/>
      <c r="AN5" s="685"/>
      <c r="AO5" s="704"/>
      <c r="AP5" s="679" t="s">
        <v>217</v>
      </c>
      <c r="AQ5" s="680"/>
      <c r="AR5" s="680"/>
      <c r="AS5" s="680"/>
      <c r="AT5" s="680"/>
      <c r="AU5" s="680"/>
      <c r="AV5" s="680"/>
      <c r="AW5" s="680"/>
      <c r="AX5" s="680"/>
      <c r="AY5" s="680"/>
      <c r="AZ5" s="680"/>
      <c r="BA5" s="680"/>
      <c r="BB5" s="680"/>
      <c r="BC5" s="680"/>
      <c r="BD5" s="680"/>
      <c r="BE5" s="680"/>
      <c r="BF5" s="681"/>
      <c r="BG5" s="621">
        <v>5692993</v>
      </c>
      <c r="BH5" s="622"/>
      <c r="BI5" s="622"/>
      <c r="BJ5" s="622"/>
      <c r="BK5" s="622"/>
      <c r="BL5" s="622"/>
      <c r="BM5" s="622"/>
      <c r="BN5" s="623"/>
      <c r="BO5" s="659">
        <v>100</v>
      </c>
      <c r="BP5" s="659"/>
      <c r="BQ5" s="659"/>
      <c r="BR5" s="659"/>
      <c r="BS5" s="660">
        <v>284704</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365633</v>
      </c>
      <c r="S6" s="622"/>
      <c r="T6" s="622"/>
      <c r="U6" s="622"/>
      <c r="V6" s="622"/>
      <c r="W6" s="622"/>
      <c r="X6" s="622"/>
      <c r="Y6" s="623"/>
      <c r="Z6" s="659">
        <v>1</v>
      </c>
      <c r="AA6" s="659"/>
      <c r="AB6" s="659"/>
      <c r="AC6" s="659"/>
      <c r="AD6" s="660">
        <v>365633</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5692993</v>
      </c>
      <c r="BH6" s="622"/>
      <c r="BI6" s="622"/>
      <c r="BJ6" s="622"/>
      <c r="BK6" s="622"/>
      <c r="BL6" s="622"/>
      <c r="BM6" s="622"/>
      <c r="BN6" s="623"/>
      <c r="BO6" s="659">
        <v>100</v>
      </c>
      <c r="BP6" s="659"/>
      <c r="BQ6" s="659"/>
      <c r="BR6" s="659"/>
      <c r="BS6" s="660">
        <v>284704</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198117</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197752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1248</v>
      </c>
      <c r="S7" s="622"/>
      <c r="T7" s="622"/>
      <c r="U7" s="622"/>
      <c r="V7" s="622"/>
      <c r="W7" s="622"/>
      <c r="X7" s="622"/>
      <c r="Y7" s="623"/>
      <c r="Z7" s="659">
        <v>0</v>
      </c>
      <c r="AA7" s="659"/>
      <c r="AB7" s="659"/>
      <c r="AC7" s="659"/>
      <c r="AD7" s="660">
        <v>1248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2260233</v>
      </c>
      <c r="BH7" s="622"/>
      <c r="BI7" s="622"/>
      <c r="BJ7" s="622"/>
      <c r="BK7" s="622"/>
      <c r="BL7" s="622"/>
      <c r="BM7" s="622"/>
      <c r="BN7" s="623"/>
      <c r="BO7" s="659">
        <v>39.700000000000003</v>
      </c>
      <c r="BP7" s="659"/>
      <c r="BQ7" s="659"/>
      <c r="BR7" s="659"/>
      <c r="BS7" s="660">
        <v>97859</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6889508</v>
      </c>
      <c r="CS7" s="622"/>
      <c r="CT7" s="622"/>
      <c r="CU7" s="622"/>
      <c r="CV7" s="622"/>
      <c r="CW7" s="622"/>
      <c r="CX7" s="622"/>
      <c r="CY7" s="623"/>
      <c r="CZ7" s="659">
        <v>19.899999999999999</v>
      </c>
      <c r="DA7" s="659"/>
      <c r="DB7" s="659"/>
      <c r="DC7" s="659"/>
      <c r="DD7" s="627">
        <v>411969</v>
      </c>
      <c r="DE7" s="622"/>
      <c r="DF7" s="622"/>
      <c r="DG7" s="622"/>
      <c r="DH7" s="622"/>
      <c r="DI7" s="622"/>
      <c r="DJ7" s="622"/>
      <c r="DK7" s="622"/>
      <c r="DL7" s="622"/>
      <c r="DM7" s="622"/>
      <c r="DN7" s="622"/>
      <c r="DO7" s="622"/>
      <c r="DP7" s="623"/>
      <c r="DQ7" s="627">
        <v>4612417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13397</v>
      </c>
      <c r="S8" s="622"/>
      <c r="T8" s="622"/>
      <c r="U8" s="622"/>
      <c r="V8" s="622"/>
      <c r="W8" s="622"/>
      <c r="X8" s="622"/>
      <c r="Y8" s="623"/>
      <c r="Z8" s="659">
        <v>0</v>
      </c>
      <c r="AA8" s="659"/>
      <c r="AB8" s="659"/>
      <c r="AC8" s="659"/>
      <c r="AD8" s="660">
        <v>13397</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80117</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10479630</v>
      </c>
      <c r="CS8" s="622"/>
      <c r="CT8" s="622"/>
      <c r="CU8" s="622"/>
      <c r="CV8" s="622"/>
      <c r="CW8" s="622"/>
      <c r="CX8" s="622"/>
      <c r="CY8" s="623"/>
      <c r="CZ8" s="659">
        <v>30.2</v>
      </c>
      <c r="DA8" s="659"/>
      <c r="DB8" s="659"/>
      <c r="DC8" s="659"/>
      <c r="DD8" s="627">
        <v>99605</v>
      </c>
      <c r="DE8" s="622"/>
      <c r="DF8" s="622"/>
      <c r="DG8" s="622"/>
      <c r="DH8" s="622"/>
      <c r="DI8" s="622"/>
      <c r="DJ8" s="622"/>
      <c r="DK8" s="622"/>
      <c r="DL8" s="622"/>
      <c r="DM8" s="622"/>
      <c r="DN8" s="622"/>
      <c r="DO8" s="622"/>
      <c r="DP8" s="623"/>
      <c r="DQ8" s="627">
        <v>5556723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15631</v>
      </c>
      <c r="S9" s="622"/>
      <c r="T9" s="622"/>
      <c r="U9" s="622"/>
      <c r="V9" s="622"/>
      <c r="W9" s="622"/>
      <c r="X9" s="622"/>
      <c r="Y9" s="623"/>
      <c r="Z9" s="659">
        <v>0</v>
      </c>
      <c r="AA9" s="659"/>
      <c r="AB9" s="659"/>
      <c r="AC9" s="659"/>
      <c r="AD9" s="660">
        <v>15631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1753051</v>
      </c>
      <c r="BH9" s="622"/>
      <c r="BI9" s="622"/>
      <c r="BJ9" s="622"/>
      <c r="BK9" s="622"/>
      <c r="BL9" s="622"/>
      <c r="BM9" s="622"/>
      <c r="BN9" s="623"/>
      <c r="BO9" s="659">
        <v>30.8</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2448905</v>
      </c>
      <c r="CS9" s="622"/>
      <c r="CT9" s="622"/>
      <c r="CU9" s="622"/>
      <c r="CV9" s="622"/>
      <c r="CW9" s="622"/>
      <c r="CX9" s="622"/>
      <c r="CY9" s="623"/>
      <c r="CZ9" s="659">
        <v>7.1</v>
      </c>
      <c r="DA9" s="659"/>
      <c r="DB9" s="659"/>
      <c r="DC9" s="659"/>
      <c r="DD9" s="627">
        <v>57507</v>
      </c>
      <c r="DE9" s="622"/>
      <c r="DF9" s="622"/>
      <c r="DG9" s="622"/>
      <c r="DH9" s="622"/>
      <c r="DI9" s="622"/>
      <c r="DJ9" s="622"/>
      <c r="DK9" s="622"/>
      <c r="DL9" s="622"/>
      <c r="DM9" s="622"/>
      <c r="DN9" s="622"/>
      <c r="DO9" s="622"/>
      <c r="DP9" s="623"/>
      <c r="DQ9" s="627">
        <v>1927862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158239</v>
      </c>
      <c r="BH10" s="622"/>
      <c r="BI10" s="622"/>
      <c r="BJ10" s="622"/>
      <c r="BK10" s="622"/>
      <c r="BL10" s="622"/>
      <c r="BM10" s="622"/>
      <c r="BN10" s="623"/>
      <c r="BO10" s="659">
        <v>2.8</v>
      </c>
      <c r="BP10" s="659"/>
      <c r="BQ10" s="659"/>
      <c r="BR10" s="659"/>
      <c r="BS10" s="660">
        <v>21079</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55200</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31351</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1263784</v>
      </c>
      <c r="S11" s="622"/>
      <c r="T11" s="622"/>
      <c r="U11" s="622"/>
      <c r="V11" s="622"/>
      <c r="W11" s="622"/>
      <c r="X11" s="622"/>
      <c r="Y11" s="623"/>
      <c r="Z11" s="624">
        <v>3.4</v>
      </c>
      <c r="AA11" s="625"/>
      <c r="AB11" s="625"/>
      <c r="AC11" s="626"/>
      <c r="AD11" s="627">
        <v>1263784</v>
      </c>
      <c r="AE11" s="622"/>
      <c r="AF11" s="622"/>
      <c r="AG11" s="622"/>
      <c r="AH11" s="622"/>
      <c r="AI11" s="622"/>
      <c r="AJ11" s="622"/>
      <c r="AK11" s="623"/>
      <c r="AL11" s="624">
        <v>6.9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268826</v>
      </c>
      <c r="BH11" s="622"/>
      <c r="BI11" s="622"/>
      <c r="BJ11" s="622"/>
      <c r="BK11" s="622"/>
      <c r="BL11" s="622"/>
      <c r="BM11" s="622"/>
      <c r="BN11" s="623"/>
      <c r="BO11" s="659">
        <v>4.7</v>
      </c>
      <c r="BP11" s="659"/>
      <c r="BQ11" s="659"/>
      <c r="BR11" s="659"/>
      <c r="BS11" s="660">
        <v>76780</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1295057</v>
      </c>
      <c r="CS11" s="622"/>
      <c r="CT11" s="622"/>
      <c r="CU11" s="622"/>
      <c r="CV11" s="622"/>
      <c r="CW11" s="622"/>
      <c r="CX11" s="622"/>
      <c r="CY11" s="623"/>
      <c r="CZ11" s="659">
        <v>3.7</v>
      </c>
      <c r="DA11" s="659"/>
      <c r="DB11" s="659"/>
      <c r="DC11" s="659"/>
      <c r="DD11" s="627">
        <v>650678</v>
      </c>
      <c r="DE11" s="622"/>
      <c r="DF11" s="622"/>
      <c r="DG11" s="622"/>
      <c r="DH11" s="622"/>
      <c r="DI11" s="622"/>
      <c r="DJ11" s="622"/>
      <c r="DK11" s="622"/>
      <c r="DL11" s="622"/>
      <c r="DM11" s="622"/>
      <c r="DN11" s="622"/>
      <c r="DO11" s="622"/>
      <c r="DP11" s="623"/>
      <c r="DQ11" s="627">
        <v>594091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10741</v>
      </c>
      <c r="S12" s="622"/>
      <c r="T12" s="622"/>
      <c r="U12" s="622"/>
      <c r="V12" s="622"/>
      <c r="W12" s="622"/>
      <c r="X12" s="622"/>
      <c r="Y12" s="623"/>
      <c r="Z12" s="659">
        <v>0</v>
      </c>
      <c r="AA12" s="659"/>
      <c r="AB12" s="659"/>
      <c r="AC12" s="659"/>
      <c r="AD12" s="660">
        <v>10741</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2864370</v>
      </c>
      <c r="BH12" s="622"/>
      <c r="BI12" s="622"/>
      <c r="BJ12" s="622"/>
      <c r="BK12" s="622"/>
      <c r="BL12" s="622"/>
      <c r="BM12" s="622"/>
      <c r="BN12" s="623"/>
      <c r="BO12" s="659">
        <v>50.3</v>
      </c>
      <c r="BP12" s="659"/>
      <c r="BQ12" s="659"/>
      <c r="BR12" s="659"/>
      <c r="BS12" s="660">
        <v>186845</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1250829</v>
      </c>
      <c r="CS12" s="622"/>
      <c r="CT12" s="622"/>
      <c r="CU12" s="622"/>
      <c r="CV12" s="622"/>
      <c r="CW12" s="622"/>
      <c r="CX12" s="622"/>
      <c r="CY12" s="623"/>
      <c r="CZ12" s="659">
        <v>3.6</v>
      </c>
      <c r="DA12" s="659"/>
      <c r="DB12" s="659"/>
      <c r="DC12" s="659"/>
      <c r="DD12" s="627">
        <v>190335</v>
      </c>
      <c r="DE12" s="622"/>
      <c r="DF12" s="622"/>
      <c r="DG12" s="622"/>
      <c r="DH12" s="622"/>
      <c r="DI12" s="622"/>
      <c r="DJ12" s="622"/>
      <c r="DK12" s="622"/>
      <c r="DL12" s="622"/>
      <c r="DM12" s="622"/>
      <c r="DN12" s="622"/>
      <c r="DO12" s="622"/>
      <c r="DP12" s="623"/>
      <c r="DQ12" s="627">
        <v>322369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2810860</v>
      </c>
      <c r="BH13" s="622"/>
      <c r="BI13" s="622"/>
      <c r="BJ13" s="622"/>
      <c r="BK13" s="622"/>
      <c r="BL13" s="622"/>
      <c r="BM13" s="622"/>
      <c r="BN13" s="623"/>
      <c r="BO13" s="659">
        <v>49.4</v>
      </c>
      <c r="BP13" s="659"/>
      <c r="BQ13" s="659"/>
      <c r="BR13" s="659"/>
      <c r="BS13" s="660">
        <v>186845</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2932298</v>
      </c>
      <c r="CS13" s="622"/>
      <c r="CT13" s="622"/>
      <c r="CU13" s="622"/>
      <c r="CV13" s="622"/>
      <c r="CW13" s="622"/>
      <c r="CX13" s="622"/>
      <c r="CY13" s="623"/>
      <c r="CZ13" s="659">
        <v>8.5</v>
      </c>
      <c r="DA13" s="659"/>
      <c r="DB13" s="659"/>
      <c r="DC13" s="659"/>
      <c r="DD13" s="627">
        <v>1323890</v>
      </c>
      <c r="DE13" s="622"/>
      <c r="DF13" s="622"/>
      <c r="DG13" s="622"/>
      <c r="DH13" s="622"/>
      <c r="DI13" s="622"/>
      <c r="DJ13" s="622"/>
      <c r="DK13" s="622"/>
      <c r="DL13" s="622"/>
      <c r="DM13" s="622"/>
      <c r="DN13" s="622"/>
      <c r="DO13" s="622"/>
      <c r="DP13" s="623"/>
      <c r="DQ13" s="627">
        <v>1362483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1443</v>
      </c>
      <c r="S14" s="622"/>
      <c r="T14" s="622"/>
      <c r="U14" s="622"/>
      <c r="V14" s="622"/>
      <c r="W14" s="622"/>
      <c r="X14" s="622"/>
      <c r="Y14" s="623"/>
      <c r="Z14" s="659">
        <v>0</v>
      </c>
      <c r="AA14" s="659"/>
      <c r="AB14" s="659"/>
      <c r="AC14" s="659"/>
      <c r="AD14" s="660">
        <v>1443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178519</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1724532</v>
      </c>
      <c r="CS14" s="622"/>
      <c r="CT14" s="622"/>
      <c r="CU14" s="622"/>
      <c r="CV14" s="622"/>
      <c r="CW14" s="622"/>
      <c r="CX14" s="622"/>
      <c r="CY14" s="623"/>
      <c r="CZ14" s="659">
        <v>5</v>
      </c>
      <c r="DA14" s="659"/>
      <c r="DB14" s="659"/>
      <c r="DC14" s="659"/>
      <c r="DD14" s="627">
        <v>161168</v>
      </c>
      <c r="DE14" s="622"/>
      <c r="DF14" s="622"/>
      <c r="DG14" s="622"/>
      <c r="DH14" s="622"/>
      <c r="DI14" s="622"/>
      <c r="DJ14" s="622"/>
      <c r="DK14" s="622"/>
      <c r="DL14" s="622"/>
      <c r="DM14" s="622"/>
      <c r="DN14" s="622"/>
      <c r="DO14" s="622"/>
      <c r="DP14" s="623"/>
      <c r="DQ14" s="627">
        <v>1317205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389871</v>
      </c>
      <c r="BH15" s="622"/>
      <c r="BI15" s="622"/>
      <c r="BJ15" s="622"/>
      <c r="BK15" s="622"/>
      <c r="BL15" s="622"/>
      <c r="BM15" s="622"/>
      <c r="BN15" s="623"/>
      <c r="BO15" s="659">
        <v>6.8</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3221946</v>
      </c>
      <c r="CS15" s="622"/>
      <c r="CT15" s="622"/>
      <c r="CU15" s="622"/>
      <c r="CV15" s="622"/>
      <c r="CW15" s="622"/>
      <c r="CX15" s="622"/>
      <c r="CY15" s="623"/>
      <c r="CZ15" s="659">
        <v>9.3000000000000007</v>
      </c>
      <c r="DA15" s="659"/>
      <c r="DB15" s="659"/>
      <c r="DC15" s="659"/>
      <c r="DD15" s="627">
        <v>445497</v>
      </c>
      <c r="DE15" s="622"/>
      <c r="DF15" s="622"/>
      <c r="DG15" s="622"/>
      <c r="DH15" s="622"/>
      <c r="DI15" s="622"/>
      <c r="DJ15" s="622"/>
      <c r="DK15" s="622"/>
      <c r="DL15" s="622"/>
      <c r="DM15" s="622"/>
      <c r="DN15" s="622"/>
      <c r="DO15" s="622"/>
      <c r="DP15" s="623"/>
      <c r="DQ15" s="627">
        <v>2263139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17456</v>
      </c>
      <c r="S16" s="622"/>
      <c r="T16" s="622"/>
      <c r="U16" s="622"/>
      <c r="V16" s="622"/>
      <c r="W16" s="622"/>
      <c r="X16" s="622"/>
      <c r="Y16" s="623"/>
      <c r="Z16" s="659">
        <v>0</v>
      </c>
      <c r="AA16" s="659"/>
      <c r="AB16" s="659"/>
      <c r="AC16" s="659"/>
      <c r="AD16" s="660">
        <v>17456</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112319</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15627</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79046</v>
      </c>
      <c r="S17" s="622"/>
      <c r="T17" s="622"/>
      <c r="U17" s="622"/>
      <c r="V17" s="622"/>
      <c r="W17" s="622"/>
      <c r="X17" s="622"/>
      <c r="Y17" s="623"/>
      <c r="Z17" s="659">
        <v>0.2</v>
      </c>
      <c r="AA17" s="659"/>
      <c r="AB17" s="659"/>
      <c r="AC17" s="659"/>
      <c r="AD17" s="660">
        <v>79046</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4082014</v>
      </c>
      <c r="CS17" s="622"/>
      <c r="CT17" s="622"/>
      <c r="CU17" s="622"/>
      <c r="CV17" s="622"/>
      <c r="CW17" s="622"/>
      <c r="CX17" s="622"/>
      <c r="CY17" s="623"/>
      <c r="CZ17" s="659">
        <v>11.8</v>
      </c>
      <c r="DA17" s="659"/>
      <c r="DB17" s="659"/>
      <c r="DC17" s="659"/>
      <c r="DD17" s="627" t="s">
        <v>122</v>
      </c>
      <c r="DE17" s="622"/>
      <c r="DF17" s="622"/>
      <c r="DG17" s="622"/>
      <c r="DH17" s="622"/>
      <c r="DI17" s="622"/>
      <c r="DJ17" s="622"/>
      <c r="DK17" s="622"/>
      <c r="DL17" s="622"/>
      <c r="DM17" s="622"/>
      <c r="DN17" s="622"/>
      <c r="DO17" s="622"/>
      <c r="DP17" s="623"/>
      <c r="DQ17" s="627">
        <v>4022390</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41631</v>
      </c>
      <c r="S18" s="622"/>
      <c r="T18" s="622"/>
      <c r="U18" s="622"/>
      <c r="V18" s="622"/>
      <c r="W18" s="622"/>
      <c r="X18" s="622"/>
      <c r="Y18" s="623"/>
      <c r="Z18" s="659">
        <v>0.1</v>
      </c>
      <c r="AA18" s="659"/>
      <c r="AB18" s="659"/>
      <c r="AC18" s="659"/>
      <c r="AD18" s="660">
        <v>41631</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34340</v>
      </c>
      <c r="S19" s="622"/>
      <c r="T19" s="622"/>
      <c r="U19" s="622"/>
      <c r="V19" s="622"/>
      <c r="W19" s="622"/>
      <c r="X19" s="622"/>
      <c r="Y19" s="623"/>
      <c r="Z19" s="659">
        <v>0.1</v>
      </c>
      <c r="AA19" s="659"/>
      <c r="AB19" s="659"/>
      <c r="AC19" s="659"/>
      <c r="AD19" s="660">
        <v>34340</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298</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7291</v>
      </c>
      <c r="S20" s="622"/>
      <c r="T20" s="622"/>
      <c r="U20" s="622"/>
      <c r="V20" s="622"/>
      <c r="W20" s="622"/>
      <c r="X20" s="622"/>
      <c r="Y20" s="623"/>
      <c r="Z20" s="659">
        <v>0</v>
      </c>
      <c r="AA20" s="659"/>
      <c r="AB20" s="659"/>
      <c r="AC20" s="659"/>
      <c r="AD20" s="660">
        <v>7291</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298</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34690355</v>
      </c>
      <c r="CS20" s="622"/>
      <c r="CT20" s="622"/>
      <c r="CU20" s="622"/>
      <c r="CV20" s="622"/>
      <c r="CW20" s="622"/>
      <c r="CX20" s="622"/>
      <c r="CY20" s="623"/>
      <c r="CZ20" s="659">
        <v>100</v>
      </c>
      <c r="DA20" s="659"/>
      <c r="DB20" s="659"/>
      <c r="DC20" s="659"/>
      <c r="DD20" s="627">
        <v>3340649</v>
      </c>
      <c r="DE20" s="622"/>
      <c r="DF20" s="622"/>
      <c r="DG20" s="622"/>
      <c r="DH20" s="622"/>
      <c r="DI20" s="622"/>
      <c r="DJ20" s="622"/>
      <c r="DK20" s="622"/>
      <c r="DL20" s="622"/>
      <c r="DM20" s="622"/>
      <c r="DN20" s="622"/>
      <c r="DO20" s="622"/>
      <c r="DP20" s="623"/>
      <c r="DQ20" s="627">
        <v>22223409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12013282</v>
      </c>
      <c r="S21" s="622"/>
      <c r="T21" s="622"/>
      <c r="U21" s="622"/>
      <c r="V21" s="622"/>
      <c r="W21" s="622"/>
      <c r="X21" s="622"/>
      <c r="Y21" s="623"/>
      <c r="Z21" s="659">
        <v>32.799999999999997</v>
      </c>
      <c r="AA21" s="659"/>
      <c r="AB21" s="659"/>
      <c r="AC21" s="659"/>
      <c r="AD21" s="660">
        <v>10553593</v>
      </c>
      <c r="AE21" s="660"/>
      <c r="AF21" s="660"/>
      <c r="AG21" s="660"/>
      <c r="AH21" s="660"/>
      <c r="AI21" s="660"/>
      <c r="AJ21" s="660"/>
      <c r="AK21" s="660"/>
      <c r="AL21" s="624">
        <v>57.9</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298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10553593</v>
      </c>
      <c r="S22" s="622"/>
      <c r="T22" s="622"/>
      <c r="U22" s="622"/>
      <c r="V22" s="622"/>
      <c r="W22" s="622"/>
      <c r="X22" s="622"/>
      <c r="Y22" s="623"/>
      <c r="Z22" s="659">
        <v>28.8</v>
      </c>
      <c r="AA22" s="659"/>
      <c r="AB22" s="659"/>
      <c r="AC22" s="659"/>
      <c r="AD22" s="660">
        <v>10553593</v>
      </c>
      <c r="AE22" s="660"/>
      <c r="AF22" s="660"/>
      <c r="AG22" s="660"/>
      <c r="AH22" s="660"/>
      <c r="AI22" s="660"/>
      <c r="AJ22" s="660"/>
      <c r="AK22" s="660"/>
      <c r="AL22" s="624">
        <v>57.9</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1222051</v>
      </c>
      <c r="S23" s="622"/>
      <c r="T23" s="622"/>
      <c r="U23" s="622"/>
      <c r="V23" s="622"/>
      <c r="W23" s="622"/>
      <c r="X23" s="622"/>
      <c r="Y23" s="623"/>
      <c r="Z23" s="659">
        <v>3.3</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237638</v>
      </c>
      <c r="S24" s="622"/>
      <c r="T24" s="622"/>
      <c r="U24" s="622"/>
      <c r="V24" s="622"/>
      <c r="W24" s="622"/>
      <c r="X24" s="622"/>
      <c r="Y24" s="623"/>
      <c r="Z24" s="659">
        <v>0.6</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15532546</v>
      </c>
      <c r="CS24" s="677"/>
      <c r="CT24" s="677"/>
      <c r="CU24" s="677"/>
      <c r="CV24" s="677"/>
      <c r="CW24" s="677"/>
      <c r="CX24" s="677"/>
      <c r="CY24" s="702"/>
      <c r="CZ24" s="703">
        <v>44.8</v>
      </c>
      <c r="DA24" s="685"/>
      <c r="DB24" s="685"/>
      <c r="DC24" s="705"/>
      <c r="DD24" s="701">
        <v>11351606</v>
      </c>
      <c r="DE24" s="677"/>
      <c r="DF24" s="677"/>
      <c r="DG24" s="677"/>
      <c r="DH24" s="677"/>
      <c r="DI24" s="677"/>
      <c r="DJ24" s="677"/>
      <c r="DK24" s="702"/>
      <c r="DL24" s="701">
        <v>10153468</v>
      </c>
      <c r="DM24" s="677"/>
      <c r="DN24" s="677"/>
      <c r="DO24" s="677"/>
      <c r="DP24" s="677"/>
      <c r="DQ24" s="677"/>
      <c r="DR24" s="677"/>
      <c r="DS24" s="677"/>
      <c r="DT24" s="677"/>
      <c r="DU24" s="677"/>
      <c r="DV24" s="702"/>
      <c r="DW24" s="703">
        <v>55.4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19516583</v>
      </c>
      <c r="S25" s="622"/>
      <c r="T25" s="622"/>
      <c r="U25" s="622"/>
      <c r="V25" s="622"/>
      <c r="W25" s="622"/>
      <c r="X25" s="622"/>
      <c r="Y25" s="623"/>
      <c r="Z25" s="659">
        <v>53.3</v>
      </c>
      <c r="AA25" s="659"/>
      <c r="AB25" s="659"/>
      <c r="AC25" s="659"/>
      <c r="AD25" s="660">
        <v>18056894</v>
      </c>
      <c r="AE25" s="660"/>
      <c r="AF25" s="660"/>
      <c r="AG25" s="660"/>
      <c r="AH25" s="660"/>
      <c r="AI25" s="660"/>
      <c r="AJ25" s="660"/>
      <c r="AK25" s="660"/>
      <c r="AL25" s="624">
        <v>99.1</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5569908</v>
      </c>
      <c r="CS25" s="634"/>
      <c r="CT25" s="634"/>
      <c r="CU25" s="634"/>
      <c r="CV25" s="634"/>
      <c r="CW25" s="634"/>
      <c r="CX25" s="634"/>
      <c r="CY25" s="635"/>
      <c r="CZ25" s="624">
        <v>16.100000000000001</v>
      </c>
      <c r="DA25" s="636"/>
      <c r="DB25" s="636"/>
      <c r="DC25" s="637"/>
      <c r="DD25" s="627">
        <v>5290572</v>
      </c>
      <c r="DE25" s="634"/>
      <c r="DF25" s="634"/>
      <c r="DG25" s="634"/>
      <c r="DH25" s="634"/>
      <c r="DI25" s="634"/>
      <c r="DJ25" s="634"/>
      <c r="DK25" s="635"/>
      <c r="DL25" s="627">
        <v>5088858</v>
      </c>
      <c r="DM25" s="634"/>
      <c r="DN25" s="634"/>
      <c r="DO25" s="634"/>
      <c r="DP25" s="634"/>
      <c r="DQ25" s="634"/>
      <c r="DR25" s="634"/>
      <c r="DS25" s="634"/>
      <c r="DT25" s="634"/>
      <c r="DU25" s="634"/>
      <c r="DV25" s="635"/>
      <c r="DW25" s="624">
        <v>27.8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4384</v>
      </c>
      <c r="S26" s="622"/>
      <c r="T26" s="622"/>
      <c r="U26" s="622"/>
      <c r="V26" s="622"/>
      <c r="W26" s="622"/>
      <c r="X26" s="622"/>
      <c r="Y26" s="623"/>
      <c r="Z26" s="659">
        <v>0</v>
      </c>
      <c r="AA26" s="659"/>
      <c r="AB26" s="659"/>
      <c r="AC26" s="659"/>
      <c r="AD26" s="660">
        <v>4384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3509800</v>
      </c>
      <c r="CS26" s="622"/>
      <c r="CT26" s="622"/>
      <c r="CU26" s="622"/>
      <c r="CV26" s="622"/>
      <c r="CW26" s="622"/>
      <c r="CX26" s="622"/>
      <c r="CY26" s="623"/>
      <c r="CZ26" s="624">
        <v>10.1</v>
      </c>
      <c r="DA26" s="636"/>
      <c r="DB26" s="636"/>
      <c r="DC26" s="637"/>
      <c r="DD26" s="627">
        <v>3296280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75113</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5693291</v>
      </c>
      <c r="BH27" s="622"/>
      <c r="BI27" s="622"/>
      <c r="BJ27" s="622"/>
      <c r="BK27" s="622"/>
      <c r="BL27" s="622"/>
      <c r="BM27" s="622"/>
      <c r="BN27" s="623"/>
      <c r="BO27" s="659">
        <v>100</v>
      </c>
      <c r="BP27" s="659"/>
      <c r="BQ27" s="659"/>
      <c r="BR27" s="659"/>
      <c r="BS27" s="660">
        <v>284704</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5880624</v>
      </c>
      <c r="CS27" s="634"/>
      <c r="CT27" s="634"/>
      <c r="CU27" s="634"/>
      <c r="CV27" s="634"/>
      <c r="CW27" s="634"/>
      <c r="CX27" s="634"/>
      <c r="CY27" s="635"/>
      <c r="CZ27" s="624">
        <v>17</v>
      </c>
      <c r="DA27" s="636"/>
      <c r="DB27" s="636"/>
      <c r="DC27" s="637"/>
      <c r="DD27" s="627">
        <v>2038644</v>
      </c>
      <c r="DE27" s="634"/>
      <c r="DF27" s="634"/>
      <c r="DG27" s="634"/>
      <c r="DH27" s="634"/>
      <c r="DI27" s="634"/>
      <c r="DJ27" s="634"/>
      <c r="DK27" s="635"/>
      <c r="DL27" s="627">
        <v>1155957</v>
      </c>
      <c r="DM27" s="634"/>
      <c r="DN27" s="634"/>
      <c r="DO27" s="634"/>
      <c r="DP27" s="634"/>
      <c r="DQ27" s="634"/>
      <c r="DR27" s="634"/>
      <c r="DS27" s="634"/>
      <c r="DT27" s="634"/>
      <c r="DU27" s="634"/>
      <c r="DV27" s="635"/>
      <c r="DW27" s="624">
        <v>6.3</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404748</v>
      </c>
      <c r="S28" s="622"/>
      <c r="T28" s="622"/>
      <c r="U28" s="622"/>
      <c r="V28" s="622"/>
      <c r="W28" s="622"/>
      <c r="X28" s="622"/>
      <c r="Y28" s="623"/>
      <c r="Z28" s="659">
        <v>1.1000000000000001</v>
      </c>
      <c r="AA28" s="659"/>
      <c r="AB28" s="659"/>
      <c r="AC28" s="659"/>
      <c r="AD28" s="660">
        <v>132025</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4082014</v>
      </c>
      <c r="CS28" s="622"/>
      <c r="CT28" s="622"/>
      <c r="CU28" s="622"/>
      <c r="CV28" s="622"/>
      <c r="CW28" s="622"/>
      <c r="CX28" s="622"/>
      <c r="CY28" s="623"/>
      <c r="CZ28" s="624">
        <v>11.8</v>
      </c>
      <c r="DA28" s="636"/>
      <c r="DB28" s="636"/>
      <c r="DC28" s="637"/>
      <c r="DD28" s="627">
        <v>4022390</v>
      </c>
      <c r="DE28" s="622"/>
      <c r="DF28" s="622"/>
      <c r="DG28" s="622"/>
      <c r="DH28" s="622"/>
      <c r="DI28" s="622"/>
      <c r="DJ28" s="622"/>
      <c r="DK28" s="623"/>
      <c r="DL28" s="627">
        <v>3908653</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31503</v>
      </c>
      <c r="S29" s="622"/>
      <c r="T29" s="622"/>
      <c r="U29" s="622"/>
      <c r="V29" s="622"/>
      <c r="W29" s="622"/>
      <c r="X29" s="622"/>
      <c r="Y29" s="623"/>
      <c r="Z29" s="659">
        <v>0.1</v>
      </c>
      <c r="AA29" s="659"/>
      <c r="AB29" s="659"/>
      <c r="AC29" s="659"/>
      <c r="AD29" s="660">
        <v>3034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4081834</v>
      </c>
      <c r="CS29" s="634"/>
      <c r="CT29" s="634"/>
      <c r="CU29" s="634"/>
      <c r="CV29" s="634"/>
      <c r="CW29" s="634"/>
      <c r="CX29" s="634"/>
      <c r="CY29" s="635"/>
      <c r="CZ29" s="624">
        <v>11.8</v>
      </c>
      <c r="DA29" s="636"/>
      <c r="DB29" s="636"/>
      <c r="DC29" s="637"/>
      <c r="DD29" s="627">
        <v>4022210</v>
      </c>
      <c r="DE29" s="634"/>
      <c r="DF29" s="634"/>
      <c r="DG29" s="634"/>
      <c r="DH29" s="634"/>
      <c r="DI29" s="634"/>
      <c r="DJ29" s="634"/>
      <c r="DK29" s="635"/>
      <c r="DL29" s="627">
        <v>3908473</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5910020</v>
      </c>
      <c r="S30" s="622"/>
      <c r="T30" s="622"/>
      <c r="U30" s="622"/>
      <c r="V30" s="622"/>
      <c r="W30" s="622"/>
      <c r="X30" s="622"/>
      <c r="Y30" s="623"/>
      <c r="Z30" s="659">
        <v>16.100000000000001</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3952593</v>
      </c>
      <c r="CS30" s="622"/>
      <c r="CT30" s="622"/>
      <c r="CU30" s="622"/>
      <c r="CV30" s="622"/>
      <c r="CW30" s="622"/>
      <c r="CX30" s="622"/>
      <c r="CY30" s="623"/>
      <c r="CZ30" s="624">
        <v>11.4</v>
      </c>
      <c r="DA30" s="636"/>
      <c r="DB30" s="636"/>
      <c r="DC30" s="637"/>
      <c r="DD30" s="627">
        <v>3899363</v>
      </c>
      <c r="DE30" s="622"/>
      <c r="DF30" s="622"/>
      <c r="DG30" s="622"/>
      <c r="DH30" s="622"/>
      <c r="DI30" s="622"/>
      <c r="DJ30" s="622"/>
      <c r="DK30" s="623"/>
      <c r="DL30" s="627">
        <v>3785626</v>
      </c>
      <c r="DM30" s="622"/>
      <c r="DN30" s="622"/>
      <c r="DO30" s="622"/>
      <c r="DP30" s="622"/>
      <c r="DQ30" s="622"/>
      <c r="DR30" s="622"/>
      <c r="DS30" s="622"/>
      <c r="DT30" s="622"/>
      <c r="DU30" s="622"/>
      <c r="DV30" s="623"/>
      <c r="DW30" s="624">
        <v>20.7</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99.2</v>
      </c>
      <c r="BN31" s="684"/>
      <c r="BO31" s="684"/>
      <c r="BP31" s="684"/>
      <c r="BQ31" s="686"/>
      <c r="BR31" s="683">
        <v>99.7</v>
      </c>
      <c r="BS31" s="684"/>
      <c r="BT31" s="684"/>
      <c r="BU31" s="684"/>
      <c r="BV31" s="684"/>
      <c r="BW31" s="684"/>
      <c r="BX31" s="685">
        <v>99.3</v>
      </c>
      <c r="BY31" s="684"/>
      <c r="BZ31" s="684"/>
      <c r="CA31" s="684"/>
      <c r="CB31" s="686"/>
      <c r="CD31" s="642"/>
      <c r="CE31" s="643"/>
      <c r="CF31" s="618" t="s">
        <v>301</v>
      </c>
      <c r="CG31" s="619"/>
      <c r="CH31" s="619"/>
      <c r="CI31" s="619"/>
      <c r="CJ31" s="619"/>
      <c r="CK31" s="619"/>
      <c r="CL31" s="619"/>
      <c r="CM31" s="619"/>
      <c r="CN31" s="619"/>
      <c r="CO31" s="619"/>
      <c r="CP31" s="619"/>
      <c r="CQ31" s="620"/>
      <c r="CR31" s="621">
        <v>129241</v>
      </c>
      <c r="CS31" s="634"/>
      <c r="CT31" s="634"/>
      <c r="CU31" s="634"/>
      <c r="CV31" s="634"/>
      <c r="CW31" s="634"/>
      <c r="CX31" s="634"/>
      <c r="CY31" s="635"/>
      <c r="CZ31" s="624">
        <v>0.4</v>
      </c>
      <c r="DA31" s="636"/>
      <c r="DB31" s="636"/>
      <c r="DC31" s="637"/>
      <c r="DD31" s="627">
        <v>122847</v>
      </c>
      <c r="DE31" s="634"/>
      <c r="DF31" s="634"/>
      <c r="DG31" s="634"/>
      <c r="DH31" s="634"/>
      <c r="DI31" s="634"/>
      <c r="DJ31" s="634"/>
      <c r="DK31" s="635"/>
      <c r="DL31" s="627">
        <v>122847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2058638</v>
      </c>
      <c r="S32" s="622"/>
      <c r="T32" s="622"/>
      <c r="U32" s="622"/>
      <c r="V32" s="622"/>
      <c r="W32" s="622"/>
      <c r="X32" s="622"/>
      <c r="Y32" s="623"/>
      <c r="Z32" s="659">
        <v>5.6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99.7</v>
      </c>
      <c r="BH32" s="634"/>
      <c r="BI32" s="634"/>
      <c r="BJ32" s="634"/>
      <c r="BK32" s="634"/>
      <c r="BL32" s="634"/>
      <c r="BM32" s="625">
        <v>99.5</v>
      </c>
      <c r="BN32" s="634"/>
      <c r="BO32" s="634"/>
      <c r="BP32" s="634"/>
      <c r="BQ32" s="657"/>
      <c r="BR32" s="692">
        <v>99.8</v>
      </c>
      <c r="BS32" s="634"/>
      <c r="BT32" s="634"/>
      <c r="BU32" s="634"/>
      <c r="BV32" s="634"/>
      <c r="BW32" s="634"/>
      <c r="BX32" s="625">
        <v>99.4</v>
      </c>
      <c r="BY32" s="634"/>
      <c r="BZ32" s="634"/>
      <c r="CA32" s="634"/>
      <c r="CB32" s="657"/>
      <c r="CD32" s="644"/>
      <c r="CE32" s="645"/>
      <c r="CF32" s="618" t="s">
        <v>305</v>
      </c>
      <c r="CG32" s="619"/>
      <c r="CH32" s="619"/>
      <c r="CI32" s="619"/>
      <c r="CJ32" s="619"/>
      <c r="CK32" s="619"/>
      <c r="CL32" s="619"/>
      <c r="CM32" s="619"/>
      <c r="CN32" s="619"/>
      <c r="CO32" s="619"/>
      <c r="CP32" s="619"/>
      <c r="CQ32" s="620"/>
      <c r="CR32" s="621">
        <v>180</v>
      </c>
      <c r="CS32" s="622"/>
      <c r="CT32" s="622"/>
      <c r="CU32" s="622"/>
      <c r="CV32" s="622"/>
      <c r="CW32" s="622"/>
      <c r="CX32" s="622"/>
      <c r="CY32" s="623"/>
      <c r="CZ32" s="624">
        <v>0</v>
      </c>
      <c r="DA32" s="636"/>
      <c r="DB32" s="636"/>
      <c r="DC32" s="637"/>
      <c r="DD32" s="627">
        <v>180</v>
      </c>
      <c r="DE32" s="622"/>
      <c r="DF32" s="622"/>
      <c r="DG32" s="622"/>
      <c r="DH32" s="622"/>
      <c r="DI32" s="622"/>
      <c r="DJ32" s="622"/>
      <c r="DK32" s="623"/>
      <c r="DL32" s="627">
        <v>180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88179</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98.9</v>
      </c>
      <c r="BN33" s="606"/>
      <c r="BO33" s="606"/>
      <c r="BP33" s="606"/>
      <c r="BQ33" s="669"/>
      <c r="BR33" s="682">
        <v>99.6</v>
      </c>
      <c r="BS33" s="606"/>
      <c r="BT33" s="606"/>
      <c r="BU33" s="606"/>
      <c r="BV33" s="606"/>
      <c r="BW33" s="606"/>
      <c r="BX33" s="652">
        <v>99.1</v>
      </c>
      <c r="BY33" s="606"/>
      <c r="BZ33" s="606"/>
      <c r="CA33" s="606"/>
      <c r="CB33" s="669"/>
      <c r="CD33" s="618" t="s">
        <v>308</v>
      </c>
      <c r="CE33" s="619"/>
      <c r="CF33" s="619"/>
      <c r="CG33" s="619"/>
      <c r="CH33" s="619"/>
      <c r="CI33" s="619"/>
      <c r="CJ33" s="619"/>
      <c r="CK33" s="619"/>
      <c r="CL33" s="619"/>
      <c r="CM33" s="619"/>
      <c r="CN33" s="619"/>
      <c r="CO33" s="619"/>
      <c r="CP33" s="619"/>
      <c r="CQ33" s="620"/>
      <c r="CR33" s="621">
        <v>15704841</v>
      </c>
      <c r="CS33" s="634"/>
      <c r="CT33" s="634"/>
      <c r="CU33" s="634"/>
      <c r="CV33" s="634"/>
      <c r="CW33" s="634"/>
      <c r="CX33" s="634"/>
      <c r="CY33" s="635"/>
      <c r="CZ33" s="624">
        <v>45.3</v>
      </c>
      <c r="DA33" s="636"/>
      <c r="DB33" s="636"/>
      <c r="DC33" s="637"/>
      <c r="DD33" s="627">
        <v>10661811</v>
      </c>
      <c r="DE33" s="634"/>
      <c r="DF33" s="634"/>
      <c r="DG33" s="634"/>
      <c r="DH33" s="634"/>
      <c r="DI33" s="634"/>
      <c r="DJ33" s="634"/>
      <c r="DK33" s="635"/>
      <c r="DL33" s="627">
        <v>6924178</v>
      </c>
      <c r="DM33" s="634"/>
      <c r="DN33" s="634"/>
      <c r="DO33" s="634"/>
      <c r="DP33" s="634"/>
      <c r="DQ33" s="634"/>
      <c r="DR33" s="634"/>
      <c r="DS33" s="634"/>
      <c r="DT33" s="634"/>
      <c r="DU33" s="634"/>
      <c r="DV33" s="635"/>
      <c r="DW33" s="624">
        <v>37.799999999999997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1068435</v>
      </c>
      <c r="S34" s="622"/>
      <c r="T34" s="622"/>
      <c r="U34" s="622"/>
      <c r="V34" s="622"/>
      <c r="W34" s="622"/>
      <c r="X34" s="622"/>
      <c r="Y34" s="623"/>
      <c r="Z34" s="659">
        <v>2.9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6574231</v>
      </c>
      <c r="CS34" s="622"/>
      <c r="CT34" s="622"/>
      <c r="CU34" s="622"/>
      <c r="CV34" s="622"/>
      <c r="CW34" s="622"/>
      <c r="CX34" s="622"/>
      <c r="CY34" s="623"/>
      <c r="CZ34" s="624">
        <v>19</v>
      </c>
      <c r="DA34" s="636"/>
      <c r="DB34" s="636"/>
      <c r="DC34" s="637"/>
      <c r="DD34" s="627">
        <v>4059921</v>
      </c>
      <c r="DE34" s="622"/>
      <c r="DF34" s="622"/>
      <c r="DG34" s="622"/>
      <c r="DH34" s="622"/>
      <c r="DI34" s="622"/>
      <c r="DJ34" s="622"/>
      <c r="DK34" s="623"/>
      <c r="DL34" s="627">
        <v>3656750</v>
      </c>
      <c r="DM34" s="622"/>
      <c r="DN34" s="622"/>
      <c r="DO34" s="622"/>
      <c r="DP34" s="622"/>
      <c r="DQ34" s="622"/>
      <c r="DR34" s="622"/>
      <c r="DS34" s="622"/>
      <c r="DT34" s="622"/>
      <c r="DU34" s="622"/>
      <c r="DV34" s="623"/>
      <c r="DW34" s="624">
        <v>20</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2944339</v>
      </c>
      <c r="S35" s="622"/>
      <c r="T35" s="622"/>
      <c r="U35" s="622"/>
      <c r="V35" s="622"/>
      <c r="W35" s="622"/>
      <c r="X35" s="622"/>
      <c r="Y35" s="623"/>
      <c r="Z35" s="659">
        <v>8</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235531</v>
      </c>
      <c r="CS35" s="634"/>
      <c r="CT35" s="634"/>
      <c r="CU35" s="634"/>
      <c r="CV35" s="634"/>
      <c r="CW35" s="634"/>
      <c r="CX35" s="634"/>
      <c r="CY35" s="635"/>
      <c r="CZ35" s="624">
        <v>0.7</v>
      </c>
      <c r="DA35" s="636"/>
      <c r="DB35" s="636"/>
      <c r="DC35" s="637"/>
      <c r="DD35" s="627">
        <v>154741</v>
      </c>
      <c r="DE35" s="634"/>
      <c r="DF35" s="634"/>
      <c r="DG35" s="634"/>
      <c r="DH35" s="634"/>
      <c r="DI35" s="634"/>
      <c r="DJ35" s="634"/>
      <c r="DK35" s="635"/>
      <c r="DL35" s="627">
        <v>150184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1361461</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3431388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40057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4027762</v>
      </c>
      <c r="CS36" s="622"/>
      <c r="CT36" s="622"/>
      <c r="CU36" s="622"/>
      <c r="CV36" s="622"/>
      <c r="CW36" s="622"/>
      <c r="CX36" s="622"/>
      <c r="CY36" s="623"/>
      <c r="CZ36" s="624">
        <v>11.6</v>
      </c>
      <c r="DA36" s="636"/>
      <c r="DB36" s="636"/>
      <c r="DC36" s="637"/>
      <c r="DD36" s="627">
        <v>3148474</v>
      </c>
      <c r="DE36" s="622"/>
      <c r="DF36" s="622"/>
      <c r="DG36" s="622"/>
      <c r="DH36" s="622"/>
      <c r="DI36" s="622"/>
      <c r="DJ36" s="622"/>
      <c r="DK36" s="623"/>
      <c r="DL36" s="627">
        <v>1092047</v>
      </c>
      <c r="DM36" s="622"/>
      <c r="DN36" s="622"/>
      <c r="DO36" s="622"/>
      <c r="DP36" s="622"/>
      <c r="DQ36" s="622"/>
      <c r="DR36" s="622"/>
      <c r="DS36" s="622"/>
      <c r="DT36" s="622"/>
      <c r="DU36" s="622"/>
      <c r="DV36" s="623"/>
      <c r="DW36" s="624">
        <v>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611360</v>
      </c>
      <c r="S37" s="622"/>
      <c r="T37" s="622"/>
      <c r="U37" s="622"/>
      <c r="V37" s="622"/>
      <c r="W37" s="622"/>
      <c r="X37" s="622"/>
      <c r="Y37" s="623"/>
      <c r="Z37" s="659">
        <v>1.7</v>
      </c>
      <c r="AA37" s="659"/>
      <c r="AB37" s="659"/>
      <c r="AC37" s="659"/>
      <c r="AD37" s="660">
        <v>16786</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669932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-65940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1884466</v>
      </c>
      <c r="CS37" s="634"/>
      <c r="CT37" s="634"/>
      <c r="CU37" s="634"/>
      <c r="CV37" s="634"/>
      <c r="CW37" s="634"/>
      <c r="CX37" s="634"/>
      <c r="CY37" s="635"/>
      <c r="CZ37" s="624">
        <v>5.4</v>
      </c>
      <c r="DA37" s="636"/>
      <c r="DB37" s="636"/>
      <c r="DC37" s="637"/>
      <c r="DD37" s="627">
        <v>1647966</v>
      </c>
      <c r="DE37" s="634"/>
      <c r="DF37" s="634"/>
      <c r="DG37" s="634"/>
      <c r="DH37" s="634"/>
      <c r="DI37" s="634"/>
      <c r="DJ37" s="634"/>
      <c r="DK37" s="635"/>
      <c r="DL37" s="627">
        <v>121223</v>
      </c>
      <c r="DM37" s="634"/>
      <c r="DN37" s="634"/>
      <c r="DO37" s="634"/>
      <c r="DP37" s="634"/>
      <c r="DQ37" s="634"/>
      <c r="DR37" s="634"/>
      <c r="DS37" s="634"/>
      <c r="DT37" s="634"/>
      <c r="DU37" s="634"/>
      <c r="DV37" s="635"/>
      <c r="DW37" s="624">
        <v>0.7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2568800</v>
      </c>
      <c r="S38" s="622"/>
      <c r="T38" s="622"/>
      <c r="U38" s="622"/>
      <c r="V38" s="622"/>
      <c r="W38" s="622"/>
      <c r="X38" s="622"/>
      <c r="Y38" s="623"/>
      <c r="Z38" s="659">
        <v>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226439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7227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2660873</v>
      </c>
      <c r="CS38" s="622"/>
      <c r="CT38" s="622"/>
      <c r="CU38" s="622"/>
      <c r="CV38" s="622"/>
      <c r="CW38" s="622"/>
      <c r="CX38" s="622"/>
      <c r="CY38" s="623"/>
      <c r="CZ38" s="624">
        <v>7.7</v>
      </c>
      <c r="DA38" s="636"/>
      <c r="DB38" s="636"/>
      <c r="DC38" s="637"/>
      <c r="DD38" s="627">
        <v>2172345</v>
      </c>
      <c r="DE38" s="622"/>
      <c r="DF38" s="622"/>
      <c r="DG38" s="622"/>
      <c r="DH38" s="622"/>
      <c r="DI38" s="622"/>
      <c r="DJ38" s="622"/>
      <c r="DK38" s="623"/>
      <c r="DL38" s="627">
        <v>2025197</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5788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10626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1813100</v>
      </c>
      <c r="CS39" s="634"/>
      <c r="CT39" s="634"/>
      <c r="CU39" s="634"/>
      <c r="CV39" s="634"/>
      <c r="CW39" s="634"/>
      <c r="CX39" s="634"/>
      <c r="CY39" s="635"/>
      <c r="CZ39" s="624">
        <v>5.2</v>
      </c>
      <c r="DA39" s="636"/>
      <c r="DB39" s="636"/>
      <c r="DC39" s="637"/>
      <c r="DD39" s="627">
        <v>1126021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103100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393344</v>
      </c>
      <c r="CS40" s="622"/>
      <c r="CT40" s="622"/>
      <c r="CU40" s="622"/>
      <c r="CV40" s="622"/>
      <c r="CW40" s="622"/>
      <c r="CX40" s="622"/>
      <c r="CY40" s="623"/>
      <c r="CZ40" s="624">
        <v>1.1000000000000001</v>
      </c>
      <c r="DA40" s="636"/>
      <c r="DB40" s="636"/>
      <c r="DC40" s="637"/>
      <c r="DD40" s="627">
        <v>309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36643563</v>
      </c>
      <c r="S41" s="646"/>
      <c r="T41" s="646"/>
      <c r="U41" s="646"/>
      <c r="V41" s="646"/>
      <c r="W41" s="646"/>
      <c r="X41" s="646"/>
      <c r="Y41" s="649"/>
      <c r="Z41" s="650">
        <v>100</v>
      </c>
      <c r="AA41" s="650"/>
      <c r="AB41" s="650"/>
      <c r="AC41" s="650"/>
      <c r="AD41" s="651">
        <v>18213123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678159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1851070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385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3452968</v>
      </c>
      <c r="CS42" s="634"/>
      <c r="CT42" s="634"/>
      <c r="CU42" s="634"/>
      <c r="CV42" s="634"/>
      <c r="CW42" s="634"/>
      <c r="CX42" s="634"/>
      <c r="CY42" s="635"/>
      <c r="CZ42" s="624">
        <v>10</v>
      </c>
      <c r="DA42" s="636"/>
      <c r="DB42" s="636"/>
      <c r="DC42" s="637"/>
      <c r="DD42" s="627">
        <v>209992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4391</v>
      </c>
      <c r="CS43" s="634"/>
      <c r="CT43" s="634"/>
      <c r="CU43" s="634"/>
      <c r="CV43" s="634"/>
      <c r="CW43" s="634"/>
      <c r="CX43" s="634"/>
      <c r="CY43" s="635"/>
      <c r="CZ43" s="624">
        <v>0</v>
      </c>
      <c r="DA43" s="636"/>
      <c r="DB43" s="636"/>
      <c r="DC43" s="637"/>
      <c r="DD43" s="627">
        <v>4391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3340649</v>
      </c>
      <c r="CS44" s="622"/>
      <c r="CT44" s="622"/>
      <c r="CU44" s="622"/>
      <c r="CV44" s="622"/>
      <c r="CW44" s="622"/>
      <c r="CX44" s="622"/>
      <c r="CY44" s="623"/>
      <c r="CZ44" s="624">
        <v>9.6</v>
      </c>
      <c r="DA44" s="625"/>
      <c r="DB44" s="625"/>
      <c r="DC44" s="626"/>
      <c r="DD44" s="627">
        <v>194365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1469706</v>
      </c>
      <c r="CS45" s="634"/>
      <c r="CT45" s="634"/>
      <c r="CU45" s="634"/>
      <c r="CV45" s="634"/>
      <c r="CW45" s="634"/>
      <c r="CX45" s="634"/>
      <c r="CY45" s="635"/>
      <c r="CZ45" s="624">
        <v>4.2</v>
      </c>
      <c r="DA45" s="636"/>
      <c r="DB45" s="636"/>
      <c r="DC45" s="637"/>
      <c r="DD45" s="627">
        <v>2917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1834699</v>
      </c>
      <c r="CS46" s="622"/>
      <c r="CT46" s="622"/>
      <c r="CU46" s="622"/>
      <c r="CV46" s="622"/>
      <c r="CW46" s="622"/>
      <c r="CX46" s="622"/>
      <c r="CY46" s="623"/>
      <c r="CZ46" s="624">
        <v>5.3</v>
      </c>
      <c r="DA46" s="625"/>
      <c r="DB46" s="625"/>
      <c r="DC46" s="626"/>
      <c r="DD46" s="627">
        <v>191166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112319</v>
      </c>
      <c r="CS47" s="634"/>
      <c r="CT47" s="634"/>
      <c r="CU47" s="634"/>
      <c r="CV47" s="634"/>
      <c r="CW47" s="634"/>
      <c r="CX47" s="634"/>
      <c r="CY47" s="635"/>
      <c r="CZ47" s="624">
        <v>0.3</v>
      </c>
      <c r="DA47" s="636"/>
      <c r="DB47" s="636"/>
      <c r="DC47" s="637"/>
      <c r="DD47" s="627">
        <v>15627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34690355</v>
      </c>
      <c r="CS49" s="606"/>
      <c r="CT49" s="606"/>
      <c r="CU49" s="606"/>
      <c r="CV49" s="606"/>
      <c r="CW49" s="606"/>
      <c r="CX49" s="606"/>
      <c r="CY49" s="607"/>
      <c r="CZ49" s="608">
        <v>100</v>
      </c>
      <c r="DA49" s="609"/>
      <c r="DB49" s="609"/>
      <c r="DC49" s="610"/>
      <c r="DD49" s="611">
        <v>22223409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SxDrDMxNkbMuvlkp4d4xrk7DP2lesuu2no9joc3iDBpaHNJAR1AKAM8/04Pie5GPlnZj4q5u5dd/zMdOW8tHQ==" saltValue="OU0JeLPdh2+6qlOpupLS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36729</v>
      </c>
      <c r="R7" s="1103"/>
      <c r="S7" s="1103"/>
      <c r="T7" s="1103"/>
      <c r="U7" s="1103"/>
      <c r="V7" s="1103">
        <v>34783</v>
      </c>
      <c r="W7" s="1103"/>
      <c r="X7" s="1103"/>
      <c r="Y7" s="1103"/>
      <c r="Z7" s="1103"/>
      <c r="AA7" s="1103">
        <v>1946</v>
      </c>
      <c r="AB7" s="1103"/>
      <c r="AC7" s="1103"/>
      <c r="AD7" s="1103"/>
      <c r="AE7" s="1104"/>
      <c r="AF7" s="1105">
        <v>1751</v>
      </c>
      <c r="AG7" s="1106"/>
      <c r="AH7" s="1106"/>
      <c r="AI7" s="1106"/>
      <c r="AJ7" s="1107"/>
      <c r="AK7" s="1108">
        <v>2944</v>
      </c>
      <c r="AL7" s="1109"/>
      <c r="AM7" s="1109"/>
      <c r="AN7" s="1109"/>
      <c r="AO7" s="1109"/>
      <c r="AP7" s="1109">
        <v>43194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22</v>
      </c>
      <c r="CI7" s="1097"/>
      <c r="CJ7" s="1097"/>
      <c r="CK7" s="1097"/>
      <c r="CL7" s="1098"/>
      <c r="CM7" s="1096">
        <v>94</v>
      </c>
      <c r="CN7" s="1097"/>
      <c r="CO7" s="1097"/>
      <c r="CP7" s="1097"/>
      <c r="CQ7" s="1098"/>
      <c r="CR7" s="1096">
        <v>100</v>
      </c>
      <c r="CS7" s="1097"/>
      <c r="CT7" s="1097"/>
      <c r="CU7" s="1097"/>
      <c r="CV7" s="1098"/>
      <c r="CW7" s="1096" t="s">
        <v>555</v>
      </c>
      <c r="CX7" s="1097"/>
      <c r="CY7" s="1097"/>
      <c r="CZ7" s="1097"/>
      <c r="DA7" s="1098"/>
      <c r="DB7" s="1096" t="s">
        <v>555</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11</v>
      </c>
      <c r="R8" s="1039"/>
      <c r="S8" s="1039"/>
      <c r="T8" s="1039"/>
      <c r="U8" s="1039"/>
      <c r="V8" s="1039">
        <v>4</v>
      </c>
      <c r="W8" s="1039"/>
      <c r="X8" s="1039"/>
      <c r="Y8" s="1039"/>
      <c r="Z8" s="1039"/>
      <c r="AA8" s="1039">
        <v>7</v>
      </c>
      <c r="AB8" s="1039"/>
      <c r="AC8" s="1039"/>
      <c r="AD8" s="1039"/>
      <c r="AE8" s="1040"/>
      <c r="AF8" s="1035">
        <v>7</v>
      </c>
      <c r="AG8" s="1036"/>
      <c r="AH8" s="1036"/>
      <c r="AI8" s="1036"/>
      <c r="AJ8" s="1037"/>
      <c r="AK8" s="1080" t="s">
        <v>555</v>
      </c>
      <c r="AL8" s="1081"/>
      <c r="AM8" s="1081"/>
      <c r="AN8" s="1081"/>
      <c r="AO8" s="1081"/>
      <c r="AP8" s="1081" t="s">
        <v>555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-5</v>
      </c>
      <c r="CI8" s="990"/>
      <c r="CJ8" s="990"/>
      <c r="CK8" s="990"/>
      <c r="CL8" s="991"/>
      <c r="CM8" s="989">
        <v>67</v>
      </c>
      <c r="CN8" s="990"/>
      <c r="CO8" s="990"/>
      <c r="CP8" s="990"/>
      <c r="CQ8" s="991"/>
      <c r="CR8" s="989">
        <v>41</v>
      </c>
      <c r="CS8" s="990"/>
      <c r="CT8" s="990"/>
      <c r="CU8" s="990"/>
      <c r="CV8" s="991"/>
      <c r="CW8" s="989" t="s">
        <v>555</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563</v>
      </c>
      <c r="BT9" s="993"/>
      <c r="BU9" s="993"/>
      <c r="BV9" s="993"/>
      <c r="BW9" s="993"/>
      <c r="BX9" s="993"/>
      <c r="BY9" s="993"/>
      <c r="BZ9" s="993"/>
      <c r="CA9" s="993"/>
      <c r="CB9" s="993"/>
      <c r="CC9" s="993"/>
      <c r="CD9" s="993"/>
      <c r="CE9" s="993"/>
      <c r="CF9" s="993"/>
      <c r="CG9" s="1014"/>
      <c r="CH9" s="989">
        <v>18</v>
      </c>
      <c r="CI9" s="990"/>
      <c r="CJ9" s="990"/>
      <c r="CK9" s="990"/>
      <c r="CL9" s="991"/>
      <c r="CM9" s="989">
        <v>89</v>
      </c>
      <c r="CN9" s="990"/>
      <c r="CO9" s="990"/>
      <c r="CP9" s="990"/>
      <c r="CQ9" s="991"/>
      <c r="CR9" s="989">
        <v>41</v>
      </c>
      <c r="CS9" s="990"/>
      <c r="CT9" s="990"/>
      <c r="CU9" s="990"/>
      <c r="CV9" s="991"/>
      <c r="CW9" s="989" t="s">
        <v>555</v>
      </c>
      <c r="CX9" s="990"/>
      <c r="CY9" s="990"/>
      <c r="CZ9" s="990"/>
      <c r="DA9" s="991"/>
      <c r="DB9" s="989" t="s">
        <v>555</v>
      </c>
      <c r="DC9" s="990"/>
      <c r="DD9" s="990"/>
      <c r="DE9" s="990"/>
      <c r="DF9" s="991"/>
      <c r="DG9" s="989" t="s">
        <v>555</v>
      </c>
      <c r="DH9" s="990"/>
      <c r="DI9" s="990"/>
      <c r="DJ9" s="990"/>
      <c r="DK9" s="991"/>
      <c r="DL9" s="989" t="s">
        <v>555</v>
      </c>
      <c r="DM9" s="990"/>
      <c r="DN9" s="990"/>
      <c r="DO9" s="990"/>
      <c r="DP9" s="991"/>
      <c r="DQ9" s="989" t="s">
        <v>555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564</v>
      </c>
      <c r="BT10" s="993"/>
      <c r="BU10" s="993"/>
      <c r="BV10" s="993"/>
      <c r="BW10" s="993"/>
      <c r="BX10" s="993"/>
      <c r="BY10" s="993"/>
      <c r="BZ10" s="993"/>
      <c r="CA10" s="993"/>
      <c r="CB10" s="993"/>
      <c r="CC10" s="993"/>
      <c r="CD10" s="993"/>
      <c r="CE10" s="993"/>
      <c r="CF10" s="993"/>
      <c r="CG10" s="1014"/>
      <c r="CH10" s="989">
        <v>1</v>
      </c>
      <c r="CI10" s="990"/>
      <c r="CJ10" s="990"/>
      <c r="CK10" s="990"/>
      <c r="CL10" s="991"/>
      <c r="CM10" s="989">
        <v>20</v>
      </c>
      <c r="CN10" s="990"/>
      <c r="CO10" s="990"/>
      <c r="CP10" s="990"/>
      <c r="CQ10" s="991"/>
      <c r="CR10" s="989">
        <v>2</v>
      </c>
      <c r="CS10" s="990"/>
      <c r="CT10" s="990"/>
      <c r="CU10" s="990"/>
      <c r="CV10" s="991"/>
      <c r="CW10" s="989" t="s">
        <v>555</v>
      </c>
      <c r="CX10" s="990"/>
      <c r="CY10" s="990"/>
      <c r="CZ10" s="990"/>
      <c r="DA10" s="991"/>
      <c r="DB10" s="989" t="s">
        <v>555</v>
      </c>
      <c r="DC10" s="990"/>
      <c r="DD10" s="990"/>
      <c r="DE10" s="990"/>
      <c r="DF10" s="991"/>
      <c r="DG10" s="989" t="s">
        <v>555</v>
      </c>
      <c r="DH10" s="990"/>
      <c r="DI10" s="990"/>
      <c r="DJ10" s="990"/>
      <c r="DK10" s="991"/>
      <c r="DL10" s="989" t="s">
        <v>555</v>
      </c>
      <c r="DM10" s="990"/>
      <c r="DN10" s="990"/>
      <c r="DO10" s="990"/>
      <c r="DP10" s="991"/>
      <c r="DQ10" s="989" t="s">
        <v>555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565</v>
      </c>
      <c r="BT11" s="993"/>
      <c r="BU11" s="993"/>
      <c r="BV11" s="993"/>
      <c r="BW11" s="993"/>
      <c r="BX11" s="993"/>
      <c r="BY11" s="993"/>
      <c r="BZ11" s="993"/>
      <c r="CA11" s="993"/>
      <c r="CB11" s="993"/>
      <c r="CC11" s="993"/>
      <c r="CD11" s="993"/>
      <c r="CE11" s="993"/>
      <c r="CF11" s="993"/>
      <c r="CG11" s="1014"/>
      <c r="CH11" s="989">
        <v>-35</v>
      </c>
      <c r="CI11" s="990"/>
      <c r="CJ11" s="990"/>
      <c r="CK11" s="990"/>
      <c r="CL11" s="991"/>
      <c r="CM11" s="989">
        <v>74</v>
      </c>
      <c r="CN11" s="990"/>
      <c r="CO11" s="990"/>
      <c r="CP11" s="990"/>
      <c r="CQ11" s="991"/>
      <c r="CR11" s="989">
        <v>80</v>
      </c>
      <c r="CS11" s="990"/>
      <c r="CT11" s="990"/>
      <c r="CU11" s="990"/>
      <c r="CV11" s="991"/>
      <c r="CW11" s="989" t="s">
        <v>555</v>
      </c>
      <c r="CX11" s="990"/>
      <c r="CY11" s="990"/>
      <c r="CZ11" s="990"/>
      <c r="DA11" s="991"/>
      <c r="DB11" s="989" t="s">
        <v>555</v>
      </c>
      <c r="DC11" s="990"/>
      <c r="DD11" s="990"/>
      <c r="DE11" s="990"/>
      <c r="DF11" s="991"/>
      <c r="DG11" s="989" t="s">
        <v>555</v>
      </c>
      <c r="DH11" s="990"/>
      <c r="DI11" s="990"/>
      <c r="DJ11" s="990"/>
      <c r="DK11" s="991"/>
      <c r="DL11" s="989" t="s">
        <v>555</v>
      </c>
      <c r="DM11" s="990"/>
      <c r="DN11" s="990"/>
      <c r="DO11" s="990"/>
      <c r="DP11" s="991"/>
      <c r="DQ11" s="989" t="s">
        <v>555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36740</v>
      </c>
      <c r="R23" s="1061"/>
      <c r="S23" s="1061"/>
      <c r="T23" s="1061"/>
      <c r="U23" s="1061"/>
      <c r="V23" s="1061">
        <v>34787</v>
      </c>
      <c r="W23" s="1061"/>
      <c r="X23" s="1061"/>
      <c r="Y23" s="1061"/>
      <c r="Z23" s="1061"/>
      <c r="AA23" s="1061">
        <v>1953</v>
      </c>
      <c r="AB23" s="1061"/>
      <c r="AC23" s="1061"/>
      <c r="AD23" s="1061"/>
      <c r="AE23" s="1068"/>
      <c r="AF23" s="1069">
        <v>1759</v>
      </c>
      <c r="AG23" s="1061"/>
      <c r="AH23" s="1061"/>
      <c r="AI23" s="1061"/>
      <c r="AJ23" s="1070"/>
      <c r="AK23" s="1071"/>
      <c r="AL23" s="1072"/>
      <c r="AM23" s="1072"/>
      <c r="AN23" s="1072"/>
      <c r="AO23" s="1072"/>
      <c r="AP23" s="1061">
        <v>43194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5752</v>
      </c>
      <c r="R28" s="1051"/>
      <c r="S28" s="1051"/>
      <c r="T28" s="1051"/>
      <c r="U28" s="1051"/>
      <c r="V28" s="1051">
        <v>5712</v>
      </c>
      <c r="W28" s="1051"/>
      <c r="X28" s="1051"/>
      <c r="Y28" s="1051"/>
      <c r="Z28" s="1051"/>
      <c r="AA28" s="1051">
        <v>40</v>
      </c>
      <c r="AB28" s="1051"/>
      <c r="AC28" s="1051"/>
      <c r="AD28" s="1051"/>
      <c r="AE28" s="1052"/>
      <c r="AF28" s="1053">
        <v>40</v>
      </c>
      <c r="AG28" s="1051"/>
      <c r="AH28" s="1051"/>
      <c r="AI28" s="1051"/>
      <c r="AJ28" s="1054"/>
      <c r="AK28" s="1042">
        <v>551</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422</v>
      </c>
      <c r="R29" s="1039"/>
      <c r="S29" s="1039"/>
      <c r="T29" s="1039"/>
      <c r="U29" s="1039"/>
      <c r="V29" s="1039">
        <v>421</v>
      </c>
      <c r="W29" s="1039"/>
      <c r="X29" s="1039"/>
      <c r="Y29" s="1039"/>
      <c r="Z29" s="1039"/>
      <c r="AA29" s="1039">
        <v>1</v>
      </c>
      <c r="AB29" s="1039"/>
      <c r="AC29" s="1039"/>
      <c r="AD29" s="1039"/>
      <c r="AE29" s="1040"/>
      <c r="AF29" s="1035">
        <v>1</v>
      </c>
      <c r="AG29" s="1036"/>
      <c r="AH29" s="1036"/>
      <c r="AI29" s="1036"/>
      <c r="AJ29" s="1037"/>
      <c r="AK29" s="980">
        <v>189</v>
      </c>
      <c r="AL29" s="971"/>
      <c r="AM29" s="971"/>
      <c r="AN29" s="971"/>
      <c r="AO29" s="971"/>
      <c r="AP29" s="971">
        <v>57</v>
      </c>
      <c r="AQ29" s="971"/>
      <c r="AR29" s="971"/>
      <c r="AS29" s="971"/>
      <c r="AT29" s="971"/>
      <c r="AU29" s="971">
        <v>35</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699</v>
      </c>
      <c r="R30" s="1039"/>
      <c r="S30" s="1039"/>
      <c r="T30" s="1039"/>
      <c r="U30" s="1039"/>
      <c r="V30" s="1039">
        <v>697</v>
      </c>
      <c r="W30" s="1039"/>
      <c r="X30" s="1039"/>
      <c r="Y30" s="1039"/>
      <c r="Z30" s="1039"/>
      <c r="AA30" s="1039">
        <v>2</v>
      </c>
      <c r="AB30" s="1039"/>
      <c r="AC30" s="1039"/>
      <c r="AD30" s="1039"/>
      <c r="AE30" s="1040"/>
      <c r="AF30" s="1035">
        <v>2</v>
      </c>
      <c r="AG30" s="1036"/>
      <c r="AH30" s="1036"/>
      <c r="AI30" s="1036"/>
      <c r="AJ30" s="1037"/>
      <c r="AK30" s="980">
        <v>202</v>
      </c>
      <c r="AL30" s="971"/>
      <c r="AM30" s="971"/>
      <c r="AN30" s="971"/>
      <c r="AO30" s="971"/>
      <c r="AP30" s="971" t="s">
        <v>555</v>
      </c>
      <c r="AQ30" s="971"/>
      <c r="AR30" s="971"/>
      <c r="AS30" s="971"/>
      <c r="AT30" s="971"/>
      <c r="AU30" s="971" t="s">
        <v>555</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6672</v>
      </c>
      <c r="R31" s="1039"/>
      <c r="S31" s="1039"/>
      <c r="T31" s="1039"/>
      <c r="U31" s="1039"/>
      <c r="V31" s="1039">
        <v>6432</v>
      </c>
      <c r="W31" s="1039"/>
      <c r="X31" s="1039"/>
      <c r="Y31" s="1039"/>
      <c r="Z31" s="1039"/>
      <c r="AA31" s="1039">
        <v>240</v>
      </c>
      <c r="AB31" s="1039"/>
      <c r="AC31" s="1039"/>
      <c r="AD31" s="1039"/>
      <c r="AE31" s="1040"/>
      <c r="AF31" s="1035">
        <v>240</v>
      </c>
      <c r="AG31" s="1036"/>
      <c r="AH31" s="1036"/>
      <c r="AI31" s="1036"/>
      <c r="AJ31" s="1037"/>
      <c r="AK31" s="980">
        <v>988</v>
      </c>
      <c r="AL31" s="971"/>
      <c r="AM31" s="971"/>
      <c r="AN31" s="971"/>
      <c r="AO31" s="971"/>
      <c r="AP31" s="971" t="s">
        <v>555</v>
      </c>
      <c r="AQ31" s="971"/>
      <c r="AR31" s="971"/>
      <c r="AS31" s="971"/>
      <c r="AT31" s="971"/>
      <c r="AU31" s="971" t="s">
        <v>555</v>
      </c>
      <c r="AV31" s="971"/>
      <c r="AW31" s="971"/>
      <c r="AX31" s="971"/>
      <c r="AY31" s="971"/>
      <c r="AZ31" s="1041" t="s">
        <v>555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1380</v>
      </c>
      <c r="R32" s="1039"/>
      <c r="S32" s="1039"/>
      <c r="T32" s="1039"/>
      <c r="U32" s="1039"/>
      <c r="V32" s="1039">
        <v>1363</v>
      </c>
      <c r="W32" s="1039"/>
      <c r="X32" s="1039"/>
      <c r="Y32" s="1039"/>
      <c r="Z32" s="1039"/>
      <c r="AA32" s="1039">
        <v>17</v>
      </c>
      <c r="AB32" s="1039"/>
      <c r="AC32" s="1039"/>
      <c r="AD32" s="1039"/>
      <c r="AE32" s="1040"/>
      <c r="AF32" s="1035">
        <v>1329</v>
      </c>
      <c r="AG32" s="1036"/>
      <c r="AH32" s="1036"/>
      <c r="AI32" s="1036"/>
      <c r="AJ32" s="1037"/>
      <c r="AK32" s="980">
        <v>237</v>
      </c>
      <c r="AL32" s="971"/>
      <c r="AM32" s="971"/>
      <c r="AN32" s="971"/>
      <c r="AO32" s="971"/>
      <c r="AP32" s="971">
        <v>3013</v>
      </c>
      <c r="AQ32" s="971"/>
      <c r="AR32" s="971"/>
      <c r="AS32" s="971"/>
      <c r="AT32" s="971"/>
      <c r="AU32" s="971">
        <v>1398</v>
      </c>
      <c r="AV32" s="971"/>
      <c r="AW32" s="971"/>
      <c r="AX32" s="971"/>
      <c r="AY32" s="971"/>
      <c r="AZ32" s="1041" t="s">
        <v>555</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1348</v>
      </c>
      <c r="R33" s="1039"/>
      <c r="S33" s="1039"/>
      <c r="T33" s="1039"/>
      <c r="U33" s="1039"/>
      <c r="V33" s="1039">
        <v>1230</v>
      </c>
      <c r="W33" s="1039"/>
      <c r="X33" s="1039"/>
      <c r="Y33" s="1039"/>
      <c r="Z33" s="1039"/>
      <c r="AA33" s="1039">
        <v>118</v>
      </c>
      <c r="AB33" s="1039"/>
      <c r="AC33" s="1039"/>
      <c r="AD33" s="1039"/>
      <c r="AE33" s="1040"/>
      <c r="AF33" s="1035">
        <v>438</v>
      </c>
      <c r="AG33" s="1036"/>
      <c r="AH33" s="1036"/>
      <c r="AI33" s="1036"/>
      <c r="AJ33" s="1037"/>
      <c r="AK33" s="980">
        <v>494</v>
      </c>
      <c r="AL33" s="971"/>
      <c r="AM33" s="971"/>
      <c r="AN33" s="971"/>
      <c r="AO33" s="971"/>
      <c r="AP33" s="971">
        <v>6433</v>
      </c>
      <c r="AQ33" s="971"/>
      <c r="AR33" s="971"/>
      <c r="AS33" s="971"/>
      <c r="AT33" s="971"/>
      <c r="AU33" s="971">
        <v>3152</v>
      </c>
      <c r="AV33" s="971"/>
      <c r="AW33" s="971"/>
      <c r="AX33" s="971"/>
      <c r="AY33" s="971"/>
      <c r="AZ33" s="1041" t="s">
        <v>555</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91</v>
      </c>
      <c r="R34" s="1039"/>
      <c r="S34" s="1039"/>
      <c r="T34" s="1039"/>
      <c r="U34" s="1039"/>
      <c r="V34" s="1039">
        <v>88</v>
      </c>
      <c r="W34" s="1039"/>
      <c r="X34" s="1039"/>
      <c r="Y34" s="1039"/>
      <c r="Z34" s="1039"/>
      <c r="AA34" s="1039">
        <v>3</v>
      </c>
      <c r="AB34" s="1039"/>
      <c r="AC34" s="1039"/>
      <c r="AD34" s="1039"/>
      <c r="AE34" s="1040"/>
      <c r="AF34" s="1035">
        <v>44</v>
      </c>
      <c r="AG34" s="1036"/>
      <c r="AH34" s="1036"/>
      <c r="AI34" s="1036"/>
      <c r="AJ34" s="1037"/>
      <c r="AK34" s="980">
        <v>50</v>
      </c>
      <c r="AL34" s="971"/>
      <c r="AM34" s="971"/>
      <c r="AN34" s="971"/>
      <c r="AO34" s="971"/>
      <c r="AP34" s="971">
        <v>498</v>
      </c>
      <c r="AQ34" s="971"/>
      <c r="AR34" s="971"/>
      <c r="AS34" s="971"/>
      <c r="AT34" s="971"/>
      <c r="AU34" s="971">
        <v>273</v>
      </c>
      <c r="AV34" s="971"/>
      <c r="AW34" s="971"/>
      <c r="AX34" s="971"/>
      <c r="AY34" s="971"/>
      <c r="AZ34" s="1041" t="s">
        <v>555</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39</v>
      </c>
      <c r="R35" s="1039"/>
      <c r="S35" s="1039"/>
      <c r="T35" s="1039"/>
      <c r="U35" s="1039"/>
      <c r="V35" s="1039">
        <v>39</v>
      </c>
      <c r="W35" s="1039"/>
      <c r="X35" s="1039"/>
      <c r="Y35" s="1039"/>
      <c r="Z35" s="1039"/>
      <c r="AA35" s="1039" t="s">
        <v>555</v>
      </c>
      <c r="AB35" s="1039"/>
      <c r="AC35" s="1039"/>
      <c r="AD35" s="1039"/>
      <c r="AE35" s="1040"/>
      <c r="AF35" s="1035" t="s">
        <v>122</v>
      </c>
      <c r="AG35" s="1036"/>
      <c r="AH35" s="1036"/>
      <c r="AI35" s="1036"/>
      <c r="AJ35" s="1037"/>
      <c r="AK35" s="980">
        <v>6</v>
      </c>
      <c r="AL35" s="971"/>
      <c r="AM35" s="971"/>
      <c r="AN35" s="971"/>
      <c r="AO35" s="971"/>
      <c r="AP35" s="971">
        <v>393</v>
      </c>
      <c r="AQ35" s="971"/>
      <c r="AR35" s="971"/>
      <c r="AS35" s="971"/>
      <c r="AT35" s="971"/>
      <c r="AU35" s="971">
        <v>174</v>
      </c>
      <c r="AV35" s="971"/>
      <c r="AW35" s="971"/>
      <c r="AX35" s="971"/>
      <c r="AY35" s="971"/>
      <c r="AZ35" s="1041" t="s">
        <v>555</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400</v>
      </c>
      <c r="C36" s="1031"/>
      <c r="D36" s="1031"/>
      <c r="E36" s="1031"/>
      <c r="F36" s="1031"/>
      <c r="G36" s="1031"/>
      <c r="H36" s="1031"/>
      <c r="I36" s="1031"/>
      <c r="J36" s="1031"/>
      <c r="K36" s="1031"/>
      <c r="L36" s="1031"/>
      <c r="M36" s="1031"/>
      <c r="N36" s="1031"/>
      <c r="O36" s="1031"/>
      <c r="P36" s="1032"/>
      <c r="Q36" s="1038">
        <v>46</v>
      </c>
      <c r="R36" s="1039"/>
      <c r="S36" s="1039"/>
      <c r="T36" s="1039"/>
      <c r="U36" s="1039"/>
      <c r="V36" s="1039">
        <v>40</v>
      </c>
      <c r="W36" s="1039"/>
      <c r="X36" s="1039"/>
      <c r="Y36" s="1039"/>
      <c r="Z36" s="1039"/>
      <c r="AA36" s="1039">
        <v>6</v>
      </c>
      <c r="AB36" s="1039"/>
      <c r="AC36" s="1039"/>
      <c r="AD36" s="1039"/>
      <c r="AE36" s="1040"/>
      <c r="AF36" s="1035">
        <v>6</v>
      </c>
      <c r="AG36" s="1036"/>
      <c r="AH36" s="1036"/>
      <c r="AI36" s="1036"/>
      <c r="AJ36" s="1037"/>
      <c r="AK36" s="980">
        <v>23</v>
      </c>
      <c r="AL36" s="971"/>
      <c r="AM36" s="971"/>
      <c r="AN36" s="971"/>
      <c r="AO36" s="971"/>
      <c r="AP36" s="971">
        <v>165</v>
      </c>
      <c r="AQ36" s="971"/>
      <c r="AR36" s="971"/>
      <c r="AS36" s="971"/>
      <c r="AT36" s="971"/>
      <c r="AU36" s="971">
        <v>161</v>
      </c>
      <c r="AV36" s="971"/>
      <c r="AW36" s="971"/>
      <c r="AX36" s="971"/>
      <c r="AY36" s="971"/>
      <c r="AZ36" s="1041" t="s">
        <v>555</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401</v>
      </c>
      <c r="C37" s="1031"/>
      <c r="D37" s="1031"/>
      <c r="E37" s="1031"/>
      <c r="F37" s="1031"/>
      <c r="G37" s="1031"/>
      <c r="H37" s="1031"/>
      <c r="I37" s="1031"/>
      <c r="J37" s="1031"/>
      <c r="K37" s="1031"/>
      <c r="L37" s="1031"/>
      <c r="M37" s="1031"/>
      <c r="N37" s="1031"/>
      <c r="O37" s="1031"/>
      <c r="P37" s="1032"/>
      <c r="Q37" s="1038">
        <v>22</v>
      </c>
      <c r="R37" s="1039"/>
      <c r="S37" s="1039"/>
      <c r="T37" s="1039"/>
      <c r="U37" s="1039"/>
      <c r="V37" s="1039">
        <v>18</v>
      </c>
      <c r="W37" s="1039"/>
      <c r="X37" s="1039"/>
      <c r="Y37" s="1039"/>
      <c r="Z37" s="1039"/>
      <c r="AA37" s="1039">
        <v>4</v>
      </c>
      <c r="AB37" s="1039"/>
      <c r="AC37" s="1039"/>
      <c r="AD37" s="1039"/>
      <c r="AE37" s="1040"/>
      <c r="AF37" s="1035">
        <v>4</v>
      </c>
      <c r="AG37" s="1036"/>
      <c r="AH37" s="1036"/>
      <c r="AI37" s="1036"/>
      <c r="AJ37" s="1037"/>
      <c r="AK37" s="980">
        <v>19</v>
      </c>
      <c r="AL37" s="971"/>
      <c r="AM37" s="971"/>
      <c r="AN37" s="971"/>
      <c r="AO37" s="971"/>
      <c r="AP37" s="971">
        <v>82</v>
      </c>
      <c r="AQ37" s="971"/>
      <c r="AR37" s="971"/>
      <c r="AS37" s="971"/>
      <c r="AT37" s="971"/>
      <c r="AU37" s="971">
        <v>82</v>
      </c>
      <c r="AV37" s="971"/>
      <c r="AW37" s="971"/>
      <c r="AX37" s="971"/>
      <c r="AY37" s="971"/>
      <c r="AZ37" s="1041" t="s">
        <v>555</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402</v>
      </c>
      <c r="C38" s="1031"/>
      <c r="D38" s="1031"/>
      <c r="E38" s="1031"/>
      <c r="F38" s="1031"/>
      <c r="G38" s="1031"/>
      <c r="H38" s="1031"/>
      <c r="I38" s="1031"/>
      <c r="J38" s="1031"/>
      <c r="K38" s="1031"/>
      <c r="L38" s="1031"/>
      <c r="M38" s="1031"/>
      <c r="N38" s="1031"/>
      <c r="O38" s="1031"/>
      <c r="P38" s="1032"/>
      <c r="Q38" s="1038">
        <v>203</v>
      </c>
      <c r="R38" s="1039"/>
      <c r="S38" s="1039"/>
      <c r="T38" s="1039"/>
      <c r="U38" s="1039"/>
      <c r="V38" s="1039">
        <v>186</v>
      </c>
      <c r="W38" s="1039"/>
      <c r="X38" s="1039"/>
      <c r="Y38" s="1039"/>
      <c r="Z38" s="1039"/>
      <c r="AA38" s="1039">
        <v>17</v>
      </c>
      <c r="AB38" s="1039"/>
      <c r="AC38" s="1039"/>
      <c r="AD38" s="1039"/>
      <c r="AE38" s="1040"/>
      <c r="AF38" s="1035">
        <v>17</v>
      </c>
      <c r="AG38" s="1036"/>
      <c r="AH38" s="1036"/>
      <c r="AI38" s="1036"/>
      <c r="AJ38" s="1037"/>
      <c r="AK38" s="980">
        <v>85</v>
      </c>
      <c r="AL38" s="971"/>
      <c r="AM38" s="971"/>
      <c r="AN38" s="971"/>
      <c r="AO38" s="971"/>
      <c r="AP38" s="971">
        <v>722</v>
      </c>
      <c r="AQ38" s="971"/>
      <c r="AR38" s="971"/>
      <c r="AS38" s="971"/>
      <c r="AT38" s="971"/>
      <c r="AU38" s="971">
        <v>722</v>
      </c>
      <c r="AV38" s="971"/>
      <c r="AW38" s="971"/>
      <c r="AX38" s="971"/>
      <c r="AY38" s="971"/>
      <c r="AZ38" s="1041" t="s">
        <v>555</v>
      </c>
      <c r="BA38" s="1041"/>
      <c r="BB38" s="1041"/>
      <c r="BC38" s="1041"/>
      <c r="BD38" s="1041"/>
      <c r="BE38" s="972" t="s">
        <v>399</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2120</v>
      </c>
      <c r="AG63" s="959"/>
      <c r="AH63" s="959"/>
      <c r="AI63" s="959"/>
      <c r="AJ63" s="1022"/>
      <c r="AK63" s="1023"/>
      <c r="AL63" s="963"/>
      <c r="AM63" s="963"/>
      <c r="AN63" s="963"/>
      <c r="AO63" s="963"/>
      <c r="AP63" s="959">
        <v>11363</v>
      </c>
      <c r="AQ63" s="959"/>
      <c r="AR63" s="959"/>
      <c r="AS63" s="959"/>
      <c r="AT63" s="959"/>
      <c r="AU63" s="959">
        <v>5997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406</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407</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3517</v>
      </c>
      <c r="R68" s="982"/>
      <c r="S68" s="982"/>
      <c r="T68" s="982"/>
      <c r="U68" s="982"/>
      <c r="V68" s="982">
        <v>3436</v>
      </c>
      <c r="W68" s="982"/>
      <c r="X68" s="982"/>
      <c r="Y68" s="982"/>
      <c r="Z68" s="982"/>
      <c r="AA68" s="982">
        <v>81</v>
      </c>
      <c r="AB68" s="982"/>
      <c r="AC68" s="982"/>
      <c r="AD68" s="982"/>
      <c r="AE68" s="982"/>
      <c r="AF68" s="982">
        <v>47</v>
      </c>
      <c r="AG68" s="982"/>
      <c r="AH68" s="982"/>
      <c r="AI68" s="982"/>
      <c r="AJ68" s="982"/>
      <c r="AK68" s="982" t="s">
        <v>555</v>
      </c>
      <c r="AL68" s="982"/>
      <c r="AM68" s="982"/>
      <c r="AN68" s="982"/>
      <c r="AO68" s="982"/>
      <c r="AP68" s="982">
        <v>26</v>
      </c>
      <c r="AQ68" s="982"/>
      <c r="AR68" s="982"/>
      <c r="AS68" s="982"/>
      <c r="AT68" s="982"/>
      <c r="AU68" s="982">
        <v>19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8960</v>
      </c>
      <c r="R69" s="971"/>
      <c r="S69" s="971"/>
      <c r="T69" s="971"/>
      <c r="U69" s="971"/>
      <c r="V69" s="971">
        <v>8014</v>
      </c>
      <c r="W69" s="971"/>
      <c r="X69" s="971"/>
      <c r="Y69" s="971"/>
      <c r="Z69" s="971"/>
      <c r="AA69" s="971">
        <v>946</v>
      </c>
      <c r="AB69" s="971"/>
      <c r="AC69" s="971"/>
      <c r="AD69" s="971"/>
      <c r="AE69" s="971"/>
      <c r="AF69" s="971">
        <v>946</v>
      </c>
      <c r="AG69" s="971"/>
      <c r="AH69" s="971"/>
      <c r="AI69" s="971"/>
      <c r="AJ69" s="971"/>
      <c r="AK69" s="971">
        <v>71</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93</v>
      </c>
      <c r="R70" s="971"/>
      <c r="S70" s="971"/>
      <c r="T70" s="971"/>
      <c r="U70" s="971"/>
      <c r="V70" s="971">
        <v>83</v>
      </c>
      <c r="W70" s="971"/>
      <c r="X70" s="971"/>
      <c r="Y70" s="971"/>
      <c r="Z70" s="971"/>
      <c r="AA70" s="971">
        <v>10</v>
      </c>
      <c r="AB70" s="971"/>
      <c r="AC70" s="971"/>
      <c r="AD70" s="971"/>
      <c r="AE70" s="971"/>
      <c r="AF70" s="971">
        <v>10</v>
      </c>
      <c r="AG70" s="971"/>
      <c r="AH70" s="971"/>
      <c r="AI70" s="971"/>
      <c r="AJ70" s="971"/>
      <c r="AK70" s="971">
        <v>26</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559</v>
      </c>
      <c r="C71" s="975"/>
      <c r="D71" s="975"/>
      <c r="E71" s="975"/>
      <c r="F71" s="975"/>
      <c r="G71" s="975"/>
      <c r="H71" s="975"/>
      <c r="I71" s="975"/>
      <c r="J71" s="975"/>
      <c r="K71" s="975"/>
      <c r="L71" s="975"/>
      <c r="M71" s="975"/>
      <c r="N71" s="975"/>
      <c r="O71" s="975"/>
      <c r="P71" s="976"/>
      <c r="Q71" s="977">
        <v>204</v>
      </c>
      <c r="R71" s="971"/>
      <c r="S71" s="971"/>
      <c r="T71" s="971"/>
      <c r="U71" s="971"/>
      <c r="V71" s="971">
        <v>196</v>
      </c>
      <c r="W71" s="971"/>
      <c r="X71" s="971"/>
      <c r="Y71" s="971"/>
      <c r="Z71" s="971"/>
      <c r="AA71" s="971">
        <v>8</v>
      </c>
      <c r="AB71" s="971"/>
      <c r="AC71" s="971"/>
      <c r="AD71" s="971"/>
      <c r="AE71" s="971"/>
      <c r="AF71" s="971">
        <v>8</v>
      </c>
      <c r="AG71" s="971"/>
      <c r="AH71" s="971"/>
      <c r="AI71" s="971"/>
      <c r="AJ71" s="971"/>
      <c r="AK71" s="971">
        <v>6</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167296</v>
      </c>
      <c r="R72" s="971"/>
      <c r="S72" s="971"/>
      <c r="T72" s="971"/>
      <c r="U72" s="971"/>
      <c r="V72" s="971">
        <v>163707</v>
      </c>
      <c r="W72" s="971"/>
      <c r="X72" s="971"/>
      <c r="Y72" s="971"/>
      <c r="Z72" s="971"/>
      <c r="AA72" s="971">
        <v>3589</v>
      </c>
      <c r="AB72" s="971"/>
      <c r="AC72" s="971"/>
      <c r="AD72" s="971"/>
      <c r="AE72" s="971"/>
      <c r="AF72" s="971">
        <v>3589</v>
      </c>
      <c r="AG72" s="971"/>
      <c r="AH72" s="971"/>
      <c r="AI72" s="971"/>
      <c r="AJ72" s="971"/>
      <c r="AK72" s="971">
        <v>2176</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4600</v>
      </c>
      <c r="AG88" s="959"/>
      <c r="AH88" s="959"/>
      <c r="AI88" s="959"/>
      <c r="AJ88" s="959"/>
      <c r="AK88" s="963"/>
      <c r="AL88" s="963"/>
      <c r="AM88" s="963"/>
      <c r="AN88" s="963"/>
      <c r="AO88" s="963"/>
      <c r="AP88" s="959">
        <v>26</v>
      </c>
      <c r="AQ88" s="959"/>
      <c r="AR88" s="959"/>
      <c r="AS88" s="959"/>
      <c r="AT88" s="959"/>
      <c r="AU88" s="959">
        <v>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264</v>
      </c>
      <c r="CS102" s="953"/>
      <c r="CT102" s="953"/>
      <c r="CU102" s="953"/>
      <c r="CV102" s="954"/>
      <c r="CW102" s="952" t="s">
        <v>555</v>
      </c>
      <c r="CX102" s="953"/>
      <c r="CY102" s="953"/>
      <c r="CZ102" s="953"/>
      <c r="DA102" s="954"/>
      <c r="DB102" s="952" t="s">
        <v>555</v>
      </c>
      <c r="DC102" s="953"/>
      <c r="DD102" s="953"/>
      <c r="DE102" s="953"/>
      <c r="DF102" s="954"/>
      <c r="DG102" s="952" t="s">
        <v>555</v>
      </c>
      <c r="DH102" s="953"/>
      <c r="DI102" s="953"/>
      <c r="DJ102" s="953"/>
      <c r="DK102" s="954"/>
      <c r="DL102" s="952" t="s">
        <v>555</v>
      </c>
      <c r="DM102" s="953"/>
      <c r="DN102" s="953"/>
      <c r="DO102" s="953"/>
      <c r="DP102" s="954"/>
      <c r="DQ102" s="952" t="s">
        <v>555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295</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295</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295</v>
      </c>
      <c r="DR109" s="896"/>
      <c r="DS109" s="896"/>
      <c r="DT109" s="896"/>
      <c r="DU109" s="897"/>
      <c r="DV109" s="898" t="s">
        <v>419</v>
      </c>
      <c r="DW109" s="896"/>
      <c r="DX109" s="896"/>
      <c r="DY109" s="896"/>
      <c r="DZ109" s="929"/>
    </row>
    <row r="110" spans="1:131" s="230" customFormat="1" ht="26.25" customHeight="1" x14ac:dyDescent="0.15">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3627018</v>
      </c>
      <c r="AB110" s="889"/>
      <c r="AC110" s="889"/>
      <c r="AD110" s="889"/>
      <c r="AE110" s="890"/>
      <c r="AF110" s="891">
        <v>3802983</v>
      </c>
      <c r="AG110" s="889"/>
      <c r="AH110" s="889"/>
      <c r="AI110" s="889"/>
      <c r="AJ110" s="890"/>
      <c r="AK110" s="891">
        <v>3969289</v>
      </c>
      <c r="AL110" s="889"/>
      <c r="AM110" s="889"/>
      <c r="AN110" s="889"/>
      <c r="AO110" s="890"/>
      <c r="AP110" s="892">
        <v>26.6</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45367497</v>
      </c>
      <c r="BR110" s="842"/>
      <c r="BS110" s="842"/>
      <c r="BT110" s="842"/>
      <c r="BU110" s="842"/>
      <c r="BV110" s="842">
        <v>44577578</v>
      </c>
      <c r="BW110" s="842"/>
      <c r="BX110" s="842"/>
      <c r="BY110" s="842"/>
      <c r="BZ110" s="842"/>
      <c r="CA110" s="842">
        <v>43193785</v>
      </c>
      <c r="CB110" s="842"/>
      <c r="CC110" s="842"/>
      <c r="CD110" s="842"/>
      <c r="CE110" s="842"/>
      <c r="CF110" s="866">
        <v>289.7</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14883</v>
      </c>
      <c r="BR111" s="817"/>
      <c r="BS111" s="817"/>
      <c r="BT111" s="817"/>
      <c r="BU111" s="817"/>
      <c r="BV111" s="817">
        <v>9979</v>
      </c>
      <c r="BW111" s="817"/>
      <c r="BX111" s="817"/>
      <c r="BY111" s="817"/>
      <c r="BZ111" s="817"/>
      <c r="CA111" s="817">
        <v>5960</v>
      </c>
      <c r="CB111" s="817"/>
      <c r="CC111" s="817"/>
      <c r="CD111" s="817"/>
      <c r="CE111" s="817"/>
      <c r="CF111" s="875">
        <v>0</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6073958</v>
      </c>
      <c r="BR112" s="817"/>
      <c r="BS112" s="817"/>
      <c r="BT112" s="817"/>
      <c r="BU112" s="817"/>
      <c r="BV112" s="817">
        <v>6093757</v>
      </c>
      <c r="BW112" s="817"/>
      <c r="BX112" s="817"/>
      <c r="BY112" s="817"/>
      <c r="BZ112" s="817"/>
      <c r="CA112" s="817">
        <v>5997456</v>
      </c>
      <c r="CB112" s="817"/>
      <c r="CC112" s="817"/>
      <c r="CD112" s="817"/>
      <c r="CE112" s="817"/>
      <c r="CF112" s="875">
        <v>40.200000000000003</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693133</v>
      </c>
      <c r="AB113" s="919"/>
      <c r="AC113" s="919"/>
      <c r="AD113" s="919"/>
      <c r="AE113" s="920"/>
      <c r="AF113" s="921">
        <v>698145</v>
      </c>
      <c r="AG113" s="919"/>
      <c r="AH113" s="919"/>
      <c r="AI113" s="919"/>
      <c r="AJ113" s="920"/>
      <c r="AK113" s="921">
        <v>788204</v>
      </c>
      <c r="AL113" s="919"/>
      <c r="AM113" s="919"/>
      <c r="AN113" s="919"/>
      <c r="AO113" s="920"/>
      <c r="AP113" s="922">
        <v>5.3</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53732</v>
      </c>
      <c r="BR113" s="817"/>
      <c r="BS113" s="817"/>
      <c r="BT113" s="817"/>
      <c r="BU113" s="817"/>
      <c r="BV113" s="817">
        <v>35659</v>
      </c>
      <c r="BW113" s="817"/>
      <c r="BX113" s="817"/>
      <c r="BY113" s="817"/>
      <c r="BZ113" s="817"/>
      <c r="CA113" s="817">
        <v>19151</v>
      </c>
      <c r="CB113" s="817"/>
      <c r="CC113" s="817"/>
      <c r="CD113" s="817"/>
      <c r="CE113" s="817"/>
      <c r="CF113" s="875">
        <v>0.1</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14883</v>
      </c>
      <c r="DH113" s="780"/>
      <c r="DI113" s="780"/>
      <c r="DJ113" s="780"/>
      <c r="DK113" s="781"/>
      <c r="DL113" s="782">
        <v>9979</v>
      </c>
      <c r="DM113" s="780"/>
      <c r="DN113" s="780"/>
      <c r="DO113" s="780"/>
      <c r="DP113" s="781"/>
      <c r="DQ113" s="782">
        <v>5960</v>
      </c>
      <c r="DR113" s="780"/>
      <c r="DS113" s="780"/>
      <c r="DT113" s="780"/>
      <c r="DU113" s="781"/>
      <c r="DV113" s="824">
        <v>0</v>
      </c>
      <c r="DW113" s="825"/>
      <c r="DX113" s="825"/>
      <c r="DY113" s="825"/>
      <c r="DZ113" s="826"/>
    </row>
    <row r="114" spans="1:130" s="230" customFormat="1" ht="26.25" customHeight="1" x14ac:dyDescent="0.15">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18729</v>
      </c>
      <c r="AB114" s="780"/>
      <c r="AC114" s="780"/>
      <c r="AD114" s="780"/>
      <c r="AE114" s="781"/>
      <c r="AF114" s="782">
        <v>18729</v>
      </c>
      <c r="AG114" s="780"/>
      <c r="AH114" s="780"/>
      <c r="AI114" s="780"/>
      <c r="AJ114" s="781"/>
      <c r="AK114" s="782">
        <v>16920</v>
      </c>
      <c r="AL114" s="780"/>
      <c r="AM114" s="780"/>
      <c r="AN114" s="780"/>
      <c r="AO114" s="781"/>
      <c r="AP114" s="824">
        <v>0.1</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4127788</v>
      </c>
      <c r="BR114" s="817"/>
      <c r="BS114" s="817"/>
      <c r="BT114" s="817"/>
      <c r="BU114" s="817"/>
      <c r="BV114" s="817">
        <v>4010530</v>
      </c>
      <c r="BW114" s="817"/>
      <c r="BX114" s="817"/>
      <c r="BY114" s="817"/>
      <c r="BZ114" s="817"/>
      <c r="CA114" s="817">
        <v>4056476</v>
      </c>
      <c r="CB114" s="817"/>
      <c r="CC114" s="817"/>
      <c r="CD114" s="817"/>
      <c r="CE114" s="817"/>
      <c r="CF114" s="875">
        <v>27.2</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5940</v>
      </c>
      <c r="AB115" s="919"/>
      <c r="AC115" s="919"/>
      <c r="AD115" s="919"/>
      <c r="AE115" s="920"/>
      <c r="AF115" s="921">
        <v>5158</v>
      </c>
      <c r="AG115" s="919"/>
      <c r="AH115" s="919"/>
      <c r="AI115" s="919"/>
      <c r="AJ115" s="920"/>
      <c r="AK115" s="921">
        <v>4191</v>
      </c>
      <c r="AL115" s="919"/>
      <c r="AM115" s="919"/>
      <c r="AN115" s="919"/>
      <c r="AO115" s="920"/>
      <c r="AP115" s="922">
        <v>0</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49</v>
      </c>
      <c r="AB116" s="780"/>
      <c r="AC116" s="780"/>
      <c r="AD116" s="780"/>
      <c r="AE116" s="781"/>
      <c r="AF116" s="782">
        <v>99</v>
      </c>
      <c r="AG116" s="780"/>
      <c r="AH116" s="780"/>
      <c r="AI116" s="780"/>
      <c r="AJ116" s="781"/>
      <c r="AK116" s="782">
        <v>172</v>
      </c>
      <c r="AL116" s="780"/>
      <c r="AM116" s="780"/>
      <c r="AN116" s="780"/>
      <c r="AO116" s="781"/>
      <c r="AP116" s="824">
        <v>0</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4344869</v>
      </c>
      <c r="AB117" s="903"/>
      <c r="AC117" s="903"/>
      <c r="AD117" s="903"/>
      <c r="AE117" s="904"/>
      <c r="AF117" s="905">
        <v>4525114</v>
      </c>
      <c r="AG117" s="903"/>
      <c r="AH117" s="903"/>
      <c r="AI117" s="903"/>
      <c r="AJ117" s="904"/>
      <c r="AK117" s="905">
        <v>4778776</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295</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449</v>
      </c>
      <c r="BP119" s="878"/>
      <c r="BQ119" s="879">
        <v>55637858</v>
      </c>
      <c r="BR119" s="845"/>
      <c r="BS119" s="845"/>
      <c r="BT119" s="845"/>
      <c r="BU119" s="845"/>
      <c r="BV119" s="845">
        <v>54727503</v>
      </c>
      <c r="BW119" s="845"/>
      <c r="BX119" s="845"/>
      <c r="BY119" s="845"/>
      <c r="BZ119" s="845"/>
      <c r="CA119" s="845">
        <v>53272828</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14028524</v>
      </c>
      <c r="BR120" s="842"/>
      <c r="BS120" s="842"/>
      <c r="BT120" s="842"/>
      <c r="BU120" s="842"/>
      <c r="BV120" s="842">
        <v>14689634</v>
      </c>
      <c r="BW120" s="842"/>
      <c r="BX120" s="842"/>
      <c r="BY120" s="842"/>
      <c r="BZ120" s="842"/>
      <c r="CA120" s="842">
        <v>14008199</v>
      </c>
      <c r="CB120" s="842"/>
      <c r="CC120" s="842"/>
      <c r="CD120" s="842"/>
      <c r="CE120" s="842"/>
      <c r="CF120" s="866">
        <v>93.9</v>
      </c>
      <c r="CG120" s="867"/>
      <c r="CH120" s="867"/>
      <c r="CI120" s="867"/>
      <c r="CJ120" s="867"/>
      <c r="CK120" s="868" t="s">
        <v>453</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3370853</v>
      </c>
      <c r="DH120" s="842"/>
      <c r="DI120" s="842"/>
      <c r="DJ120" s="842"/>
      <c r="DK120" s="842"/>
      <c r="DL120" s="842">
        <v>3225020</v>
      </c>
      <c r="DM120" s="842"/>
      <c r="DN120" s="842"/>
      <c r="DO120" s="842"/>
      <c r="DP120" s="842"/>
      <c r="DQ120" s="842">
        <v>3152049</v>
      </c>
      <c r="DR120" s="842"/>
      <c r="DS120" s="842"/>
      <c r="DT120" s="842"/>
      <c r="DU120" s="842"/>
      <c r="DV120" s="843">
        <v>21.1</v>
      </c>
      <c r="DW120" s="843"/>
      <c r="DX120" s="843"/>
      <c r="DY120" s="843"/>
      <c r="DZ120" s="844"/>
    </row>
    <row r="121" spans="1:130" s="230" customFormat="1" ht="26.25" customHeight="1" x14ac:dyDescent="0.15">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5940</v>
      </c>
      <c r="AB121" s="780"/>
      <c r="AC121" s="780"/>
      <c r="AD121" s="780"/>
      <c r="AE121" s="781"/>
      <c r="AF121" s="782">
        <v>5158</v>
      </c>
      <c r="AG121" s="780"/>
      <c r="AH121" s="780"/>
      <c r="AI121" s="780"/>
      <c r="AJ121" s="781"/>
      <c r="AK121" s="782">
        <v>4191</v>
      </c>
      <c r="AL121" s="780"/>
      <c r="AM121" s="780"/>
      <c r="AN121" s="780"/>
      <c r="AO121" s="781"/>
      <c r="AP121" s="824">
        <v>0</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443372</v>
      </c>
      <c r="BR121" s="817"/>
      <c r="BS121" s="817"/>
      <c r="BT121" s="817"/>
      <c r="BU121" s="817"/>
      <c r="BV121" s="817">
        <v>494171</v>
      </c>
      <c r="BW121" s="817"/>
      <c r="BX121" s="817"/>
      <c r="BY121" s="817"/>
      <c r="BZ121" s="817"/>
      <c r="CA121" s="817">
        <v>273484</v>
      </c>
      <c r="CB121" s="817"/>
      <c r="CC121" s="817"/>
      <c r="CD121" s="817"/>
      <c r="CE121" s="817"/>
      <c r="CF121" s="875">
        <v>1.8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987427</v>
      </c>
      <c r="DH121" s="817"/>
      <c r="DI121" s="817"/>
      <c r="DJ121" s="817"/>
      <c r="DK121" s="817"/>
      <c r="DL121" s="817">
        <v>1245603</v>
      </c>
      <c r="DM121" s="817"/>
      <c r="DN121" s="817"/>
      <c r="DO121" s="817"/>
      <c r="DP121" s="817"/>
      <c r="DQ121" s="817">
        <v>1397842</v>
      </c>
      <c r="DR121" s="817"/>
      <c r="DS121" s="817"/>
      <c r="DT121" s="817"/>
      <c r="DU121" s="817"/>
      <c r="DV121" s="794">
        <v>9.4</v>
      </c>
      <c r="DW121" s="794"/>
      <c r="DX121" s="794"/>
      <c r="DY121" s="794"/>
      <c r="DZ121" s="795"/>
    </row>
    <row r="122" spans="1:130" s="230" customFormat="1" ht="26.25" customHeight="1" x14ac:dyDescent="0.15">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38766535</v>
      </c>
      <c r="BR122" s="845"/>
      <c r="BS122" s="845"/>
      <c r="BT122" s="845"/>
      <c r="BU122" s="845"/>
      <c r="BV122" s="845">
        <v>37747986</v>
      </c>
      <c r="BW122" s="845"/>
      <c r="BX122" s="845"/>
      <c r="BY122" s="845"/>
      <c r="BZ122" s="845"/>
      <c r="CA122" s="845">
        <v>37329379</v>
      </c>
      <c r="CB122" s="845"/>
      <c r="CC122" s="845"/>
      <c r="CD122" s="845"/>
      <c r="CE122" s="845"/>
      <c r="CF122" s="846">
        <v>250.3</v>
      </c>
      <c r="CG122" s="847"/>
      <c r="CH122" s="847"/>
      <c r="CI122" s="847"/>
      <c r="CJ122" s="847"/>
      <c r="CK122" s="869"/>
      <c r="CL122" s="855"/>
      <c r="CM122" s="855"/>
      <c r="CN122" s="855"/>
      <c r="CO122" s="856"/>
      <c r="CP122" s="835" t="s">
        <v>402</v>
      </c>
      <c r="CQ122" s="836"/>
      <c r="CR122" s="836"/>
      <c r="CS122" s="836"/>
      <c r="CT122" s="836"/>
      <c r="CU122" s="836"/>
      <c r="CV122" s="836"/>
      <c r="CW122" s="836"/>
      <c r="CX122" s="836"/>
      <c r="CY122" s="836"/>
      <c r="CZ122" s="836"/>
      <c r="DA122" s="836"/>
      <c r="DB122" s="836"/>
      <c r="DC122" s="836"/>
      <c r="DD122" s="836"/>
      <c r="DE122" s="836"/>
      <c r="DF122" s="837"/>
      <c r="DG122" s="816">
        <v>689196</v>
      </c>
      <c r="DH122" s="817"/>
      <c r="DI122" s="817"/>
      <c r="DJ122" s="817"/>
      <c r="DK122" s="817"/>
      <c r="DL122" s="817">
        <v>711720</v>
      </c>
      <c r="DM122" s="817"/>
      <c r="DN122" s="817"/>
      <c r="DO122" s="817"/>
      <c r="DP122" s="817"/>
      <c r="DQ122" s="817">
        <v>721984</v>
      </c>
      <c r="DR122" s="817"/>
      <c r="DS122" s="817"/>
      <c r="DT122" s="817"/>
      <c r="DU122" s="817"/>
      <c r="DV122" s="794">
        <v>4.8</v>
      </c>
      <c r="DW122" s="794"/>
      <c r="DX122" s="794"/>
      <c r="DY122" s="794"/>
      <c r="DZ122" s="795"/>
    </row>
    <row r="123" spans="1:130" s="230" customFormat="1" ht="26.25" customHeight="1" x14ac:dyDescent="0.15">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457</v>
      </c>
      <c r="BP123" s="878"/>
      <c r="BQ123" s="832">
        <v>53238431</v>
      </c>
      <c r="BR123" s="833"/>
      <c r="BS123" s="833"/>
      <c r="BT123" s="833"/>
      <c r="BU123" s="833"/>
      <c r="BV123" s="833">
        <v>52931791</v>
      </c>
      <c r="BW123" s="833"/>
      <c r="BX123" s="833"/>
      <c r="BY123" s="833"/>
      <c r="BZ123" s="833"/>
      <c r="CA123" s="833">
        <v>51611062</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413419</v>
      </c>
      <c r="DH123" s="780"/>
      <c r="DI123" s="780"/>
      <c r="DJ123" s="780"/>
      <c r="DK123" s="781"/>
      <c r="DL123" s="782">
        <v>378887</v>
      </c>
      <c r="DM123" s="780"/>
      <c r="DN123" s="780"/>
      <c r="DO123" s="780"/>
      <c r="DP123" s="781"/>
      <c r="DQ123" s="782">
        <v>272661</v>
      </c>
      <c r="DR123" s="780"/>
      <c r="DS123" s="780"/>
      <c r="DT123" s="780"/>
      <c r="DU123" s="781"/>
      <c r="DV123" s="824">
        <v>1.8</v>
      </c>
      <c r="DW123" s="825"/>
      <c r="DX123" s="825"/>
      <c r="DY123" s="825"/>
      <c r="DZ123" s="826"/>
    </row>
    <row r="124" spans="1:130" s="230" customFormat="1" ht="26.25" customHeight="1" thickBot="1" x14ac:dyDescent="0.2">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15.5</v>
      </c>
      <c r="BR124" s="831"/>
      <c r="BS124" s="831"/>
      <c r="BT124" s="831"/>
      <c r="BU124" s="831"/>
      <c r="BV124" s="831">
        <v>12</v>
      </c>
      <c r="BW124" s="831"/>
      <c r="BX124" s="831"/>
      <c r="BY124" s="831"/>
      <c r="BZ124" s="831"/>
      <c r="CA124" s="831">
        <v>11.1</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613063</v>
      </c>
      <c r="DH124" s="764"/>
      <c r="DI124" s="764"/>
      <c r="DJ124" s="764"/>
      <c r="DK124" s="765"/>
      <c r="DL124" s="766">
        <v>532527</v>
      </c>
      <c r="DM124" s="764"/>
      <c r="DN124" s="764"/>
      <c r="DO124" s="764"/>
      <c r="DP124" s="765"/>
      <c r="DQ124" s="766">
        <v>452920</v>
      </c>
      <c r="DR124" s="764"/>
      <c r="DS124" s="764"/>
      <c r="DT124" s="764"/>
      <c r="DU124" s="765"/>
      <c r="DV124" s="848">
        <v>3</v>
      </c>
      <c r="DW124" s="849"/>
      <c r="DX124" s="849"/>
      <c r="DY124" s="849"/>
      <c r="DZ124" s="850"/>
    </row>
    <row r="125" spans="1:130" s="230" customFormat="1" ht="26.25" customHeight="1" x14ac:dyDescent="0.15">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123110</v>
      </c>
      <c r="AB128" s="801"/>
      <c r="AC128" s="801"/>
      <c r="AD128" s="801"/>
      <c r="AE128" s="802"/>
      <c r="AF128" s="803">
        <v>61939</v>
      </c>
      <c r="AG128" s="801"/>
      <c r="AH128" s="801"/>
      <c r="AI128" s="801"/>
      <c r="AJ128" s="802"/>
      <c r="AK128" s="803">
        <v>59624</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12.59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18252761</v>
      </c>
      <c r="AB129" s="780"/>
      <c r="AC129" s="780"/>
      <c r="AD129" s="780"/>
      <c r="AE129" s="781"/>
      <c r="AF129" s="782">
        <v>17774983</v>
      </c>
      <c r="AG129" s="780"/>
      <c r="AH129" s="780"/>
      <c r="AI129" s="780"/>
      <c r="AJ129" s="781"/>
      <c r="AK129" s="782">
        <v>18010649</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17.59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2864208</v>
      </c>
      <c r="AB130" s="780"/>
      <c r="AC130" s="780"/>
      <c r="AD130" s="780"/>
      <c r="AE130" s="781"/>
      <c r="AF130" s="782">
        <v>2931872</v>
      </c>
      <c r="AG130" s="780"/>
      <c r="AH130" s="780"/>
      <c r="AI130" s="780"/>
      <c r="AJ130" s="781"/>
      <c r="AK130" s="782">
        <v>3098440</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10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15388553</v>
      </c>
      <c r="AB131" s="764"/>
      <c r="AC131" s="764"/>
      <c r="AD131" s="764"/>
      <c r="AE131" s="765"/>
      <c r="AF131" s="766">
        <v>14843111</v>
      </c>
      <c r="AG131" s="764"/>
      <c r="AH131" s="764"/>
      <c r="AI131" s="764"/>
      <c r="AJ131" s="765"/>
      <c r="AK131" s="766">
        <v>14912209</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11.1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8.8218235979999999</v>
      </c>
      <c r="AB132" s="745"/>
      <c r="AC132" s="745"/>
      <c r="AD132" s="745"/>
      <c r="AE132" s="746"/>
      <c r="AF132" s="747">
        <v>10.316590639999999</v>
      </c>
      <c r="AG132" s="745"/>
      <c r="AH132" s="745"/>
      <c r="AI132" s="745"/>
      <c r="AJ132" s="746"/>
      <c r="AK132" s="747">
        <v>10.868356260000001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8.3000000000000007</v>
      </c>
      <c r="AB133" s="724"/>
      <c r="AC133" s="724"/>
      <c r="AD133" s="724"/>
      <c r="AE133" s="725"/>
      <c r="AF133" s="723">
        <v>9.1</v>
      </c>
      <c r="AG133" s="724"/>
      <c r="AH133" s="724"/>
      <c r="AI133" s="724"/>
      <c r="AJ133" s="725"/>
      <c r="AK133" s="723">
        <v>10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0JI6+7OSq/JsbvTb1evwGsVs5ZiJzkEng6cu52cL5ceq/V/hDmLDoltOzfrjAHcpkKZ5dgz8rnraP+ogXjfhg==" saltValue="fC1BTLoZ8iTetSBIbzrx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4"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CGybtkaufVMNKF7CFvvxYUH0EjRU/wvLpXtK9GO1coIPVz6uQ/f+lzmAEGx3lv8q6IZJt2jWT7OoEidoxeRUg==" saltValue="WtLHCDpkAW32R613t5Et9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DIENqHB8vJfg3sppLgwnycooagbPgIyDuf1xtFAnp4NrNvBaMd+h+LQhvZD2asqPC63PCodiXzWI5V0fO9KQ==" saltValue="AoxdwpfvzwLaG8WKj7ien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5569908</v>
      </c>
      <c r="AP9" s="281">
        <v>118848</v>
      </c>
      <c r="AQ9" s="282">
        <v>66486</v>
      </c>
      <c r="AR9" s="283">
        <v>78.8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1055075</v>
      </c>
      <c r="AP10" s="284">
        <v>22513</v>
      </c>
      <c r="AQ10" s="285">
        <v>6147</v>
      </c>
      <c r="AR10" s="286">
        <v>266.2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40237</v>
      </c>
      <c r="AP11" s="284">
        <v>859</v>
      </c>
      <c r="AQ11" s="285">
        <v>1219</v>
      </c>
      <c r="AR11" s="286">
        <v>-29.5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9</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1053548</v>
      </c>
      <c r="AP13" s="284">
        <v>22480</v>
      </c>
      <c r="AQ13" s="285">
        <v>2955</v>
      </c>
      <c r="AR13" s="286">
        <v>660.7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4391</v>
      </c>
      <c r="AP14" s="284">
        <v>94</v>
      </c>
      <c r="AQ14" s="285">
        <v>1434</v>
      </c>
      <c r="AR14" s="286">
        <v>-93.4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-388474</v>
      </c>
      <c r="AP15" s="284">
        <v>-8289</v>
      </c>
      <c r="AQ15" s="285">
        <v>-3102</v>
      </c>
      <c r="AR15" s="286">
        <v>167.2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7334685</v>
      </c>
      <c r="AP16" s="284">
        <v>156503</v>
      </c>
      <c r="AQ16" s="285">
        <v>75147</v>
      </c>
      <c r="AR16" s="286">
        <v>108.3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11.14</v>
      </c>
      <c r="AP21" s="298">
        <v>6.62</v>
      </c>
      <c r="AQ21" s="299">
        <v>4.5199999999999996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94.7</v>
      </c>
      <c r="AP22" s="303">
        <v>98.3</v>
      </c>
      <c r="AQ22" s="304">
        <v>-3.6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3969289</v>
      </c>
      <c r="AP32" s="312">
        <v>84694</v>
      </c>
      <c r="AQ32" s="313">
        <v>34847</v>
      </c>
      <c r="AR32" s="314">
        <v>143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5</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788204</v>
      </c>
      <c r="AP35" s="312">
        <v>16818</v>
      </c>
      <c r="AQ35" s="313">
        <v>8260</v>
      </c>
      <c r="AR35" s="314">
        <v>103.6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16920</v>
      </c>
      <c r="AP36" s="312">
        <v>361</v>
      </c>
      <c r="AQ36" s="313">
        <v>1689</v>
      </c>
      <c r="AR36" s="314">
        <v>-78.599999999999994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4191</v>
      </c>
      <c r="AP37" s="312">
        <v>89</v>
      </c>
      <c r="AQ37" s="313">
        <v>748</v>
      </c>
      <c r="AR37" s="314">
        <v>-88.1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v>172</v>
      </c>
      <c r="AP38" s="315">
        <v>4</v>
      </c>
      <c r="AQ38" s="316">
        <v>1</v>
      </c>
      <c r="AR38" s="304">
        <v>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-59624</v>
      </c>
      <c r="AP39" s="312">
        <v>-1272</v>
      </c>
      <c r="AQ39" s="313">
        <v>-5762</v>
      </c>
      <c r="AR39" s="314">
        <v>-77.900000000000006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-3098440</v>
      </c>
      <c r="AP40" s="312">
        <v>-66113</v>
      </c>
      <c r="AQ40" s="313">
        <v>-27609</v>
      </c>
      <c r="AR40" s="314">
        <v>139.5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1620712</v>
      </c>
      <c r="AP41" s="312">
        <v>34582</v>
      </c>
      <c r="AQ41" s="313">
        <v>12179</v>
      </c>
      <c r="AR41" s="314">
        <v>183.9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7348876</v>
      </c>
      <c r="AN51" s="334">
        <v>142024</v>
      </c>
      <c r="AO51" s="335">
        <v>-36.6</v>
      </c>
      <c r="AP51" s="336">
        <v>62383</v>
      </c>
      <c r="AQ51" s="337">
        <v>14.1</v>
      </c>
      <c r="AR51" s="338">
        <v>-50.7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3838314</v>
      </c>
      <c r="AN52" s="342">
        <v>74179</v>
      </c>
      <c r="AO52" s="343">
        <v>-28.5</v>
      </c>
      <c r="AP52" s="344">
        <v>35325</v>
      </c>
      <c r="AQ52" s="345">
        <v>7.6</v>
      </c>
      <c r="AR52" s="346">
        <v>-36.1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6803585</v>
      </c>
      <c r="AN53" s="334">
        <v>134559</v>
      </c>
      <c r="AO53" s="335">
        <v>-5.3</v>
      </c>
      <c r="AP53" s="336">
        <v>63812</v>
      </c>
      <c r="AQ53" s="337">
        <v>2.2999999999999998</v>
      </c>
      <c r="AR53" s="338">
        <v>-7.6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3501170</v>
      </c>
      <c r="AN54" s="342">
        <v>69245</v>
      </c>
      <c r="AO54" s="343">
        <v>-6.7</v>
      </c>
      <c r="AP54" s="344">
        <v>33848</v>
      </c>
      <c r="AQ54" s="345">
        <v>-4.2</v>
      </c>
      <c r="AR54" s="346">
        <v>-2.5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4577971</v>
      </c>
      <c r="AN55" s="334">
        <v>92908</v>
      </c>
      <c r="AO55" s="335">
        <v>-31</v>
      </c>
      <c r="AP55" s="336">
        <v>45945</v>
      </c>
      <c r="AQ55" s="337">
        <v>-28</v>
      </c>
      <c r="AR55" s="338">
        <v>-3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2522040</v>
      </c>
      <c r="AN56" s="342">
        <v>51184</v>
      </c>
      <c r="AO56" s="343">
        <v>-26.1</v>
      </c>
      <c r="AP56" s="344">
        <v>25180</v>
      </c>
      <c r="AQ56" s="345">
        <v>-25.6</v>
      </c>
      <c r="AR56" s="346">
        <v>-0.5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3605456</v>
      </c>
      <c r="AN57" s="334">
        <v>75054</v>
      </c>
      <c r="AO57" s="335">
        <v>-19.2</v>
      </c>
      <c r="AP57" s="336">
        <v>44475</v>
      </c>
      <c r="AQ57" s="337">
        <v>-3.2</v>
      </c>
      <c r="AR57" s="338">
        <v>-16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2010310</v>
      </c>
      <c r="AN58" s="342">
        <v>41848</v>
      </c>
      <c r="AO58" s="343">
        <v>-18.2</v>
      </c>
      <c r="AP58" s="344">
        <v>24780</v>
      </c>
      <c r="AQ58" s="345">
        <v>-1.6</v>
      </c>
      <c r="AR58" s="346">
        <v>-16.600000000000001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3340649</v>
      </c>
      <c r="AN59" s="334">
        <v>71281</v>
      </c>
      <c r="AO59" s="335">
        <v>-5</v>
      </c>
      <c r="AP59" s="336">
        <v>45982</v>
      </c>
      <c r="AQ59" s="337">
        <v>3.4</v>
      </c>
      <c r="AR59" s="338">
        <v>-8.4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1834699</v>
      </c>
      <c r="AN60" s="342">
        <v>39148</v>
      </c>
      <c r="AO60" s="343">
        <v>-6.5</v>
      </c>
      <c r="AP60" s="344">
        <v>25583</v>
      </c>
      <c r="AQ60" s="345">
        <v>3.2</v>
      </c>
      <c r="AR60" s="346">
        <v>-9.6999999999999993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5135307</v>
      </c>
      <c r="AN61" s="349">
        <v>103165</v>
      </c>
      <c r="AO61" s="350">
        <v>-19.399999999999999</v>
      </c>
      <c r="AP61" s="351">
        <v>52519</v>
      </c>
      <c r="AQ61" s="352">
        <v>-2.2999999999999998</v>
      </c>
      <c r="AR61" s="338">
        <v>-17.100000000000001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2741307</v>
      </c>
      <c r="AN62" s="342">
        <v>55121</v>
      </c>
      <c r="AO62" s="343">
        <v>-17.2</v>
      </c>
      <c r="AP62" s="344">
        <v>28943</v>
      </c>
      <c r="AQ62" s="345">
        <v>-4.0999999999999996</v>
      </c>
      <c r="AR62" s="346">
        <v>-13.1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IedCsabyi1EIstLCO2DnuxSZdOhZGIpy7r+htp30WMqi1o9LzRQotoS6Y/wWifnfcyVMahipp2KDtT+OFjyvQ==" saltValue="an3HhLJYchwH1uIDLT0V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1" spans="125:125" ht="13.5" hidden="1" customHeight="1" x14ac:dyDescent="0.15">
      <c r="DU121" s="259"/>
    </row>
  </sheetData>
  <sheetProtection algorithmName="SHA-512" hashValue="1t64FjHc7mH+wOA/94UCMmmgREH1rUuNTVc0CzvF/Bf9h8mhSnH2ikowsyoG7Mk/ovXASkvu/mlh1PzMkK95uw==" saltValue="LAjNKXRgL7M3CYxHFjubZ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OD7S5PS49D6hgtkvpZ3P6HFOIox2PuBwODmA/jj9pUFGP6RvYnxHh/p8LjX1QlK2HhYfNrEueY4Xb9Q8gSXOAA==" saltValue="W1P0SfVzWasirg/7O8Qcg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39.08</v>
      </c>
      <c r="G47" s="12">
        <v>36.119999999999997</v>
      </c>
      <c r="H47" s="12">
        <v>38.97</v>
      </c>
      <c r="I47" s="12">
        <v>37.93</v>
      </c>
      <c r="J47" s="13">
        <v>33.479999999999997</v>
      </c>
    </row>
    <row r="48" spans="2:10" ht="57.75" customHeight="1" x14ac:dyDescent="0.15">
      <c r="B48" s="14"/>
      <c r="C48" s="1141" t="s">
        <v>4</v>
      </c>
      <c r="D48" s="1141"/>
      <c r="E48" s="1142"/>
      <c r="F48" s="15">
        <v>6.82</v>
      </c>
      <c r="G48" s="16">
        <v>8.61</v>
      </c>
      <c r="H48" s="16">
        <v>6.33</v>
      </c>
      <c r="I48" s="16">
        <v>5.91</v>
      </c>
      <c r="J48" s="17">
        <v>9.76</v>
      </c>
    </row>
    <row r="49" spans="2:10" ht="57.75" customHeight="1" thickBot="1" x14ac:dyDescent="0.2">
      <c r="B49" s="18"/>
      <c r="C49" s="1143" t="s">
        <v>5</v>
      </c>
      <c r="D49" s="1143"/>
      <c r="E49" s="1144"/>
      <c r="F49" s="19" t="s">
        <v>538</v>
      </c>
      <c r="G49" s="20">
        <v>0.16</v>
      </c>
      <c r="H49" s="20">
        <v>12.44</v>
      </c>
      <c r="I49" s="20" t="s">
        <v>539</v>
      </c>
      <c r="J49" s="21">
        <v>0.56000000000000005</v>
      </c>
    </row>
    <row r="50" spans="2:10" x14ac:dyDescent="0.15"/>
  </sheetData>
  <sheetProtection algorithmName="SHA-512" hashValue="bq51U6zUzMh4STa21eltWXbJXMTC4wOdzHzHmzwMq5x/mE9U4B3Zkh8j39YYLfRNJzwLpK6MQqYgIlMCApkcyA==" saltValue="vb+oXtDzUiLCG30D/dK4i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540</v>
      </c>
      <c r="D34" s="1151"/>
      <c r="E34" s="1152"/>
      <c r="F34" s="32">
        <v>6.82</v>
      </c>
      <c r="G34" s="33">
        <v>8.58</v>
      </c>
      <c r="H34" s="33">
        <v>6.31</v>
      </c>
      <c r="I34" s="33">
        <v>5.9</v>
      </c>
      <c r="J34" s="34">
        <v>9.7200000000000006</v>
      </c>
      <c r="K34" s="22"/>
      <c r="L34" s="22"/>
      <c r="M34" s="22"/>
      <c r="N34" s="22"/>
      <c r="O34" s="22"/>
      <c r="P34" s="22"/>
    </row>
    <row r="35" spans="1:16" ht="39" customHeight="1" x14ac:dyDescent="0.15">
      <c r="A35" s="22"/>
      <c r="B35" s="35"/>
      <c r="C35" s="1145" t="s">
        <v>541</v>
      </c>
      <c r="D35" s="1146"/>
      <c r="E35" s="1147"/>
      <c r="F35" s="36">
        <v>7.74</v>
      </c>
      <c r="G35" s="37">
        <v>8.3000000000000007</v>
      </c>
      <c r="H35" s="37">
        <v>8.24</v>
      </c>
      <c r="I35" s="37">
        <v>8.3699999999999992</v>
      </c>
      <c r="J35" s="38">
        <v>7.37</v>
      </c>
      <c r="K35" s="22"/>
      <c r="L35" s="22"/>
      <c r="M35" s="22"/>
      <c r="N35" s="22"/>
      <c r="O35" s="22"/>
      <c r="P35" s="22"/>
    </row>
    <row r="36" spans="1:16" ht="39" customHeight="1" x14ac:dyDescent="0.15">
      <c r="A36" s="22"/>
      <c r="B36" s="35"/>
      <c r="C36" s="1145" t="s">
        <v>542</v>
      </c>
      <c r="D36" s="1146"/>
      <c r="E36" s="1147"/>
      <c r="F36" s="36">
        <v>3.79</v>
      </c>
      <c r="G36" s="37">
        <v>2.97</v>
      </c>
      <c r="H36" s="37">
        <v>2.2999999999999998</v>
      </c>
      <c r="I36" s="37">
        <v>2.17</v>
      </c>
      <c r="J36" s="38">
        <v>2.4300000000000002</v>
      </c>
      <c r="K36" s="22"/>
      <c r="L36" s="22"/>
      <c r="M36" s="22"/>
      <c r="N36" s="22"/>
      <c r="O36" s="22"/>
      <c r="P36" s="22"/>
    </row>
    <row r="37" spans="1:16" ht="39" customHeight="1" x14ac:dyDescent="0.15">
      <c r="A37" s="22"/>
      <c r="B37" s="35"/>
      <c r="C37" s="1145" t="s">
        <v>543</v>
      </c>
      <c r="D37" s="1146"/>
      <c r="E37" s="1147"/>
      <c r="F37" s="36">
        <v>1.62</v>
      </c>
      <c r="G37" s="37">
        <v>1.31</v>
      </c>
      <c r="H37" s="37">
        <v>0.93</v>
      </c>
      <c r="I37" s="37">
        <v>1.1100000000000001</v>
      </c>
      <c r="J37" s="38">
        <v>1.33</v>
      </c>
      <c r="K37" s="22"/>
      <c r="L37" s="22"/>
      <c r="M37" s="22"/>
      <c r="N37" s="22"/>
      <c r="O37" s="22"/>
      <c r="P37" s="22"/>
    </row>
    <row r="38" spans="1:16" ht="39" customHeight="1" x14ac:dyDescent="0.15">
      <c r="A38" s="22"/>
      <c r="B38" s="35"/>
      <c r="C38" s="1145" t="s">
        <v>544</v>
      </c>
      <c r="D38" s="1146"/>
      <c r="E38" s="1147"/>
      <c r="F38" s="36">
        <v>0.23</v>
      </c>
      <c r="G38" s="37">
        <v>0.23</v>
      </c>
      <c r="H38" s="37">
        <v>0.26</v>
      </c>
      <c r="I38" s="37">
        <v>0.21</v>
      </c>
      <c r="J38" s="38">
        <v>0.24</v>
      </c>
      <c r="K38" s="22"/>
      <c r="L38" s="22"/>
      <c r="M38" s="22"/>
      <c r="N38" s="22"/>
      <c r="O38" s="22"/>
      <c r="P38" s="22"/>
    </row>
    <row r="39" spans="1:16" ht="39" customHeight="1" x14ac:dyDescent="0.15">
      <c r="A39" s="22"/>
      <c r="B39" s="35"/>
      <c r="C39" s="1145" t="s">
        <v>545</v>
      </c>
      <c r="D39" s="1146"/>
      <c r="E39" s="1147"/>
      <c r="F39" s="36">
        <v>0.16</v>
      </c>
      <c r="G39" s="37">
        <v>0.22</v>
      </c>
      <c r="H39" s="37">
        <v>0.47</v>
      </c>
      <c r="I39" s="37">
        <v>0.06</v>
      </c>
      <c r="J39" s="38">
        <v>0.22</v>
      </c>
      <c r="K39" s="22"/>
      <c r="L39" s="22"/>
      <c r="M39" s="22"/>
      <c r="N39" s="22"/>
      <c r="O39" s="22"/>
      <c r="P39" s="22"/>
    </row>
    <row r="40" spans="1:16" ht="39" customHeight="1" x14ac:dyDescent="0.15">
      <c r="A40" s="22"/>
      <c r="B40" s="35"/>
      <c r="C40" s="1145" t="s">
        <v>546</v>
      </c>
      <c r="D40" s="1146"/>
      <c r="E40" s="1147"/>
      <c r="F40" s="36">
        <v>0</v>
      </c>
      <c r="G40" s="37">
        <v>0</v>
      </c>
      <c r="H40" s="37">
        <v>0</v>
      </c>
      <c r="I40" s="37">
        <v>0</v>
      </c>
      <c r="J40" s="38">
        <v>0.09</v>
      </c>
      <c r="K40" s="22"/>
      <c r="L40" s="22"/>
      <c r="M40" s="22"/>
      <c r="N40" s="22"/>
      <c r="O40" s="22"/>
      <c r="P40" s="22"/>
    </row>
    <row r="41" spans="1:16" ht="39" customHeight="1" x14ac:dyDescent="0.15">
      <c r="A41" s="22"/>
      <c r="B41" s="35"/>
      <c r="C41" s="1145" t="s">
        <v>547</v>
      </c>
      <c r="D41" s="1146"/>
      <c r="E41" s="1147"/>
      <c r="F41" s="36">
        <v>0</v>
      </c>
      <c r="G41" s="37">
        <v>0.02</v>
      </c>
      <c r="H41" s="37">
        <v>0.01</v>
      </c>
      <c r="I41" s="37">
        <v>0</v>
      </c>
      <c r="J41" s="38">
        <v>0.04</v>
      </c>
      <c r="K41" s="22"/>
      <c r="L41" s="22"/>
      <c r="M41" s="22"/>
      <c r="N41" s="22"/>
      <c r="O41" s="22"/>
      <c r="P41" s="22"/>
    </row>
    <row r="42" spans="1:16" ht="39" customHeight="1" x14ac:dyDescent="0.15">
      <c r="A42" s="22"/>
      <c r="B42" s="39"/>
      <c r="C42" s="1145" t="s">
        <v>548</v>
      </c>
      <c r="D42" s="1146"/>
      <c r="E42" s="1147"/>
      <c r="F42" s="36" t="s">
        <v>495</v>
      </c>
      <c r="G42" s="37" t="s">
        <v>495</v>
      </c>
      <c r="H42" s="37" t="s">
        <v>495</v>
      </c>
      <c r="I42" s="37" t="s">
        <v>495</v>
      </c>
      <c r="J42" s="38" t="s">
        <v>495</v>
      </c>
      <c r="K42" s="22"/>
      <c r="L42" s="22"/>
      <c r="M42" s="22"/>
      <c r="N42" s="22"/>
      <c r="O42" s="22"/>
      <c r="P42" s="22"/>
    </row>
    <row r="43" spans="1:16" ht="39" customHeight="1" thickBot="1" x14ac:dyDescent="0.2">
      <c r="A43" s="22"/>
      <c r="B43" s="40"/>
      <c r="C43" s="1148" t="s">
        <v>549</v>
      </c>
      <c r="D43" s="1149"/>
      <c r="E43" s="1150"/>
      <c r="F43" s="41">
        <v>0.03</v>
      </c>
      <c r="G43" s="42">
        <v>0.03</v>
      </c>
      <c r="H43" s="42">
        <v>0.04</v>
      </c>
      <c r="I43" s="42">
        <v>0.01</v>
      </c>
      <c r="J43" s="43">
        <v>0.06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Q3jwhWIwVAL2qL5RvSTUKxlMJix+0xjRGw2uRykqPqRalJ8iPFTvktdxJUi2JGdzt5dN2slJ4r9Omwd73c05w==" saltValue="RCoxaiE1B0887Ur4JKqD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3117</v>
      </c>
      <c r="L45" s="60">
        <v>3256</v>
      </c>
      <c r="M45" s="60">
        <v>3627</v>
      </c>
      <c r="N45" s="60">
        <v>3803</v>
      </c>
      <c r="O45" s="61">
        <v>3969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15">
      <c r="A48" s="48"/>
      <c r="B48" s="1178"/>
      <c r="C48" s="1179"/>
      <c r="D48" s="62"/>
      <c r="E48" s="1155" t="s">
        <v>13</v>
      </c>
      <c r="F48" s="1155"/>
      <c r="G48" s="1155"/>
      <c r="H48" s="1155"/>
      <c r="I48" s="1155"/>
      <c r="J48" s="1156"/>
      <c r="K48" s="63">
        <v>655</v>
      </c>
      <c r="L48" s="64">
        <v>732</v>
      </c>
      <c r="M48" s="64">
        <v>693</v>
      </c>
      <c r="N48" s="64">
        <v>698</v>
      </c>
      <c r="O48" s="65">
        <v>788</v>
      </c>
      <c r="P48" s="48"/>
      <c r="Q48" s="48"/>
      <c r="R48" s="48"/>
      <c r="S48" s="48"/>
      <c r="T48" s="48"/>
      <c r="U48" s="48"/>
    </row>
    <row r="49" spans="1:21" ht="30.75" customHeight="1" x14ac:dyDescent="0.15">
      <c r="A49" s="48"/>
      <c r="B49" s="1178"/>
      <c r="C49" s="1179"/>
      <c r="D49" s="62"/>
      <c r="E49" s="1155" t="s">
        <v>14</v>
      </c>
      <c r="F49" s="1155"/>
      <c r="G49" s="1155"/>
      <c r="H49" s="1155"/>
      <c r="I49" s="1155"/>
      <c r="J49" s="1156"/>
      <c r="K49" s="63">
        <v>20</v>
      </c>
      <c r="L49" s="64">
        <v>19</v>
      </c>
      <c r="M49" s="64">
        <v>19</v>
      </c>
      <c r="N49" s="64">
        <v>19</v>
      </c>
      <c r="O49" s="65">
        <v>17</v>
      </c>
      <c r="P49" s="48"/>
      <c r="Q49" s="48"/>
      <c r="R49" s="48"/>
      <c r="S49" s="48"/>
      <c r="T49" s="48"/>
      <c r="U49" s="48"/>
    </row>
    <row r="50" spans="1:21" ht="30.75" customHeight="1" x14ac:dyDescent="0.15">
      <c r="A50" s="48"/>
      <c r="B50" s="1178"/>
      <c r="C50" s="1179"/>
      <c r="D50" s="62"/>
      <c r="E50" s="1155" t="s">
        <v>15</v>
      </c>
      <c r="F50" s="1155"/>
      <c r="G50" s="1155"/>
      <c r="H50" s="1155"/>
      <c r="I50" s="1155"/>
      <c r="J50" s="1156"/>
      <c r="K50" s="63">
        <v>11</v>
      </c>
      <c r="L50" s="64">
        <v>7</v>
      </c>
      <c r="M50" s="64">
        <v>6</v>
      </c>
      <c r="N50" s="64">
        <v>5</v>
      </c>
      <c r="O50" s="65">
        <v>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2619</v>
      </c>
      <c r="L52" s="64">
        <v>2794</v>
      </c>
      <c r="M52" s="64">
        <v>2987</v>
      </c>
      <c r="N52" s="64">
        <v>2994</v>
      </c>
      <c r="O52" s="65">
        <v>3158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1184</v>
      </c>
      <c r="L53" s="69">
        <v>1220</v>
      </c>
      <c r="M53" s="69">
        <v>1358</v>
      </c>
      <c r="N53" s="69">
        <v>1531</v>
      </c>
      <c r="O53" s="70">
        <v>1620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ys+XTuVQV5zNsEDjzUY9VWiCFVMtVP6ykM7/Tb3N/7LYA4Cmby8sQkejikqHG4OMkX+2xbfENg+5zgxk4wYMg==" saltValue="NhulGMbsfzvOhCEChbga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96" t="s">
        <v>30</v>
      </c>
      <c r="C41" s="1197"/>
      <c r="D41" s="105"/>
      <c r="E41" s="1198" t="s">
        <v>31</v>
      </c>
      <c r="F41" s="1198"/>
      <c r="G41" s="1198"/>
      <c r="H41" s="1199"/>
      <c r="I41" s="355">
        <v>45106</v>
      </c>
      <c r="J41" s="356">
        <v>46961</v>
      </c>
      <c r="K41" s="356">
        <v>45367</v>
      </c>
      <c r="L41" s="356">
        <v>44578</v>
      </c>
      <c r="M41" s="357">
        <v>43194</v>
      </c>
    </row>
    <row r="42" spans="2:13" ht="27.75" customHeight="1" x14ac:dyDescent="0.15">
      <c r="B42" s="1186"/>
      <c r="C42" s="1187"/>
      <c r="D42" s="106"/>
      <c r="E42" s="1190" t="s">
        <v>32</v>
      </c>
      <c r="F42" s="1190"/>
      <c r="G42" s="1190"/>
      <c r="H42" s="1191"/>
      <c r="I42" s="358">
        <v>27</v>
      </c>
      <c r="J42" s="359">
        <v>20</v>
      </c>
      <c r="K42" s="359">
        <v>15</v>
      </c>
      <c r="L42" s="359">
        <v>10</v>
      </c>
      <c r="M42" s="360">
        <v>6</v>
      </c>
    </row>
    <row r="43" spans="2:13" ht="27.75" customHeight="1" x14ac:dyDescent="0.15">
      <c r="B43" s="1186"/>
      <c r="C43" s="1187"/>
      <c r="D43" s="106"/>
      <c r="E43" s="1190" t="s">
        <v>33</v>
      </c>
      <c r="F43" s="1190"/>
      <c r="G43" s="1190"/>
      <c r="H43" s="1191"/>
      <c r="I43" s="358">
        <v>6433</v>
      </c>
      <c r="J43" s="359">
        <v>6585</v>
      </c>
      <c r="K43" s="359">
        <v>6074</v>
      </c>
      <c r="L43" s="359">
        <v>6094</v>
      </c>
      <c r="M43" s="360">
        <v>5997</v>
      </c>
    </row>
    <row r="44" spans="2:13" ht="27.75" customHeight="1" x14ac:dyDescent="0.15">
      <c r="B44" s="1186"/>
      <c r="C44" s="1187"/>
      <c r="D44" s="106"/>
      <c r="E44" s="1190" t="s">
        <v>34</v>
      </c>
      <c r="F44" s="1190"/>
      <c r="G44" s="1190"/>
      <c r="H44" s="1191"/>
      <c r="I44" s="358">
        <v>89</v>
      </c>
      <c r="J44" s="359">
        <v>72</v>
      </c>
      <c r="K44" s="359">
        <v>54</v>
      </c>
      <c r="L44" s="359">
        <v>36</v>
      </c>
      <c r="M44" s="360">
        <v>19</v>
      </c>
    </row>
    <row r="45" spans="2:13" ht="27.75" customHeight="1" x14ac:dyDescent="0.15">
      <c r="B45" s="1186"/>
      <c r="C45" s="1187"/>
      <c r="D45" s="106"/>
      <c r="E45" s="1190" t="s">
        <v>35</v>
      </c>
      <c r="F45" s="1190"/>
      <c r="G45" s="1190"/>
      <c r="H45" s="1191"/>
      <c r="I45" s="358">
        <v>4437</v>
      </c>
      <c r="J45" s="359">
        <v>4261</v>
      </c>
      <c r="K45" s="359">
        <v>4128</v>
      </c>
      <c r="L45" s="359">
        <v>4011</v>
      </c>
      <c r="M45" s="360">
        <v>4056</v>
      </c>
    </row>
    <row r="46" spans="2:13" ht="27.75" customHeight="1" x14ac:dyDescent="0.15">
      <c r="B46" s="1186"/>
      <c r="C46" s="1187"/>
      <c r="D46" s="107"/>
      <c r="E46" s="1190" t="s">
        <v>36</v>
      </c>
      <c r="F46" s="1190"/>
      <c r="G46" s="1190"/>
      <c r="H46" s="1191"/>
      <c r="I46" s="358" t="s">
        <v>495</v>
      </c>
      <c r="J46" s="359" t="s">
        <v>495</v>
      </c>
      <c r="K46" s="359" t="s">
        <v>495</v>
      </c>
      <c r="L46" s="359" t="s">
        <v>495</v>
      </c>
      <c r="M46" s="360" t="s">
        <v>495</v>
      </c>
    </row>
    <row r="47" spans="2:13" ht="27.75" customHeight="1" x14ac:dyDescent="0.15">
      <c r="B47" s="1186"/>
      <c r="C47" s="1187"/>
      <c r="D47" s="108"/>
      <c r="E47" s="1200" t="s">
        <v>37</v>
      </c>
      <c r="F47" s="1201"/>
      <c r="G47" s="1201"/>
      <c r="H47" s="1202"/>
      <c r="I47" s="358" t="s">
        <v>495</v>
      </c>
      <c r="J47" s="359" t="s">
        <v>495</v>
      </c>
      <c r="K47" s="359" t="s">
        <v>495</v>
      </c>
      <c r="L47" s="359" t="s">
        <v>495</v>
      </c>
      <c r="M47" s="360" t="s">
        <v>495</v>
      </c>
    </row>
    <row r="48" spans="2:13" ht="27.75" customHeight="1" x14ac:dyDescent="0.15">
      <c r="B48" s="1186"/>
      <c r="C48" s="1187"/>
      <c r="D48" s="106"/>
      <c r="E48" s="1190" t="s">
        <v>38</v>
      </c>
      <c r="F48" s="1190"/>
      <c r="G48" s="1190"/>
      <c r="H48" s="1191"/>
      <c r="I48" s="358" t="s">
        <v>495</v>
      </c>
      <c r="J48" s="359" t="s">
        <v>495</v>
      </c>
      <c r="K48" s="359" t="s">
        <v>495</v>
      </c>
      <c r="L48" s="359" t="s">
        <v>495</v>
      </c>
      <c r="M48" s="360" t="s">
        <v>495</v>
      </c>
    </row>
    <row r="49" spans="2:13" ht="27.75" customHeight="1" x14ac:dyDescent="0.15">
      <c r="B49" s="1188"/>
      <c r="C49" s="1189"/>
      <c r="D49" s="106"/>
      <c r="E49" s="1190" t="s">
        <v>39</v>
      </c>
      <c r="F49" s="1190"/>
      <c r="G49" s="1190"/>
      <c r="H49" s="1191"/>
      <c r="I49" s="358" t="s">
        <v>495</v>
      </c>
      <c r="J49" s="359" t="s">
        <v>495</v>
      </c>
      <c r="K49" s="359" t="s">
        <v>495</v>
      </c>
      <c r="L49" s="359" t="s">
        <v>495</v>
      </c>
      <c r="M49" s="360" t="s">
        <v>495</v>
      </c>
    </row>
    <row r="50" spans="2:13" ht="27.75" customHeight="1" x14ac:dyDescent="0.15">
      <c r="B50" s="1184" t="s">
        <v>40</v>
      </c>
      <c r="C50" s="1185"/>
      <c r="D50" s="109"/>
      <c r="E50" s="1190" t="s">
        <v>41</v>
      </c>
      <c r="F50" s="1190"/>
      <c r="G50" s="1190"/>
      <c r="H50" s="1191"/>
      <c r="I50" s="358">
        <v>14351</v>
      </c>
      <c r="J50" s="359">
        <v>14681</v>
      </c>
      <c r="K50" s="359">
        <v>14029</v>
      </c>
      <c r="L50" s="359">
        <v>14690</v>
      </c>
      <c r="M50" s="360">
        <v>14008</v>
      </c>
    </row>
    <row r="51" spans="2:13" ht="27.75" customHeight="1" x14ac:dyDescent="0.15">
      <c r="B51" s="1186"/>
      <c r="C51" s="1187"/>
      <c r="D51" s="106"/>
      <c r="E51" s="1190" t="s">
        <v>42</v>
      </c>
      <c r="F51" s="1190"/>
      <c r="G51" s="1190"/>
      <c r="H51" s="1191"/>
      <c r="I51" s="358">
        <v>2612</v>
      </c>
      <c r="J51" s="359">
        <v>2576</v>
      </c>
      <c r="K51" s="359">
        <v>443</v>
      </c>
      <c r="L51" s="359">
        <v>494</v>
      </c>
      <c r="M51" s="360">
        <v>273</v>
      </c>
    </row>
    <row r="52" spans="2:13" ht="27.75" customHeight="1" x14ac:dyDescent="0.15">
      <c r="B52" s="1188"/>
      <c r="C52" s="1189"/>
      <c r="D52" s="106"/>
      <c r="E52" s="1190" t="s">
        <v>43</v>
      </c>
      <c r="F52" s="1190"/>
      <c r="G52" s="1190"/>
      <c r="H52" s="1191"/>
      <c r="I52" s="358">
        <v>35650</v>
      </c>
      <c r="J52" s="359">
        <v>37483</v>
      </c>
      <c r="K52" s="359">
        <v>38767</v>
      </c>
      <c r="L52" s="359">
        <v>37748</v>
      </c>
      <c r="M52" s="360">
        <v>37329</v>
      </c>
    </row>
    <row r="53" spans="2:13" ht="27.75" customHeight="1" thickBot="1" x14ac:dyDescent="0.2">
      <c r="B53" s="1192" t="s">
        <v>19</v>
      </c>
      <c r="C53" s="1193"/>
      <c r="D53" s="110"/>
      <c r="E53" s="1194" t="s">
        <v>44</v>
      </c>
      <c r="F53" s="1194"/>
      <c r="G53" s="1194"/>
      <c r="H53" s="1195"/>
      <c r="I53" s="361">
        <v>3480</v>
      </c>
      <c r="J53" s="362">
        <v>3159</v>
      </c>
      <c r="K53" s="362">
        <v>2399</v>
      </c>
      <c r="L53" s="362">
        <v>1796</v>
      </c>
      <c r="M53" s="363">
        <v>1662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dzkcKOx2lyc2pDJX0KRjBp4t1f2c6frZJinOFc1NiRgs/SLIOhraZHATVoYlKcNPCtYfn7k0MEHXAnujz9zCQ==" saltValue="yBYd6UDlEj7hVVj6vTNp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7114</v>
      </c>
      <c r="G55" s="122">
        <v>6742</v>
      </c>
      <c r="H55" s="123">
        <v>6030</v>
      </c>
    </row>
    <row r="56" spans="2:8" ht="52.5" customHeight="1" x14ac:dyDescent="0.15">
      <c r="B56" s="124"/>
      <c r="C56" s="1213" t="s">
        <v>47</v>
      </c>
      <c r="D56" s="1213"/>
      <c r="E56" s="1214"/>
      <c r="F56" s="125">
        <v>3361</v>
      </c>
      <c r="G56" s="125">
        <v>3884</v>
      </c>
      <c r="H56" s="126">
        <v>4094</v>
      </c>
    </row>
    <row r="57" spans="2:8" ht="53.25" customHeight="1" x14ac:dyDescent="0.15">
      <c r="B57" s="124"/>
      <c r="C57" s="1215" t="s">
        <v>48</v>
      </c>
      <c r="D57" s="1215"/>
      <c r="E57" s="1216"/>
      <c r="F57" s="127">
        <v>4540</v>
      </c>
      <c r="G57" s="127">
        <v>4736</v>
      </c>
      <c r="H57" s="128">
        <v>4106</v>
      </c>
    </row>
    <row r="58" spans="2:8" ht="45.75" customHeight="1" x14ac:dyDescent="0.15">
      <c r="B58" s="129"/>
      <c r="C58" s="1203" t="s">
        <v>566</v>
      </c>
      <c r="D58" s="1204"/>
      <c r="E58" s="1205"/>
      <c r="F58" s="130">
        <v>2074</v>
      </c>
      <c r="G58" s="130">
        <v>1644</v>
      </c>
      <c r="H58" s="131">
        <v>1234</v>
      </c>
    </row>
    <row r="59" spans="2:8" ht="45.75" customHeight="1" x14ac:dyDescent="0.15">
      <c r="B59" s="129"/>
      <c r="C59" s="1203" t="s">
        <v>567</v>
      </c>
      <c r="D59" s="1204"/>
      <c r="E59" s="1205"/>
      <c r="F59" s="130">
        <v>936</v>
      </c>
      <c r="G59" s="130">
        <v>871</v>
      </c>
      <c r="H59" s="131">
        <v>1004</v>
      </c>
    </row>
    <row r="60" spans="2:8" ht="45.75" customHeight="1" x14ac:dyDescent="0.15">
      <c r="B60" s="129"/>
      <c r="C60" s="1203" t="s">
        <v>568</v>
      </c>
      <c r="D60" s="1204"/>
      <c r="E60" s="1205"/>
      <c r="F60" s="130">
        <v>388</v>
      </c>
      <c r="G60" s="130">
        <v>1038</v>
      </c>
      <c r="H60" s="131">
        <v>664</v>
      </c>
    </row>
    <row r="61" spans="2:8" ht="45.75" customHeight="1" x14ac:dyDescent="0.15">
      <c r="B61" s="129"/>
      <c r="C61" s="1203" t="s">
        <v>569</v>
      </c>
      <c r="D61" s="1204"/>
      <c r="E61" s="1205"/>
      <c r="F61" s="130">
        <v>229</v>
      </c>
      <c r="G61" s="130">
        <v>229</v>
      </c>
      <c r="H61" s="131">
        <v>229</v>
      </c>
    </row>
    <row r="62" spans="2:8" ht="45.75" customHeight="1" thickBot="1" x14ac:dyDescent="0.2">
      <c r="B62" s="132"/>
      <c r="C62" s="1206" t="s">
        <v>570</v>
      </c>
      <c r="D62" s="1207"/>
      <c r="E62" s="1208"/>
      <c r="F62" s="133">
        <v>130</v>
      </c>
      <c r="G62" s="133">
        <v>110</v>
      </c>
      <c r="H62" s="134">
        <v>186</v>
      </c>
    </row>
    <row r="63" spans="2:8" ht="52.5" customHeight="1" thickBot="1" x14ac:dyDescent="0.2">
      <c r="B63" s="135"/>
      <c r="C63" s="1209" t="s">
        <v>49</v>
      </c>
      <c r="D63" s="1209"/>
      <c r="E63" s="1210"/>
      <c r="F63" s="136">
        <v>15014</v>
      </c>
      <c r="G63" s="136">
        <v>15361</v>
      </c>
      <c r="H63" s="137">
        <v>14230</v>
      </c>
    </row>
    <row r="64" spans="2:8" x14ac:dyDescent="0.15"/>
  </sheetData>
  <sheetProtection algorithmName="SHA-512" hashValue="iqvTxDuHABbPl9smYE9oRgf3PT9ZV4EqiY6gSIg/cPLqSg2dubAU3LmAHfngYPv5wL7nhvhI8gVWxiJUsqP9Zg==" saltValue="FjwC5Kkf9d2bMdZONtIC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142024</v>
      </c>
      <c r="E3" s="156"/>
      <c r="F3" s="157">
        <v>62383</v>
      </c>
      <c r="G3" s="158"/>
      <c r="H3" s="159"/>
    </row>
    <row r="4" spans="1:8" x14ac:dyDescent="0.15">
      <c r="A4" s="160"/>
      <c r="B4" s="161"/>
      <c r="C4" s="162"/>
      <c r="D4" s="163">
        <v>74179</v>
      </c>
      <c r="E4" s="164"/>
      <c r="F4" s="165">
        <v>35325</v>
      </c>
      <c r="G4" s="166"/>
      <c r="H4" s="167"/>
    </row>
    <row r="5" spans="1:8" x14ac:dyDescent="0.15">
      <c r="A5" s="148" t="s">
        <v>527</v>
      </c>
      <c r="B5" s="153"/>
      <c r="C5" s="154"/>
      <c r="D5" s="155">
        <v>134559</v>
      </c>
      <c r="E5" s="156"/>
      <c r="F5" s="157">
        <v>63812</v>
      </c>
      <c r="G5" s="158"/>
      <c r="H5" s="159"/>
    </row>
    <row r="6" spans="1:8" x14ac:dyDescent="0.15">
      <c r="A6" s="160"/>
      <c r="B6" s="161"/>
      <c r="C6" s="162"/>
      <c r="D6" s="163">
        <v>69245</v>
      </c>
      <c r="E6" s="164"/>
      <c r="F6" s="165">
        <v>33848</v>
      </c>
      <c r="G6" s="166"/>
      <c r="H6" s="167"/>
    </row>
    <row r="7" spans="1:8" x14ac:dyDescent="0.15">
      <c r="A7" s="148" t="s">
        <v>528</v>
      </c>
      <c r="B7" s="153"/>
      <c r="C7" s="154"/>
      <c r="D7" s="155">
        <v>92908</v>
      </c>
      <c r="E7" s="156"/>
      <c r="F7" s="157">
        <v>45945</v>
      </c>
      <c r="G7" s="158"/>
      <c r="H7" s="159"/>
    </row>
    <row r="8" spans="1:8" x14ac:dyDescent="0.15">
      <c r="A8" s="160"/>
      <c r="B8" s="161"/>
      <c r="C8" s="162"/>
      <c r="D8" s="163">
        <v>51184</v>
      </c>
      <c r="E8" s="164"/>
      <c r="F8" s="165">
        <v>25180</v>
      </c>
      <c r="G8" s="166"/>
      <c r="H8" s="167"/>
    </row>
    <row r="9" spans="1:8" x14ac:dyDescent="0.15">
      <c r="A9" s="148" t="s">
        <v>529</v>
      </c>
      <c r="B9" s="153"/>
      <c r="C9" s="154"/>
      <c r="D9" s="155">
        <v>75054</v>
      </c>
      <c r="E9" s="156"/>
      <c r="F9" s="157">
        <v>44475</v>
      </c>
      <c r="G9" s="158"/>
      <c r="H9" s="159"/>
    </row>
    <row r="10" spans="1:8" x14ac:dyDescent="0.15">
      <c r="A10" s="160"/>
      <c r="B10" s="161"/>
      <c r="C10" s="162"/>
      <c r="D10" s="163">
        <v>41848</v>
      </c>
      <c r="E10" s="164"/>
      <c r="F10" s="165">
        <v>24780</v>
      </c>
      <c r="G10" s="166"/>
      <c r="H10" s="167"/>
    </row>
    <row r="11" spans="1:8" x14ac:dyDescent="0.15">
      <c r="A11" s="148" t="s">
        <v>530</v>
      </c>
      <c r="B11" s="153"/>
      <c r="C11" s="154"/>
      <c r="D11" s="155">
        <v>71281</v>
      </c>
      <c r="E11" s="156"/>
      <c r="F11" s="157">
        <v>45982</v>
      </c>
      <c r="G11" s="158"/>
      <c r="H11" s="159"/>
    </row>
    <row r="12" spans="1:8" x14ac:dyDescent="0.15">
      <c r="A12" s="160"/>
      <c r="B12" s="161"/>
      <c r="C12" s="168"/>
      <c r="D12" s="163">
        <v>39148</v>
      </c>
      <c r="E12" s="164"/>
      <c r="F12" s="165">
        <v>25583</v>
      </c>
      <c r="G12" s="166"/>
      <c r="H12" s="167"/>
    </row>
    <row r="13" spans="1:8" x14ac:dyDescent="0.15">
      <c r="A13" s="148"/>
      <c r="B13" s="153"/>
      <c r="C13" s="169"/>
      <c r="D13" s="170">
        <v>103165</v>
      </c>
      <c r="E13" s="171"/>
      <c r="F13" s="172">
        <v>52519</v>
      </c>
      <c r="G13" s="173"/>
      <c r="H13" s="159"/>
    </row>
    <row r="14" spans="1:8" x14ac:dyDescent="0.15">
      <c r="A14" s="160"/>
      <c r="B14" s="161"/>
      <c r="C14" s="162"/>
      <c r="D14" s="163">
        <v>55121</v>
      </c>
      <c r="E14" s="164"/>
      <c r="F14" s="165">
        <v>28943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6.82</v>
      </c>
      <c r="C19" s="174">
        <f>ROUND(VALUE(SUBSTITUTE(実質収支比率等に係る経年分析!G$48,"▲","-")),2)</f>
        <v>8.61</v>
      </c>
      <c r="D19" s="174">
        <f>ROUND(VALUE(SUBSTITUTE(実質収支比率等に係る経年分析!H$48,"▲","-")),2)</f>
        <v>6.33</v>
      </c>
      <c r="E19" s="174">
        <f>ROUND(VALUE(SUBSTITUTE(実質収支比率等に係る経年分析!I$48,"▲","-")),2)</f>
        <v>5.91</v>
      </c>
      <c r="F19" s="174">
        <f>ROUND(VALUE(SUBSTITUTE(実質収支比率等に係る経年分析!J$48,"▲","-")),2)</f>
        <v>9.76</v>
      </c>
    </row>
    <row r="20" spans="1:11" x14ac:dyDescent="0.15">
      <c r="A20" s="174" t="s">
        <v>53</v>
      </c>
      <c r="B20" s="174">
        <f>ROUND(VALUE(SUBSTITUTE(実質収支比率等に係る経年分析!F$47,"▲","-")),2)</f>
        <v>39.08</v>
      </c>
      <c r="C20" s="174">
        <f>ROUND(VALUE(SUBSTITUTE(実質収支比率等に係る経年分析!G$47,"▲","-")),2)</f>
        <v>36.119999999999997</v>
      </c>
      <c r="D20" s="174">
        <f>ROUND(VALUE(SUBSTITUTE(実質収支比率等に係る経年分析!H$47,"▲","-")),2)</f>
        <v>38.97</v>
      </c>
      <c r="E20" s="174">
        <f>ROUND(VALUE(SUBSTITUTE(実質収支比率等に係る経年分析!I$47,"▲","-")),2)</f>
        <v>37.93</v>
      </c>
      <c r="F20" s="174">
        <f>ROUND(VALUE(SUBSTITUTE(実質収支比率等に係る経年分析!J$47,"▲","-")),2)</f>
        <v>33.479999999999997</v>
      </c>
    </row>
    <row r="21" spans="1:11" x14ac:dyDescent="0.15">
      <c r="A21" s="174" t="s">
        <v>54</v>
      </c>
      <c r="B21" s="174">
        <f>IF(ISNUMBER(VALUE(SUBSTITUTE(実質収支比率等に係る経年分析!F$49,"▲","-"))),ROUND(VALUE(SUBSTITUTE(実質収支比率等に係る経年分析!F$49,"▲","-")),2),NA())</f>
        <v>-5.72</v>
      </c>
      <c r="C21" s="174">
        <f>IF(ISNUMBER(VALUE(SUBSTITUTE(実質収支比率等に係る経年分析!G$49,"▲","-"))),ROUND(VALUE(SUBSTITUTE(実質収支比率等に係る経年分析!G$49,"▲","-")),2),NA())</f>
        <v>0.16</v>
      </c>
      <c r="D21" s="174">
        <f>IF(ISNUMBER(VALUE(SUBSTITUTE(実質収支比率等に係る経年分析!H$49,"▲","-"))),ROUND(VALUE(SUBSTITUTE(実質収支比率等に係る経年分析!H$49,"▲","-")),2),NA())</f>
        <v>12.44</v>
      </c>
      <c r="E21" s="174">
        <f>IF(ISNUMBER(VALUE(SUBSTITUTE(実質収支比率等に係る経年分析!I$49,"▲","-"))),ROUND(VALUE(SUBSTITUTE(実質収支比率等に係る経年分析!I$49,"▲","-")),2),NA())</f>
        <v>-2.69</v>
      </c>
      <c r="F21" s="174">
        <f>IF(ISNUMBER(VALUE(SUBSTITUTE(実質収支比率等に係る経年分析!J$49,"▲","-"))),ROUND(VALUE(SUBSTITUTE(実質収支比率等に係る経年分析!J$49,"▲","-")),2),NA())</f>
        <v>0.56000000000000005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墓地事業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特定地域生活排水処理事業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15">
      <c r="A32" s="175" t="str">
        <f>IF(連結実質赤字比率に係る赤字・黒字の構成分析!C$38="",NA(),連結実質赤字比率に係る赤字・黒字の構成分析!C$38)</f>
        <v>特定環境保全公共下水道事業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1.1100000000000001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1.33</v>
      </c>
    </row>
    <row r="34" spans="1:16" x14ac:dyDescent="0.15">
      <c r="A34" s="175" t="str">
        <f>IF(連結実質赤字比率に係る赤字・黒字の構成分析!C$36="",NA(),連結実質赤字比率に係る赤字・黒字の構成分析!C$36)</f>
        <v>公共下水道事業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2.4300000000000002</v>
      </c>
    </row>
    <row r="35" spans="1:16" x14ac:dyDescent="0.15">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8.3000000000000007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9.7200000000000006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2619</v>
      </c>
      <c r="E42" s="176"/>
      <c r="F42" s="176"/>
      <c r="G42" s="176">
        <f>'実質公債費比率（分子）の構造'!L$52</f>
        <v>2794</v>
      </c>
      <c r="H42" s="176"/>
      <c r="I42" s="176"/>
      <c r="J42" s="176">
        <f>'実質公債費比率（分子）の構造'!M$52</f>
        <v>2987</v>
      </c>
      <c r="K42" s="176"/>
      <c r="L42" s="176"/>
      <c r="M42" s="176">
        <f>'実質公債費比率（分子）の構造'!N$52</f>
        <v>2994</v>
      </c>
      <c r="N42" s="176"/>
      <c r="O42" s="176"/>
      <c r="P42" s="176">
        <f>'実質公債費比率（分子）の構造'!O$52</f>
        <v>3158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11</v>
      </c>
      <c r="C44" s="176"/>
      <c r="D44" s="176"/>
      <c r="E44" s="176">
        <f>'実質公債費比率（分子）の構造'!L$50</f>
        <v>7</v>
      </c>
      <c r="F44" s="176"/>
      <c r="G44" s="176"/>
      <c r="H44" s="176">
        <f>'実質公債費比率（分子）の構造'!M$50</f>
        <v>6</v>
      </c>
      <c r="I44" s="176"/>
      <c r="J44" s="176"/>
      <c r="K44" s="176">
        <f>'実質公債費比率（分子）の構造'!N$50</f>
        <v>5</v>
      </c>
      <c r="L44" s="176"/>
      <c r="M44" s="176"/>
      <c r="N44" s="176">
        <f>'実質公債費比率（分子）の構造'!O$50</f>
        <v>4</v>
      </c>
      <c r="O44" s="176"/>
      <c r="P44" s="176"/>
    </row>
    <row r="45" spans="1:16" x14ac:dyDescent="0.15">
      <c r="A45" s="176" t="s">
        <v>63</v>
      </c>
      <c r="B45" s="176">
        <f>'実質公債費比率（分子）の構造'!K$49</f>
        <v>20</v>
      </c>
      <c r="C45" s="176"/>
      <c r="D45" s="176"/>
      <c r="E45" s="176">
        <f>'実質公債費比率（分子）の構造'!L$49</f>
        <v>19</v>
      </c>
      <c r="F45" s="176"/>
      <c r="G45" s="176"/>
      <c r="H45" s="176">
        <f>'実質公債費比率（分子）の構造'!M$49</f>
        <v>19</v>
      </c>
      <c r="I45" s="176"/>
      <c r="J45" s="176"/>
      <c r="K45" s="176">
        <f>'実質公債費比率（分子）の構造'!N$49</f>
        <v>19</v>
      </c>
      <c r="L45" s="176"/>
      <c r="M45" s="176"/>
      <c r="N45" s="176">
        <f>'実質公債費比率（分子）の構造'!O$49</f>
        <v>17</v>
      </c>
      <c r="O45" s="176"/>
      <c r="P45" s="176"/>
    </row>
    <row r="46" spans="1:16" x14ac:dyDescent="0.15">
      <c r="A46" s="176" t="s">
        <v>64</v>
      </c>
      <c r="B46" s="176">
        <f>'実質公債費比率（分子）の構造'!K$48</f>
        <v>655</v>
      </c>
      <c r="C46" s="176"/>
      <c r="D46" s="176"/>
      <c r="E46" s="176">
        <f>'実質公債費比率（分子）の構造'!L$48</f>
        <v>732</v>
      </c>
      <c r="F46" s="176"/>
      <c r="G46" s="176"/>
      <c r="H46" s="176">
        <f>'実質公債費比率（分子）の構造'!M$48</f>
        <v>693</v>
      </c>
      <c r="I46" s="176"/>
      <c r="J46" s="176"/>
      <c r="K46" s="176">
        <f>'実質公債費比率（分子）の構造'!N$48</f>
        <v>698</v>
      </c>
      <c r="L46" s="176"/>
      <c r="M46" s="176"/>
      <c r="N46" s="176">
        <f>'実質公債費比率（分子）の構造'!O$48</f>
        <v>788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3117</v>
      </c>
      <c r="C49" s="176"/>
      <c r="D49" s="176"/>
      <c r="E49" s="176">
        <f>'実質公債費比率（分子）の構造'!L$45</f>
        <v>3256</v>
      </c>
      <c r="F49" s="176"/>
      <c r="G49" s="176"/>
      <c r="H49" s="176">
        <f>'実質公債費比率（分子）の構造'!M$45</f>
        <v>3627</v>
      </c>
      <c r="I49" s="176"/>
      <c r="J49" s="176"/>
      <c r="K49" s="176">
        <f>'実質公債費比率（分子）の構造'!N$45</f>
        <v>3803</v>
      </c>
      <c r="L49" s="176"/>
      <c r="M49" s="176"/>
      <c r="N49" s="176">
        <f>'実質公債費比率（分子）の構造'!O$45</f>
        <v>3969</v>
      </c>
      <c r="O49" s="176"/>
      <c r="P49" s="176"/>
    </row>
    <row r="50" spans="1:16" x14ac:dyDescent="0.15">
      <c r="A50" s="176" t="s">
        <v>67</v>
      </c>
      <c r="B50" s="176" t="e">
        <f>NA()</f>
        <v>#N/A</v>
      </c>
      <c r="C50" s="176">
        <f>IF(ISNUMBER('実質公債費比率（分子）の構造'!K$53),'実質公債費比率（分子）の構造'!K$53,NA())</f>
        <v>1184</v>
      </c>
      <c r="D50" s="176" t="e">
        <f>NA()</f>
        <v>#N/A</v>
      </c>
      <c r="E50" s="176" t="e">
        <f>NA()</f>
        <v>#N/A</v>
      </c>
      <c r="F50" s="176">
        <f>IF(ISNUMBER('実質公債費比率（分子）の構造'!L$53),'実質公債費比率（分子）の構造'!L$53,NA())</f>
        <v>1220</v>
      </c>
      <c r="G50" s="176" t="e">
        <f>NA()</f>
        <v>#N/A</v>
      </c>
      <c r="H50" s="176" t="e">
        <f>NA()</f>
        <v>#N/A</v>
      </c>
      <c r="I50" s="176">
        <f>IF(ISNUMBER('実質公債費比率（分子）の構造'!M$53),'実質公債費比率（分子）の構造'!M$53,NA())</f>
        <v>1358</v>
      </c>
      <c r="J50" s="176" t="e">
        <f>NA()</f>
        <v>#N/A</v>
      </c>
      <c r="K50" s="176" t="e">
        <f>NA()</f>
        <v>#N/A</v>
      </c>
      <c r="L50" s="176">
        <f>IF(ISNUMBER('実質公債費比率（分子）の構造'!N$53),'実質公債費比率（分子）の構造'!N$53,NA())</f>
        <v>1531</v>
      </c>
      <c r="M50" s="176" t="e">
        <f>NA()</f>
        <v>#N/A</v>
      </c>
      <c r="N50" s="176" t="e">
        <f>NA()</f>
        <v>#N/A</v>
      </c>
      <c r="O50" s="176">
        <f>IF(ISNUMBER('実質公債費比率（分子）の構造'!O$53),'実質公債費比率（分子）の構造'!O$53,NA())</f>
        <v>1620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35650</v>
      </c>
      <c r="E56" s="175"/>
      <c r="F56" s="175"/>
      <c r="G56" s="175">
        <f>'将来負担比率（分子）の構造'!J$52</f>
        <v>37483</v>
      </c>
      <c r="H56" s="175"/>
      <c r="I56" s="175"/>
      <c r="J56" s="175">
        <f>'将来負担比率（分子）の構造'!K$52</f>
        <v>38767</v>
      </c>
      <c r="K56" s="175"/>
      <c r="L56" s="175"/>
      <c r="M56" s="175">
        <f>'将来負担比率（分子）の構造'!L$52</f>
        <v>37748</v>
      </c>
      <c r="N56" s="175"/>
      <c r="O56" s="175"/>
      <c r="P56" s="175">
        <f>'将来負担比率（分子）の構造'!M$52</f>
        <v>37329</v>
      </c>
    </row>
    <row r="57" spans="1:16" x14ac:dyDescent="0.15">
      <c r="A57" s="175" t="s">
        <v>42</v>
      </c>
      <c r="B57" s="175"/>
      <c r="C57" s="175"/>
      <c r="D57" s="175">
        <f>'将来負担比率（分子）の構造'!I$51</f>
        <v>2612</v>
      </c>
      <c r="E57" s="175"/>
      <c r="F57" s="175"/>
      <c r="G57" s="175">
        <f>'将来負担比率（分子）の構造'!J$51</f>
        <v>2576</v>
      </c>
      <c r="H57" s="175"/>
      <c r="I57" s="175"/>
      <c r="J57" s="175">
        <f>'将来負担比率（分子）の構造'!K$51</f>
        <v>443</v>
      </c>
      <c r="K57" s="175"/>
      <c r="L57" s="175"/>
      <c r="M57" s="175">
        <f>'将来負担比率（分子）の構造'!L$51</f>
        <v>494</v>
      </c>
      <c r="N57" s="175"/>
      <c r="O57" s="175"/>
      <c r="P57" s="175">
        <f>'将来負担比率（分子）の構造'!M$51</f>
        <v>273</v>
      </c>
    </row>
    <row r="58" spans="1:16" x14ac:dyDescent="0.15">
      <c r="A58" s="175" t="s">
        <v>41</v>
      </c>
      <c r="B58" s="175"/>
      <c r="C58" s="175"/>
      <c r="D58" s="175">
        <f>'将来負担比率（分子）の構造'!I$50</f>
        <v>14351</v>
      </c>
      <c r="E58" s="175"/>
      <c r="F58" s="175"/>
      <c r="G58" s="175">
        <f>'将来負担比率（分子）の構造'!J$50</f>
        <v>14681</v>
      </c>
      <c r="H58" s="175"/>
      <c r="I58" s="175"/>
      <c r="J58" s="175">
        <f>'将来負担比率（分子）の構造'!K$50</f>
        <v>14029</v>
      </c>
      <c r="K58" s="175"/>
      <c r="L58" s="175"/>
      <c r="M58" s="175">
        <f>'将来負担比率（分子）の構造'!L$50</f>
        <v>14690</v>
      </c>
      <c r="N58" s="175"/>
      <c r="O58" s="175"/>
      <c r="P58" s="175">
        <f>'将来負担比率（分子）の構造'!M$50</f>
        <v>14008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4437</v>
      </c>
      <c r="C62" s="175"/>
      <c r="D62" s="175"/>
      <c r="E62" s="175">
        <f>'将来負担比率（分子）の構造'!J$45</f>
        <v>4261</v>
      </c>
      <c r="F62" s="175"/>
      <c r="G62" s="175"/>
      <c r="H62" s="175">
        <f>'将来負担比率（分子）の構造'!K$45</f>
        <v>4128</v>
      </c>
      <c r="I62" s="175"/>
      <c r="J62" s="175"/>
      <c r="K62" s="175">
        <f>'将来負担比率（分子）の構造'!L$45</f>
        <v>4011</v>
      </c>
      <c r="L62" s="175"/>
      <c r="M62" s="175"/>
      <c r="N62" s="175">
        <f>'将来負担比率（分子）の構造'!M$45</f>
        <v>4056</v>
      </c>
      <c r="O62" s="175"/>
      <c r="P62" s="175"/>
    </row>
    <row r="63" spans="1:16" x14ac:dyDescent="0.15">
      <c r="A63" s="175" t="s">
        <v>34</v>
      </c>
      <c r="B63" s="175">
        <f>'将来負担比率（分子）の構造'!I$44</f>
        <v>89</v>
      </c>
      <c r="C63" s="175"/>
      <c r="D63" s="175"/>
      <c r="E63" s="175">
        <f>'将来負担比率（分子）の構造'!J$44</f>
        <v>72</v>
      </c>
      <c r="F63" s="175"/>
      <c r="G63" s="175"/>
      <c r="H63" s="175">
        <f>'将来負担比率（分子）の構造'!K$44</f>
        <v>54</v>
      </c>
      <c r="I63" s="175"/>
      <c r="J63" s="175"/>
      <c r="K63" s="175">
        <f>'将来負担比率（分子）の構造'!L$44</f>
        <v>36</v>
      </c>
      <c r="L63" s="175"/>
      <c r="M63" s="175"/>
      <c r="N63" s="175">
        <f>'将来負担比率（分子）の構造'!M$44</f>
        <v>19</v>
      </c>
      <c r="O63" s="175"/>
      <c r="P63" s="175"/>
    </row>
    <row r="64" spans="1:16" x14ac:dyDescent="0.15">
      <c r="A64" s="175" t="s">
        <v>33</v>
      </c>
      <c r="B64" s="175">
        <f>'将来負担比率（分子）の構造'!I$43</f>
        <v>6433</v>
      </c>
      <c r="C64" s="175"/>
      <c r="D64" s="175"/>
      <c r="E64" s="175">
        <f>'将来負担比率（分子）の構造'!J$43</f>
        <v>6585</v>
      </c>
      <c r="F64" s="175"/>
      <c r="G64" s="175"/>
      <c r="H64" s="175">
        <f>'将来負担比率（分子）の構造'!K$43</f>
        <v>6074</v>
      </c>
      <c r="I64" s="175"/>
      <c r="J64" s="175"/>
      <c r="K64" s="175">
        <f>'将来負担比率（分子）の構造'!L$43</f>
        <v>6094</v>
      </c>
      <c r="L64" s="175"/>
      <c r="M64" s="175"/>
      <c r="N64" s="175">
        <f>'将来負担比率（分子）の構造'!M$43</f>
        <v>5997</v>
      </c>
      <c r="O64" s="175"/>
      <c r="P64" s="175"/>
    </row>
    <row r="65" spans="1:16" x14ac:dyDescent="0.15">
      <c r="A65" s="175" t="s">
        <v>32</v>
      </c>
      <c r="B65" s="175">
        <f>'将来負担比率（分子）の構造'!I$42</f>
        <v>27</v>
      </c>
      <c r="C65" s="175"/>
      <c r="D65" s="175"/>
      <c r="E65" s="175">
        <f>'将来負担比率（分子）の構造'!J$42</f>
        <v>20</v>
      </c>
      <c r="F65" s="175"/>
      <c r="G65" s="175"/>
      <c r="H65" s="175">
        <f>'将来負担比率（分子）の構造'!K$42</f>
        <v>15</v>
      </c>
      <c r="I65" s="175"/>
      <c r="J65" s="175"/>
      <c r="K65" s="175">
        <f>'将来負担比率（分子）の構造'!L$42</f>
        <v>10</v>
      </c>
      <c r="L65" s="175"/>
      <c r="M65" s="175"/>
      <c r="N65" s="175">
        <f>'将来負担比率（分子）の構造'!M$42</f>
        <v>6</v>
      </c>
      <c r="O65" s="175"/>
      <c r="P65" s="175"/>
    </row>
    <row r="66" spans="1:16" x14ac:dyDescent="0.15">
      <c r="A66" s="175" t="s">
        <v>31</v>
      </c>
      <c r="B66" s="175">
        <f>'将来負担比率（分子）の構造'!I$41</f>
        <v>45106</v>
      </c>
      <c r="C66" s="175"/>
      <c r="D66" s="175"/>
      <c r="E66" s="175">
        <f>'将来負担比率（分子）の構造'!J$41</f>
        <v>46961</v>
      </c>
      <c r="F66" s="175"/>
      <c r="G66" s="175"/>
      <c r="H66" s="175">
        <f>'将来負担比率（分子）の構造'!K$41</f>
        <v>45367</v>
      </c>
      <c r="I66" s="175"/>
      <c r="J66" s="175"/>
      <c r="K66" s="175">
        <f>'将来負担比率（分子）の構造'!L$41</f>
        <v>44578</v>
      </c>
      <c r="L66" s="175"/>
      <c r="M66" s="175"/>
      <c r="N66" s="175">
        <f>'将来負担比率（分子）の構造'!M$41</f>
        <v>43194</v>
      </c>
      <c r="O66" s="175"/>
      <c r="P66" s="175"/>
    </row>
    <row r="67" spans="1:16" x14ac:dyDescent="0.15">
      <c r="A67" s="175" t="s">
        <v>71</v>
      </c>
      <c r="B67" s="175" t="e">
        <f>NA()</f>
        <v>#N/A</v>
      </c>
      <c r="C67" s="175">
        <f>IF(ISNUMBER('将来負担比率（分子）の構造'!I$53), IF('将来負担比率（分子）の構造'!I$53 &lt; 0, 0, '将来負担比率（分子）の構造'!I$53), NA())</f>
        <v>3480</v>
      </c>
      <c r="D67" s="175" t="e">
        <f>NA()</f>
        <v>#N/A</v>
      </c>
      <c r="E67" s="175" t="e">
        <f>NA()</f>
        <v>#N/A</v>
      </c>
      <c r="F67" s="175">
        <f>IF(ISNUMBER('将来負担比率（分子）の構造'!J$53), IF('将来負担比率（分子）の構造'!J$53 &lt; 0, 0, '将来負担比率（分子）の構造'!J$53), NA())</f>
        <v>3159</v>
      </c>
      <c r="G67" s="175" t="e">
        <f>NA()</f>
        <v>#N/A</v>
      </c>
      <c r="H67" s="175" t="e">
        <f>NA()</f>
        <v>#N/A</v>
      </c>
      <c r="I67" s="175">
        <f>IF(ISNUMBER('将来負担比率（分子）の構造'!K$53), IF('将来負担比率（分子）の構造'!K$53 &lt; 0, 0, '将来負担比率（分子）の構造'!K$53), NA())</f>
        <v>2399</v>
      </c>
      <c r="J67" s="175" t="e">
        <f>NA()</f>
        <v>#N/A</v>
      </c>
      <c r="K67" s="175" t="e">
        <f>NA()</f>
        <v>#N/A</v>
      </c>
      <c r="L67" s="175">
        <f>IF(ISNUMBER('将来負担比率（分子）の構造'!L$53), IF('将来負担比率（分子）の構造'!L$53 &lt; 0, 0, '将来負担比率（分子）の構造'!L$53), NA())</f>
        <v>1796</v>
      </c>
      <c r="M67" s="175" t="e">
        <f>NA()</f>
        <v>#N/A</v>
      </c>
      <c r="N67" s="175" t="e">
        <f>NA()</f>
        <v>#N/A</v>
      </c>
      <c r="O67" s="175">
        <f>IF(ISNUMBER('将来負担比率（分子）の構造'!M$53), IF('将来負担比率（分子）の構造'!M$53 &lt; 0, 0, '将来負担比率（分子）の構造'!M$53), NA())</f>
        <v>1662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7114</v>
      </c>
      <c r="C72" s="179">
        <f>基金残高に係る経年分析!G55</f>
        <v>6742</v>
      </c>
      <c r="D72" s="179">
        <f>基金残高に係る経年分析!H55</f>
        <v>6030</v>
      </c>
    </row>
    <row r="73" spans="1:16" x14ac:dyDescent="0.15">
      <c r="A73" s="178" t="s">
        <v>74</v>
      </c>
      <c r="B73" s="179">
        <f>基金残高に係る経年分析!F56</f>
        <v>3361</v>
      </c>
      <c r="C73" s="179">
        <f>基金残高に係る経年分析!G56</f>
        <v>3884</v>
      </c>
      <c r="D73" s="179">
        <f>基金残高に係る経年分析!H56</f>
        <v>4094</v>
      </c>
    </row>
    <row r="74" spans="1:16" x14ac:dyDescent="0.15">
      <c r="A74" s="178" t="s">
        <v>75</v>
      </c>
      <c r="B74" s="179">
        <f>基金残高に係る経年分析!F57</f>
        <v>4540</v>
      </c>
      <c r="C74" s="179">
        <f>基金残高に係る経年分析!G57</f>
        <v>4736</v>
      </c>
      <c r="D74" s="179">
        <f>基金残高に係る経年分析!H57</f>
        <v>4106</v>
      </c>
    </row>
  </sheetData>
  <sheetProtection algorithmName="SHA-512" hashValue="HR7fG+cNZ2vc457aTXzLVgQkN6MckdEW/nnEp+TEPJhcer4r6blGqtJ0vXdMvPR24UivCgEomzMjRpH0TLyPew==" saltValue="9xNV3B3Kspfq+pcTprg6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岩見 優輝</cp:lastModifiedBy>
  <cp:lastPrinted>2025-04-01T00:56:39Z</cp:lastPrinted>
  <dcterms:created xsi:type="dcterms:W3CDTF">2025-02-19T00:32:37Z</dcterms:created>
  <dcterms:modified xsi:type="dcterms:W3CDTF">2025-04-01T00:57:41Z</dcterms:modified>
  <cp:category/>
</cp:coreProperties>
</file>